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<sst xmlns="http://schemas.openxmlformats.org/spreadsheetml/2006/main" count="7146" uniqueCount="931">
  <si>
    <t>File opened</t>
  </si>
  <si>
    <t>2022-08-05 11:07:31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</si>
  <si>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</si>
  <si>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</si>
  <si>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</si>
  <si>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</si>
  <si>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</si>
  <si>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</si>
  <si>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</si>
  <si>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</si>
  <si>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</si>
  <si>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</si>
  <si>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</si>
  <si>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{"h2oaspan2b": "0.0686183", "h2oaspan1": "1.00735", "h2oazero": "1.09901", "co2bspan2": "0", "ssb_ref": "48766.6", "h2obspan1": "0.999892", "h2obspan2b": "0.0685491", "co2aspanconc2": "0", "co2aspanconc1": "992.9", "h2obspanconc1": "12.34", "tazero": "0.0691242", "flowbzero": "0.29", "co2aspan2b": "0.174099", "h2obzero": "1.10795", "flowazero": "0.303", "co2bzero": "0.903539", "h2oaspan2a": "0.0681178", "co2bspan1": "0.991094", "flowmeterzero": "0.985443", "h2obspan2a": "0.0685566", "oxygen": "21", "chamberpressurezero": "2.60544", "co2aspan2": "0", "tbzero": "0.170916", "h2obspan2": "0", "ssa_ref": "44196.8", "h2obspanconc2": "0", "h2oaspanconc2": "0", "co2bspanconc2": "0", "h2oaspan2": "0", "co2aspan2a": "0.175737", "co2bspan2a": "0.175667", "co2bspan2b": "0.174103", "h2oaspanconc1": "12.34", "co2bspanconc1": "992.9", "co2azero": "0.902659", "co2aspan1": "0.990681"}</t>
  </si>
  <si>
    <t>CO2 rangematch</t>
  </si>
  <si>
    <t>Fri Aug  5 10:29</t>
  </si>
  <si>
    <t>H2O rangematch</t>
  </si>
  <si>
    <t>Fri Aug  5 10:36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</si>
  <si>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</si>
  <si>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</si>
  <si>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</si>
  <si>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</si>
  <si>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</si>
  <si>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</si>
  <si>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</si>
  <si>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</si>
  <si>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</si>
  <si>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11:07:31</t>
  </si>
  <si>
    <t>Stability Definition:	ΔH2O (Meas2): Slp&lt;0.1 Per=20	ΔCO2 (Meas2): Slp&lt;0.5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</si>
  <si>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</si>
  <si>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</si>
  <si>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</si>
  <si>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</si>
  <si>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</si>
  <si>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</si>
  <si>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</si>
  <si>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</si>
  <si>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</si>
  <si>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</si>
  <si>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</si>
  <si>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</si>
  <si>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</si>
  <si>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</si>
  <si>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</si>
  <si>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</si>
  <si>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</si>
  <si>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</si>
  <si>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</si>
  <si>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</si>
  <si>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</si>
  <si>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</si>
  <si>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</si>
  <si>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</si>
  <si>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</si>
  <si>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</si>
  <si>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</si>
  <si>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</si>
  <si>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</si>
  <si>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</si>
  <si>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</si>
  <si>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</si>
  <si>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</si>
  <si>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</si>
  <si>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</si>
  <si>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</si>
  <si>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</si>
  <si>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</si>
  <si>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</si>
  <si>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</si>
  <si>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</si>
  <si>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</si>
  <si>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</si>
  <si>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</si>
  <si>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</si>
  <si>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</si>
  <si>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</si>
  <si>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</si>
  <si>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</si>
  <si>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</si>
  <si>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</si>
  <si>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1.3407 82.4417 374.879 620.975 869.5 1063.7 1229.12 1404.63</t>
  </si>
  <si>
    <t>Fs_true</t>
  </si>
  <si>
    <t>0.276098 107.062 401.366 602.67 801.069 1001.94 1200.89 1401.83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</si>
  <si>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</si>
  <si>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</si>
  <si>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</si>
  <si>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</si>
  <si>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</si>
  <si>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</si>
  <si>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</si>
  <si>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</si>
  <si>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</si>
  <si>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</si>
  <si>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</si>
  <si>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</si>
  <si>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</si>
  <si>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</si>
  <si>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</si>
  <si>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</si>
  <si>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</si>
  <si>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</si>
  <si>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</si>
  <si>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</si>
  <si>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</si>
  <si>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</si>
  <si>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</si>
  <si>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</si>
  <si>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</si>
  <si>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</si>
  <si>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</si>
  <si>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</si>
  <si>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</si>
  <si>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</si>
  <si>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</si>
  <si>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</si>
  <si>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</si>
  <si>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</si>
  <si>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</si>
  <si>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</si>
  <si>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</si>
  <si>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</si>
  <si>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</si>
  <si>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</si>
  <si>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</si>
  <si>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</si>
  <si>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</si>
  <si>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</si>
  <si>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</si>
  <si>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</si>
  <si>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</si>
  <si>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</si>
  <si>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</si>
  <si>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</si>
  <si>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</si>
  <si>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</si>
  <si>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</si>
  <si>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</si>
  <si>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</si>
  <si>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</si>
  <si>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</si>
  <si>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</si>
  <si>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</si>
  <si>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</si>
  <si>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</si>
  <si>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</si>
  <si>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</si>
  <si>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</si>
  <si>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</si>
  <si>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</si>
  <si>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</si>
  <si>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</si>
  <si>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</si>
  <si>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</si>
  <si>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</si>
  <si>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</si>
  <si>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</si>
  <si>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</si>
  <si>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</si>
  <si>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</si>
  <si>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</si>
  <si>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</si>
  <si>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</si>
  <si>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</si>
  <si>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</si>
  <si>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</si>
  <si>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</si>
  <si>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</si>
  <si>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</si>
  <si>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</si>
  <si>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</si>
  <si>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</si>
  <si>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</si>
  <si>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</si>
  <si>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</si>
  <si>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</si>
  <si>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</si>
  <si>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</si>
  <si>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</si>
  <si>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</si>
  <si>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</si>
  <si>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</si>
  <si>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</si>
  <si>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</si>
  <si>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</si>
  <si>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</si>
  <si>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</si>
  <si>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</si>
  <si>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</si>
  <si>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</si>
  <si>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</si>
  <si>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</si>
  <si>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</si>
  <si>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</si>
  <si>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</si>
  <si>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</si>
  <si>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</si>
  <si>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</si>
  <si>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</si>
  <si>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</si>
  <si>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</si>
  <si>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</si>
  <si>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</si>
  <si>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</si>
  <si>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</si>
  <si>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</si>
  <si>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</si>
  <si>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</si>
  <si>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</si>
  <si>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</si>
  <si>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</si>
  <si>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</si>
  <si>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</si>
  <si>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</si>
  <si>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</si>
  <si>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</si>
  <si>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</si>
  <si>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</si>
  <si>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</si>
  <si>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</si>
  <si>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</si>
  <si>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</si>
  <si>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</si>
  <si>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</si>
  <si>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</si>
  <si>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</si>
  <si>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</si>
  <si>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</si>
  <si>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</si>
  <si>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</si>
  <si>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</si>
  <si>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</si>
  <si>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</si>
  <si>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</si>
  <si>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</si>
  <si>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</si>
  <si>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</si>
  <si>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</si>
  <si>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</si>
  <si>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</si>
  <si>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</si>
  <si>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</si>
  <si>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</si>
  <si>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</si>
  <si>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</si>
  <si>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</si>
  <si>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</si>
  <si>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</si>
  <si>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</si>
  <si>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</si>
  <si>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</si>
  <si>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</si>
  <si>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</si>
  <si>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</si>
  <si>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</si>
  <si>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</si>
  <si>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</si>
  <si>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</si>
  <si>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</si>
  <si>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</si>
  <si>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</si>
  <si>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</si>
  <si>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</si>
  <si>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</si>
  <si>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</si>
  <si>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</si>
  <si>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</si>
  <si>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</si>
  <si>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</si>
  <si>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</si>
  <si>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</si>
  <si>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</si>
  <si>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</si>
  <si>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</si>
  <si>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</si>
  <si>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</si>
  <si>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</si>
  <si>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</si>
  <si>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</si>
  <si>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</si>
  <si>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</si>
  <si>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</si>
  <si>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</si>
  <si>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</si>
  <si>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</si>
  <si>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</si>
  <si>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</si>
  <si>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</si>
  <si>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</si>
  <si>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</si>
  <si>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</si>
  <si>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</si>
  <si>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</si>
  <si>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</si>
  <si>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</si>
  <si>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</si>
  <si>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</si>
  <si>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</si>
  <si>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</si>
  <si>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</si>
  <si>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</si>
  <si>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</si>
  <si>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</si>
  <si>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</si>
  <si>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</si>
  <si>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</si>
  <si>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</si>
  <si>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</si>
  <si>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</si>
  <si>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</si>
  <si>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</si>
  <si>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</si>
  <si>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</si>
  <si>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</si>
  <si>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</si>
  <si>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</si>
  <si>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</si>
  <si>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</si>
  <si>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</si>
  <si>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</si>
  <si>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</si>
  <si>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</si>
  <si>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</si>
  <si>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</si>
  <si>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</si>
  <si>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</si>
  <si>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</si>
  <si>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</si>
  <si>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</si>
  <si>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</si>
  <si>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</si>
  <si>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</si>
  <si>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</si>
  <si>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</si>
  <si>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</si>
  <si>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</si>
  <si>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</si>
  <si>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</si>
  <si>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</si>
  <si>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</si>
  <si>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</si>
  <si>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</si>
  <si>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</si>
  <si>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</si>
  <si>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</si>
  <si>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</si>
  <si>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</si>
  <si>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</si>
  <si>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</si>
  <si>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</si>
  <si>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</si>
  <si>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</si>
  <si>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</si>
  <si>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</si>
  <si>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</si>
  <si>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</si>
  <si>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</si>
  <si>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</si>
  <si>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</si>
  <si>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</si>
  <si>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</si>
  <si>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</si>
  <si>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</si>
  <si>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</si>
  <si>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</si>
  <si>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</si>
  <si>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</si>
  <si>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</si>
  <si>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</si>
  <si>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</si>
  <si>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</si>
  <si>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</si>
  <si>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</si>
  <si>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</si>
  <si>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</si>
  <si>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</si>
  <si>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</si>
  <si>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</si>
  <si>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</si>
  <si>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</si>
  <si>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</si>
  <si>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</si>
  <si>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</si>
  <si>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</si>
  <si>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</si>
  <si>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</si>
  <si>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</si>
  <si>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</si>
  <si>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</si>
  <si>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</si>
  <si>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</si>
  <si>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</si>
  <si>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</si>
  <si>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</si>
  <si>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</si>
  <si>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</si>
  <si>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</si>
  <si>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</si>
  <si>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</si>
  <si>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</si>
  <si>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</si>
  <si>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</si>
  <si>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</si>
  <si>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</si>
  <si>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</si>
  <si>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</si>
  <si>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</si>
  <si>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</si>
  <si>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</si>
  <si>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</si>
  <si>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</si>
  <si>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</si>
  <si>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</si>
  <si>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</si>
  <si>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20220805 11:46:25</t>
  </si>
  <si>
    <t>11:46:25</t>
  </si>
  <si>
    <t>e_n_105_50</t>
  </si>
  <si>
    <t>ozzie</t>
  </si>
  <si>
    <t>-</t>
  </si>
  <si>
    <t>0: Broadleaf</t>
  </si>
  <si>
    <t>--:--:--</t>
  </si>
  <si>
    <t>3/3</t>
  </si>
  <si>
    <t>11111111</t>
  </si>
  <si>
    <t>oooooooo</t>
  </si>
  <si>
    <t>off</t>
  </si>
  <si>
    <t>20220805 11:46:30</t>
  </si>
  <si>
    <t>11:46:30</t>
  </si>
  <si>
    <t>1/3</t>
  </si>
  <si>
    <t>20220805 11:46:35</t>
  </si>
  <si>
    <t>11:46:35</t>
  </si>
  <si>
    <t>2/3</t>
  </si>
  <si>
    <t>20220805 11:46:40</t>
  </si>
  <si>
    <t>11:46:40</t>
  </si>
  <si>
    <t>0/3</t>
  </si>
  <si>
    <t>20220805 11:46:45</t>
  </si>
  <si>
    <t>11:46:45</t>
  </si>
  <si>
    <t>20220805 11:46:50</t>
  </si>
  <si>
    <t>11:46:50</t>
  </si>
  <si>
    <t>20220805 11:46:55</t>
  </si>
  <si>
    <t>11:46:55</t>
  </si>
  <si>
    <t>20220805 11:47:00</t>
  </si>
  <si>
    <t>11:47:00</t>
  </si>
  <si>
    <t>20220805 11:47:05</t>
  </si>
  <si>
    <t>11:47:05</t>
  </si>
  <si>
    <t>20220805 11:47:10</t>
  </si>
  <si>
    <t>11:47:10</t>
  </si>
  <si>
    <t>20220805 11:47:15</t>
  </si>
  <si>
    <t>11:47:15</t>
  </si>
  <si>
    <t>20220805 11:47:20</t>
  </si>
  <si>
    <t>11:47:20</t>
  </si>
  <si>
    <t>20220805 11:47:25</t>
  </si>
  <si>
    <t>11:47:25</t>
  </si>
  <si>
    <t>20220805 11:47:30</t>
  </si>
  <si>
    <t>11:47:30</t>
  </si>
  <si>
    <t>20220805 11:47:35</t>
  </si>
  <si>
    <t>11:47:35</t>
  </si>
  <si>
    <t>20220805 11:47:39</t>
  </si>
  <si>
    <t>11:47:39</t>
  </si>
  <si>
    <t>20220805 11:47:45</t>
  </si>
  <si>
    <t>11:47:45</t>
  </si>
  <si>
    <t>20220805 11:47:49</t>
  </si>
  <si>
    <t>11:47:49</t>
  </si>
  <si>
    <t>20220805 11:47:55</t>
  </si>
  <si>
    <t>11:47:55</t>
  </si>
  <si>
    <t>20220805 11:48:00</t>
  </si>
  <si>
    <t>11:48:00</t>
  </si>
  <si>
    <t>20220805 11:48:05</t>
  </si>
  <si>
    <t>11:48:05</t>
  </si>
  <si>
    <t>20220805 11:48:10</t>
  </si>
  <si>
    <t>11:48:10</t>
  </si>
  <si>
    <t>20220805 11:48:15</t>
  </si>
  <si>
    <t>11:48:15</t>
  </si>
  <si>
    <t>20220805 11:48:20</t>
  </si>
  <si>
    <t>11:48:20</t>
  </si>
  <si>
    <t>20220805 11:49:57</t>
  </si>
  <si>
    <t>11:49:57</t>
  </si>
  <si>
    <t>20220805 11:50:02</t>
  </si>
  <si>
    <t>11:50:02</t>
  </si>
  <si>
    <t>20220805 11:50:07</t>
  </si>
  <si>
    <t>11:50:07</t>
  </si>
  <si>
    <t>20220805 11:50:12</t>
  </si>
  <si>
    <t>11:50:12</t>
  </si>
  <si>
    <t>20220805 11:50:17</t>
  </si>
  <si>
    <t>11:50:17</t>
  </si>
  <si>
    <t>20220805 11:50:22</t>
  </si>
  <si>
    <t>11:50:22</t>
  </si>
  <si>
    <t>20220805 11:50:27</t>
  </si>
  <si>
    <t>11:50:27</t>
  </si>
  <si>
    <t>20220805 11:50:32</t>
  </si>
  <si>
    <t>11:50:32</t>
  </si>
  <si>
    <t>20220805 11:50:37</t>
  </si>
  <si>
    <t>11:50:37</t>
  </si>
  <si>
    <t>20220805 11:50:42</t>
  </si>
  <si>
    <t>11:50:42</t>
  </si>
  <si>
    <t>20220805 11:50:47</t>
  </si>
  <si>
    <t>11:50:47</t>
  </si>
  <si>
    <t>20220805 11:50:52</t>
  </si>
  <si>
    <t>11:50:52</t>
  </si>
  <si>
    <t>20220805 11:50:57</t>
  </si>
  <si>
    <t>11:50:57</t>
  </si>
  <si>
    <t>20220805 11:51:02</t>
  </si>
  <si>
    <t>11:51:02</t>
  </si>
  <si>
    <t>20220805 11:51:07</t>
  </si>
  <si>
    <t>11:51:07</t>
  </si>
  <si>
    <t>20220805 11:51:11</t>
  </si>
  <si>
    <t>11:51:11</t>
  </si>
  <si>
    <t>20220805 11:51:17</t>
  </si>
  <si>
    <t>11:51:17</t>
  </si>
  <si>
    <t>20220805 11:51:22</t>
  </si>
  <si>
    <t>11:51:22</t>
  </si>
  <si>
    <t>20220805 11:51:27</t>
  </si>
  <si>
    <t>11:51:27</t>
  </si>
  <si>
    <t>20220805 11:51:32</t>
  </si>
  <si>
    <t>11:51:32</t>
  </si>
  <si>
    <t>20220805 11:51:37</t>
  </si>
  <si>
    <t>11:51:37</t>
  </si>
  <si>
    <t>20220805 11:51:42</t>
  </si>
  <si>
    <t>11:51:42</t>
  </si>
  <si>
    <t>20220805 11:51:47</t>
  </si>
  <si>
    <t>11:51:47</t>
  </si>
  <si>
    <t>20220805 11:51:52</t>
  </si>
  <si>
    <t>11:51:52</t>
  </si>
  <si>
    <t>20220805 11:51:57</t>
  </si>
  <si>
    <t>11:51:57</t>
  </si>
  <si>
    <t>20220805 11:52:02</t>
  </si>
  <si>
    <t>11:52:02</t>
  </si>
  <si>
    <t>20220805 11:52:07</t>
  </si>
  <si>
    <t>11:52:07</t>
  </si>
  <si>
    <t>20220805 11:52:12</t>
  </si>
  <si>
    <t>11:52:12</t>
  </si>
  <si>
    <t>20220805 11:52:17</t>
  </si>
  <si>
    <t>11:52:17</t>
  </si>
  <si>
    <t>20220805 11:52:22</t>
  </si>
  <si>
    <t>11:52:22</t>
  </si>
  <si>
    <t>20220805 11:52:27</t>
  </si>
  <si>
    <t>11:52:27</t>
  </si>
  <si>
    <t>20220805 11:52:32</t>
  </si>
  <si>
    <t>11:52:32</t>
  </si>
  <si>
    <t>20220805 11:52:37</t>
  </si>
  <si>
    <t>11:52:37</t>
  </si>
  <si>
    <t>20220805 11:52:42</t>
  </si>
  <si>
    <t>11:52:42</t>
  </si>
  <si>
    <t>20220805 11:52:46</t>
  </si>
  <si>
    <t>11:52:46</t>
  </si>
  <si>
    <t>20220805 11:52:52</t>
  </si>
  <si>
    <t>11:52:52</t>
  </si>
  <si>
    <t>20220805 11:52:57</t>
  </si>
  <si>
    <t>11:52:57</t>
  </si>
  <si>
    <t>20220805 11:53:02</t>
  </si>
  <si>
    <t>11:53:02</t>
  </si>
  <si>
    <t>20220805 11:53:07</t>
  </si>
  <si>
    <t>11:53:07</t>
  </si>
  <si>
    <t>20220805 11:53:12</t>
  </si>
  <si>
    <t>11:53:12</t>
  </si>
  <si>
    <t>20220805 11:53:17</t>
  </si>
  <si>
    <t>11:53:17</t>
  </si>
  <si>
    <t>20220805 11:53:22</t>
  </si>
  <si>
    <t>11:53:22</t>
  </si>
  <si>
    <t>20220805 11:53:27</t>
  </si>
  <si>
    <t>11:53:27</t>
  </si>
  <si>
    <t>20220805 11:53:32</t>
  </si>
  <si>
    <t>11:53:32</t>
  </si>
  <si>
    <t>20220805 11:53:37</t>
  </si>
  <si>
    <t>11:53:37</t>
  </si>
  <si>
    <t>20220805 11:53:42</t>
  </si>
  <si>
    <t>11:53:42</t>
  </si>
  <si>
    <t>20220805 11:53:47</t>
  </si>
  <si>
    <t>11:53:47</t>
  </si>
  <si>
    <t>20220805 11:53:52</t>
  </si>
  <si>
    <t>11:53:52</t>
  </si>
  <si>
    <t>20220805 11:53:57</t>
  </si>
  <si>
    <t>11:53:57</t>
  </si>
  <si>
    <t>20220805 11:54:02</t>
  </si>
  <si>
    <t>11:54:02</t>
  </si>
  <si>
    <t>20220805 11:54:07</t>
  </si>
  <si>
    <t>11:54:07</t>
  </si>
  <si>
    <t>20220805 11:54:12</t>
  </si>
  <si>
    <t>11:54:12</t>
  </si>
  <si>
    <t>20220805 11:54:17</t>
  </si>
  <si>
    <t>11:54:17</t>
  </si>
  <si>
    <t>20220805 11:54:21</t>
  </si>
  <si>
    <t>11:54:21</t>
  </si>
  <si>
    <t>20220805 11:54:27</t>
  </si>
  <si>
    <t>11:54:27</t>
  </si>
  <si>
    <t>20220805 11:54:32</t>
  </si>
  <si>
    <t>11:54:32</t>
  </si>
  <si>
    <t>20220805 11:54:37</t>
  </si>
  <si>
    <t>11:54:37</t>
  </si>
  <si>
    <t>20220805 11:54:42</t>
  </si>
  <si>
    <t>11:54:42</t>
  </si>
  <si>
    <t>20220805 11:54:47</t>
  </si>
  <si>
    <t>11:54:47</t>
  </si>
  <si>
    <t>20220805 11:54:52</t>
  </si>
  <si>
    <t>11:54:52</t>
  </si>
  <si>
    <t>20220805 12:22:01</t>
  </si>
  <si>
    <t>12:22:01</t>
  </si>
  <si>
    <t>e_n_0_38</t>
  </si>
  <si>
    <t>20220805 12:22:06</t>
  </si>
  <si>
    <t>12:22:06</t>
  </si>
  <si>
    <t>20220805 12:22:11</t>
  </si>
  <si>
    <t>12:22:11</t>
  </si>
  <si>
    <t>20220805 12:22:16</t>
  </si>
  <si>
    <t>12:22:16</t>
  </si>
  <si>
    <t>20220805 12:22:21</t>
  </si>
  <si>
    <t>12:22:21</t>
  </si>
  <si>
    <t>20220805 12:22:26</t>
  </si>
  <si>
    <t>12:22:26</t>
  </si>
  <si>
    <t>20220805 12:22:31</t>
  </si>
  <si>
    <t>12:22:31</t>
  </si>
  <si>
    <t>20220805 12:22:36</t>
  </si>
  <si>
    <t>12:22:36</t>
  </si>
  <si>
    <t>20220805 12:22:41</t>
  </si>
  <si>
    <t>12:22:41</t>
  </si>
  <si>
    <t>20220805 12:22:46</t>
  </si>
  <si>
    <t>12:22:46</t>
  </si>
  <si>
    <t>20220805 12:22:51</t>
  </si>
  <si>
    <t>12:22:51</t>
  </si>
  <si>
    <t>20220805 12:22:56</t>
  </si>
  <si>
    <t>12:22:56</t>
  </si>
  <si>
    <t>20220805 12:23:01</t>
  </si>
  <si>
    <t>12:23:01</t>
  </si>
  <si>
    <t>20220805 12:23:06</t>
  </si>
  <si>
    <t>12:23:06</t>
  </si>
  <si>
    <t>20220805 12:23:11</t>
  </si>
  <si>
    <t>12:23:11</t>
  </si>
  <si>
    <t>20220805 12:23:16</t>
  </si>
  <si>
    <t>12:23:16</t>
  </si>
  <si>
    <t>20220805 12:23:21</t>
  </si>
  <si>
    <t>12:23:21</t>
  </si>
  <si>
    <t>20220805 12:23:26</t>
  </si>
  <si>
    <t>12:23:26</t>
  </si>
  <si>
    <t>20220805 12:23:31</t>
  </si>
  <si>
    <t>12:23:31</t>
  </si>
  <si>
    <t>20220805 12:23:36</t>
  </si>
  <si>
    <t>12:23:36</t>
  </si>
  <si>
    <t>20220805 12:23:41</t>
  </si>
  <si>
    <t>12:23:41</t>
  </si>
  <si>
    <t>20220805 12:23:46</t>
  </si>
  <si>
    <t>12:23:46</t>
  </si>
  <si>
    <t>20220805 12:23:51</t>
  </si>
  <si>
    <t>12:23:51</t>
  </si>
  <si>
    <t>20220805 12:23:56</t>
  </si>
  <si>
    <t>12:23:56</t>
  </si>
  <si>
    <t>20220805 12:25:33</t>
  </si>
  <si>
    <t>12:25:33</t>
  </si>
  <si>
    <t>20220805 12:25:38</t>
  </si>
  <si>
    <t>12:25:38</t>
  </si>
  <si>
    <t>20220805 12:25:43</t>
  </si>
  <si>
    <t>12:25:43</t>
  </si>
  <si>
    <t>20220805 12:25:48</t>
  </si>
  <si>
    <t>12:25:48</t>
  </si>
  <si>
    <t>20220805 12:25:53</t>
  </si>
  <si>
    <t>12:25:53</t>
  </si>
  <si>
    <t>20220805 12:25:58</t>
  </si>
  <si>
    <t>12:25:58</t>
  </si>
  <si>
    <t>20220805 12:26:03</t>
  </si>
  <si>
    <t>12:26:03</t>
  </si>
  <si>
    <t>20220805 12:26:08</t>
  </si>
  <si>
    <t>12:26:08</t>
  </si>
  <si>
    <t>20220805 12:26:13</t>
  </si>
  <si>
    <t>12:26:13</t>
  </si>
  <si>
    <t>20220805 12:26:18</t>
  </si>
  <si>
    <t>12:26:18</t>
  </si>
  <si>
    <t>20220805 12:26:23</t>
  </si>
  <si>
    <t>12:26:23</t>
  </si>
  <si>
    <t>20220805 12:26:28</t>
  </si>
  <si>
    <t>12:26:28</t>
  </si>
  <si>
    <t>20220805 12:26:33</t>
  </si>
  <si>
    <t>12:26:33</t>
  </si>
  <si>
    <t>20220805 12:26:38</t>
  </si>
  <si>
    <t>12:26:38</t>
  </si>
  <si>
    <t>20220805 12:26:43</t>
  </si>
  <si>
    <t>12:26:43</t>
  </si>
  <si>
    <t>20220805 12:26:48</t>
  </si>
  <si>
    <t>12:26:48</t>
  </si>
  <si>
    <t>20220805 12:26:53</t>
  </si>
  <si>
    <t>12:26:53</t>
  </si>
  <si>
    <t>20220805 12:26:58</t>
  </si>
  <si>
    <t>12:26:58</t>
  </si>
  <si>
    <t>20220805 12:27:03</t>
  </si>
  <si>
    <t>12:27:03</t>
  </si>
  <si>
    <t>20220805 12:27:08</t>
  </si>
  <si>
    <t>12:27:08</t>
  </si>
  <si>
    <t>20220805 12:27:13</t>
  </si>
  <si>
    <t>12:27:13</t>
  </si>
  <si>
    <t>20220805 12:27:18</t>
  </si>
  <si>
    <t>12:27:18</t>
  </si>
  <si>
    <t>20220805 12:27:23</t>
  </si>
  <si>
    <t>12:27:23</t>
  </si>
  <si>
    <t>20220805 12:27:28</t>
  </si>
  <si>
    <t>12:27:28</t>
  </si>
  <si>
    <t>20220805 12:27:33</t>
  </si>
  <si>
    <t>12:27:33</t>
  </si>
  <si>
    <t>20220805 12:27:38</t>
  </si>
  <si>
    <t>12:27:38</t>
  </si>
  <si>
    <t>20220805 12:27:43</t>
  </si>
  <si>
    <t>12:27:43</t>
  </si>
  <si>
    <t>20220805 12:27:48</t>
  </si>
  <si>
    <t>12:27:48</t>
  </si>
  <si>
    <t>20220805 12:27:53</t>
  </si>
  <si>
    <t>12:27:53</t>
  </si>
  <si>
    <t>20220805 12:27:58</t>
  </si>
  <si>
    <t>12:27:58</t>
  </si>
  <si>
    <t>20220805 12:28:03</t>
  </si>
  <si>
    <t>12:28:03</t>
  </si>
  <si>
    <t>20220805 12:28:08</t>
  </si>
  <si>
    <t>12:28:08</t>
  </si>
  <si>
    <t>20220805 12:28:13</t>
  </si>
  <si>
    <t>12:28:13</t>
  </si>
  <si>
    <t>20220805 12:28:18</t>
  </si>
  <si>
    <t>12:28:18</t>
  </si>
  <si>
    <t>20220805 12:28:23</t>
  </si>
  <si>
    <t>12:28:23</t>
  </si>
  <si>
    <t>20220805 12:28:28</t>
  </si>
  <si>
    <t>12:28:28</t>
  </si>
  <si>
    <t>20220805 12:28:33</t>
  </si>
  <si>
    <t>12:28:33</t>
  </si>
  <si>
    <t>20220805 12:28:38</t>
  </si>
  <si>
    <t>12:28:38</t>
  </si>
  <si>
    <t>20220805 12:28:43</t>
  </si>
  <si>
    <t>12:28:43</t>
  </si>
  <si>
    <t>20220805 12:28:48</t>
  </si>
  <si>
    <t>12:28:48</t>
  </si>
  <si>
    <t>20220805 12:28:53</t>
  </si>
  <si>
    <t>12:28:53</t>
  </si>
  <si>
    <t>20220805 12:28:58</t>
  </si>
  <si>
    <t>12:28:58</t>
  </si>
  <si>
    <t>20220805 12:29:03</t>
  </si>
  <si>
    <t>12:29:03</t>
  </si>
  <si>
    <t>20220805 12:29:07</t>
  </si>
  <si>
    <t>12:29:07</t>
  </si>
  <si>
    <t>20220805 12:29:13</t>
  </si>
  <si>
    <t>12:29:13</t>
  </si>
  <si>
    <t>20220805 12:29:18</t>
  </si>
  <si>
    <t>12:29:18</t>
  </si>
  <si>
    <t>20220805 12:29:23</t>
  </si>
  <si>
    <t>12:29:23</t>
  </si>
  <si>
    <t>20220805 12:29:28</t>
  </si>
  <si>
    <t>12:29:28</t>
  </si>
  <si>
    <t>20220805 12:29:33</t>
  </si>
  <si>
    <t>12:29:33</t>
  </si>
  <si>
    <t>20220805 12:29:38</t>
  </si>
  <si>
    <t>12:29:38</t>
  </si>
  <si>
    <t>20220805 12:29:43</t>
  </si>
  <si>
    <t>12:29:43</t>
  </si>
  <si>
    <t>20220805 12:29:48</t>
  </si>
  <si>
    <t>12:29:48</t>
  </si>
  <si>
    <t>20220805 12:29:53</t>
  </si>
  <si>
    <t>12:29:53</t>
  </si>
  <si>
    <t>20220805 12:29:58</t>
  </si>
  <si>
    <t>12:29:58</t>
  </si>
  <si>
    <t>20220805 12:30:03</t>
  </si>
  <si>
    <t>12:30:03</t>
  </si>
  <si>
    <t>20220805 12:30:08</t>
  </si>
  <si>
    <t>12:30:08</t>
  </si>
  <si>
    <t>20220805 12:30:13</t>
  </si>
  <si>
    <t>12:30:13</t>
  </si>
  <si>
    <t>20220805 12:30:18</t>
  </si>
  <si>
    <t>12:30:18</t>
  </si>
  <si>
    <t>20220805 12:30:23</t>
  </si>
  <si>
    <t>12:30:23</t>
  </si>
  <si>
    <t>20220805 12:30:28</t>
  </si>
  <si>
    <t>12:30:28</t>
  </si>
  <si>
    <t>20220805 12:54:44</t>
  </si>
  <si>
    <t>12:54:44</t>
  </si>
  <si>
    <t>e_n_0_37</t>
  </si>
  <si>
    <t>20220805 12:54:49</t>
  </si>
  <si>
    <t>12:54:49</t>
  </si>
  <si>
    <t>20220805 12:54:54</t>
  </si>
  <si>
    <t>12:54:54</t>
  </si>
  <si>
    <t>20220805 12:54:59</t>
  </si>
  <si>
    <t>12:54:59</t>
  </si>
  <si>
    <t>20220805 12:55:04</t>
  </si>
  <si>
    <t>12:55:04</t>
  </si>
  <si>
    <t>20220805 12:55:09</t>
  </si>
  <si>
    <t>12:55:09</t>
  </si>
  <si>
    <t>20220805 12:55:14</t>
  </si>
  <si>
    <t>12:55:14</t>
  </si>
  <si>
    <t>20220805 12:55:18</t>
  </si>
  <si>
    <t>12:55:18</t>
  </si>
  <si>
    <t>20220805 12:55:24</t>
  </si>
  <si>
    <t>12:55:24</t>
  </si>
  <si>
    <t>20220805 12:55:29</t>
  </si>
  <si>
    <t>12:55:29</t>
  </si>
  <si>
    <t>20220805 12:55:34</t>
  </si>
  <si>
    <t>12:55:34</t>
  </si>
  <si>
    <t>20220805 12:55:39</t>
  </si>
  <si>
    <t>12:55:39</t>
  </si>
  <si>
    <t>20220805 12:55:44</t>
  </si>
  <si>
    <t>12:55:44</t>
  </si>
  <si>
    <t>20220805 12:55:49</t>
  </si>
  <si>
    <t>12:55:49</t>
  </si>
  <si>
    <t>20220805 12:55:54</t>
  </si>
  <si>
    <t>12:55:54</t>
  </si>
  <si>
    <t>20220805 12:55:58</t>
  </si>
  <si>
    <t>12:55:58</t>
  </si>
  <si>
    <t>20220805 12:56:04</t>
  </si>
  <si>
    <t>12:56:04</t>
  </si>
  <si>
    <t>20220805 12:56:08</t>
  </si>
  <si>
    <t>12:56:08</t>
  </si>
  <si>
    <t>20220805 12:56:14</t>
  </si>
  <si>
    <t>12:56:14</t>
  </si>
  <si>
    <t>20220805 12:56:18</t>
  </si>
  <si>
    <t>12:56:18</t>
  </si>
  <si>
    <t>20220805 12:56:24</t>
  </si>
  <si>
    <t>12:56:24</t>
  </si>
  <si>
    <t>20220805 12:56:28</t>
  </si>
  <si>
    <t>12:56:28</t>
  </si>
  <si>
    <t>20220805 12:56:33</t>
  </si>
  <si>
    <t>12:56:33</t>
  </si>
  <si>
    <t>20220805 12:56:38</t>
  </si>
  <si>
    <t>12:56:38</t>
  </si>
  <si>
    <t>20220805 12:58:16</t>
  </si>
  <si>
    <t>12:58:16</t>
  </si>
  <si>
    <t>20220805 12:58:21</t>
  </si>
  <si>
    <t>12:58:21</t>
  </si>
  <si>
    <t>20220805 12:58:26</t>
  </si>
  <si>
    <t>12:58:26</t>
  </si>
  <si>
    <t>20220805 12:58:31</t>
  </si>
  <si>
    <t>12:58:31</t>
  </si>
  <si>
    <t>20220805 12:58:36</t>
  </si>
  <si>
    <t>12:58:36</t>
  </si>
  <si>
    <t>20220805 12:58:41</t>
  </si>
  <si>
    <t>12:58:41</t>
  </si>
  <si>
    <t>20220805 12:58:46</t>
  </si>
  <si>
    <t>12:58:46</t>
  </si>
  <si>
    <t>20220805 12:58:51</t>
  </si>
  <si>
    <t>12:58:51</t>
  </si>
  <si>
    <t>20220805 12:58:56</t>
  </si>
  <si>
    <t>12:58:56</t>
  </si>
  <si>
    <t>20220805 12:59:01</t>
  </si>
  <si>
    <t>12:59:01</t>
  </si>
  <si>
    <t>20220805 12:59:06</t>
  </si>
  <si>
    <t>12:59:06</t>
  </si>
  <si>
    <t>20220805 12:59:10</t>
  </si>
  <si>
    <t>12:59:10</t>
  </si>
  <si>
    <t>20220805 12:59:16</t>
  </si>
  <si>
    <t>12:59:16</t>
  </si>
  <si>
    <t>20220805 12:59:20</t>
  </si>
  <si>
    <t>12:59:20</t>
  </si>
  <si>
    <t>20220805 12:59:26</t>
  </si>
  <si>
    <t>12:59:26</t>
  </si>
  <si>
    <t>20220805 12:59:31</t>
  </si>
  <si>
    <t>12:59:31</t>
  </si>
  <si>
    <t>20220805 12:59:36</t>
  </si>
  <si>
    <t>12:59:36</t>
  </si>
  <si>
    <t>20220805 12:59:41</t>
  </si>
  <si>
    <t>12:59:41</t>
  </si>
  <si>
    <t>20220805 12:59:46</t>
  </si>
  <si>
    <t>12:59:46</t>
  </si>
  <si>
    <t>20220805 12:59:51</t>
  </si>
  <si>
    <t>12:59:51</t>
  </si>
  <si>
    <t>20220805 12:59:56</t>
  </si>
  <si>
    <t>12:59:56</t>
  </si>
  <si>
    <t>20220805 13:00:01</t>
  </si>
  <si>
    <t>13:00:01</t>
  </si>
  <si>
    <t>20220805 13:00:06</t>
  </si>
  <si>
    <t>13:00:06</t>
  </si>
  <si>
    <t>20220805 13:00:11</t>
  </si>
  <si>
    <t>13:00:11</t>
  </si>
  <si>
    <t>20220805 13:00:16</t>
  </si>
  <si>
    <t>13:00:16</t>
  </si>
  <si>
    <t>20220805 13:00:21</t>
  </si>
  <si>
    <t>13:00:21</t>
  </si>
  <si>
    <t>20220805 13:00:26</t>
  </si>
  <si>
    <t>13:00:26</t>
  </si>
  <si>
    <t>20220805 13:00:31</t>
  </si>
  <si>
    <t>13:00:31</t>
  </si>
  <si>
    <t>20220805 13:00:36</t>
  </si>
  <si>
    <t>13:00:36</t>
  </si>
  <si>
    <t>20220805 13:00:41</t>
  </si>
  <si>
    <t>13:00:41</t>
  </si>
  <si>
    <t>20220805 13:00:46</t>
  </si>
  <si>
    <t>13:00:46</t>
  </si>
  <si>
    <t>20220805 13:00:51</t>
  </si>
  <si>
    <t>13:00:51</t>
  </si>
  <si>
    <t>20220805 13:00:56</t>
  </si>
  <si>
    <t>13:00:56</t>
  </si>
  <si>
    <t>20220805 13:01:01</t>
  </si>
  <si>
    <t>13:01:01</t>
  </si>
  <si>
    <t>20220805 13:01:05</t>
  </si>
  <si>
    <t>13:01:05</t>
  </si>
  <si>
    <t>20220805 13:01:11</t>
  </si>
  <si>
    <t>13:01:11</t>
  </si>
  <si>
    <t>20220805 13:01:15</t>
  </si>
  <si>
    <t>13:01:15</t>
  </si>
  <si>
    <t>20220805 13:01:21</t>
  </si>
  <si>
    <t>13:01:21</t>
  </si>
  <si>
    <t>20220805 13:01:26</t>
  </si>
  <si>
    <t>13:01:26</t>
  </si>
  <si>
    <t>20220805 13:01:31</t>
  </si>
  <si>
    <t>13:01:31</t>
  </si>
  <si>
    <t>20220805 13:01:36</t>
  </si>
  <si>
    <t>13:01:36</t>
  </si>
  <si>
    <t>20220805 13:01:41</t>
  </si>
  <si>
    <t>13:01:41</t>
  </si>
  <si>
    <t>20220805 13:01:46</t>
  </si>
  <si>
    <t>13:01:46</t>
  </si>
  <si>
    <t>20220805 13:01:51</t>
  </si>
  <si>
    <t>13:01:51</t>
  </si>
  <si>
    <t>20220805 13:01:56</t>
  </si>
  <si>
    <t>13:01:56</t>
  </si>
  <si>
    <t>20220805 13:02:01</t>
  </si>
  <si>
    <t>13:02:01</t>
  </si>
  <si>
    <t>20220805 13:02:06</t>
  </si>
  <si>
    <t>13:02:06</t>
  </si>
  <si>
    <t>20220805 13:02:11</t>
  </si>
  <si>
    <t>13:02:11</t>
  </si>
  <si>
    <t>20220805 13:02:16</t>
  </si>
  <si>
    <t>13:02:16</t>
  </si>
  <si>
    <t>20220805 13:02:21</t>
  </si>
  <si>
    <t>13:02:21</t>
  </si>
  <si>
    <t>20220805 13:02:26</t>
  </si>
  <si>
    <t>13:02:26</t>
  </si>
  <si>
    <t>20220805 13:02:30</t>
  </si>
  <si>
    <t>13:02:30</t>
  </si>
  <si>
    <t>20220805 13:02:36</t>
  </si>
  <si>
    <t>13:02:36</t>
  </si>
  <si>
    <t>20220805 13:02:40</t>
  </si>
  <si>
    <t>13:02:40</t>
  </si>
  <si>
    <t>20220805 13:02:46</t>
  </si>
  <si>
    <t>13:02:46</t>
  </si>
  <si>
    <t>20220805 13:02:50</t>
  </si>
  <si>
    <t>13:02:50</t>
  </si>
  <si>
    <t>20220805 13:02:56</t>
  </si>
  <si>
    <t>13:02:56</t>
  </si>
  <si>
    <t>20220805 13:03:01</t>
  </si>
  <si>
    <t>13:03:01</t>
  </si>
  <si>
    <t>20220805 13:03:06</t>
  </si>
  <si>
    <t>13:03:06</t>
  </si>
  <si>
    <t>20220805 13:03:11</t>
  </si>
  <si>
    <t>13:03:11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</si>
</sst>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U268"/>
  <sheetViews>
    <sheetView tabSelected="1" workbookViewId="0"/>
  </sheetViews>
  <sheetFormatPr defaultRowHeight="15"/>
  <sheetData>
    <row r="2" spans="1:281">
      <c r="A2" t="s">
        <v>29</v>
      </c>
      <c r="B2" t="s">
        <v>30</v>
      </c>
      <c r="C2" t="s">
        <v>31</v>
      </c>
    </row>
    <row r="3" spans="1:281">
      <c r="B3" t="s">
        <v>23</v>
      </c>
      <c r="C3">
        <v>21</v>
      </c>
    </row>
    <row r="4" spans="1:281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1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1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1">
      <c r="B7">
        <v>0</v>
      </c>
      <c r="C7">
        <v>0</v>
      </c>
      <c r="D7">
        <v>0</v>
      </c>
      <c r="E7">
        <v>1</v>
      </c>
    </row>
    <row r="8" spans="1:281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1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1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1">
      <c r="B11">
        <v>0</v>
      </c>
      <c r="C11">
        <v>0</v>
      </c>
      <c r="D11">
        <v>0</v>
      </c>
      <c r="E11">
        <v>0</v>
      </c>
      <c r="F11">
        <v>1</v>
      </c>
    </row>
    <row r="12" spans="1:281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1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1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</row>
    <row r="15" spans="1:281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</row>
    <row r="16" spans="1:281">
      <c r="B16" t="s">
        <v>381</v>
      </c>
      <c r="C16" t="s">
        <v>381</v>
      </c>
      <c r="F16" t="s">
        <v>381</v>
      </c>
      <c r="I16" t="s">
        <v>381</v>
      </c>
      <c r="J16" t="s">
        <v>382</v>
      </c>
      <c r="K16" t="s">
        <v>383</v>
      </c>
      <c r="L16" t="s">
        <v>384</v>
      </c>
      <c r="M16" t="s">
        <v>385</v>
      </c>
      <c r="N16" t="s">
        <v>385</v>
      </c>
      <c r="O16" t="s">
        <v>214</v>
      </c>
      <c r="P16" t="s">
        <v>214</v>
      </c>
      <c r="Q16" t="s">
        <v>382</v>
      </c>
      <c r="R16" t="s">
        <v>382</v>
      </c>
      <c r="S16" t="s">
        <v>382</v>
      </c>
      <c r="T16" t="s">
        <v>382</v>
      </c>
      <c r="U16" t="s">
        <v>386</v>
      </c>
      <c r="V16" t="s">
        <v>387</v>
      </c>
      <c r="W16" t="s">
        <v>387</v>
      </c>
      <c r="X16" t="s">
        <v>388</v>
      </c>
      <c r="Y16" t="s">
        <v>389</v>
      </c>
      <c r="Z16" t="s">
        <v>388</v>
      </c>
      <c r="AA16" t="s">
        <v>388</v>
      </c>
      <c r="AB16" t="s">
        <v>388</v>
      </c>
      <c r="AC16" t="s">
        <v>386</v>
      </c>
      <c r="AD16" t="s">
        <v>386</v>
      </c>
      <c r="AE16" t="s">
        <v>386</v>
      </c>
      <c r="AF16" t="s">
        <v>386</v>
      </c>
      <c r="AG16" t="s">
        <v>384</v>
      </c>
      <c r="AH16" t="s">
        <v>383</v>
      </c>
      <c r="AI16" t="s">
        <v>384</v>
      </c>
      <c r="AJ16" t="s">
        <v>385</v>
      </c>
      <c r="AK16" t="s">
        <v>385</v>
      </c>
      <c r="AL16" t="s">
        <v>390</v>
      </c>
      <c r="AM16" t="s">
        <v>391</v>
      </c>
      <c r="AN16" t="s">
        <v>383</v>
      </c>
      <c r="AO16" t="s">
        <v>392</v>
      </c>
      <c r="AP16" t="s">
        <v>392</v>
      </c>
      <c r="AQ16" t="s">
        <v>393</v>
      </c>
      <c r="AR16" t="s">
        <v>391</v>
      </c>
      <c r="AS16" t="s">
        <v>394</v>
      </c>
      <c r="AT16" t="s">
        <v>389</v>
      </c>
      <c r="AV16" t="s">
        <v>389</v>
      </c>
      <c r="AW16" t="s">
        <v>394</v>
      </c>
      <c r="BC16" t="s">
        <v>384</v>
      </c>
      <c r="BJ16" t="s">
        <v>384</v>
      </c>
      <c r="BK16" t="s">
        <v>384</v>
      </c>
      <c r="BL16" t="s">
        <v>384</v>
      </c>
      <c r="BM16" t="s">
        <v>395</v>
      </c>
      <c r="CA16" t="s">
        <v>396</v>
      </c>
      <c r="CB16" t="s">
        <v>396</v>
      </c>
      <c r="CC16" t="s">
        <v>396</v>
      </c>
      <c r="CD16" t="s">
        <v>384</v>
      </c>
      <c r="CF16" t="s">
        <v>397</v>
      </c>
      <c r="CI16" t="s">
        <v>396</v>
      </c>
      <c r="CN16" t="s">
        <v>381</v>
      </c>
      <c r="CO16" t="s">
        <v>381</v>
      </c>
      <c r="CP16" t="s">
        <v>381</v>
      </c>
      <c r="CQ16" t="s">
        <v>381</v>
      </c>
      <c r="CR16" t="s">
        <v>384</v>
      </c>
      <c r="CS16" t="s">
        <v>384</v>
      </c>
      <c r="CU16" t="s">
        <v>398</v>
      </c>
      <c r="CV16" t="s">
        <v>399</v>
      </c>
      <c r="CY16" t="s">
        <v>382</v>
      </c>
      <c r="DA16" t="s">
        <v>381</v>
      </c>
      <c r="DB16" t="s">
        <v>385</v>
      </c>
      <c r="DC16" t="s">
        <v>385</v>
      </c>
      <c r="DD16" t="s">
        <v>392</v>
      </c>
      <c r="DE16" t="s">
        <v>392</v>
      </c>
      <c r="DF16" t="s">
        <v>385</v>
      </c>
      <c r="DG16" t="s">
        <v>392</v>
      </c>
      <c r="DH16" t="s">
        <v>394</v>
      </c>
      <c r="DI16" t="s">
        <v>388</v>
      </c>
      <c r="DJ16" t="s">
        <v>388</v>
      </c>
      <c r="DK16" t="s">
        <v>387</v>
      </c>
      <c r="DL16" t="s">
        <v>387</v>
      </c>
      <c r="DM16" t="s">
        <v>387</v>
      </c>
      <c r="DN16" t="s">
        <v>387</v>
      </c>
      <c r="DO16" t="s">
        <v>387</v>
      </c>
      <c r="DP16" t="s">
        <v>400</v>
      </c>
      <c r="DQ16" t="s">
        <v>384</v>
      </c>
      <c r="DR16" t="s">
        <v>384</v>
      </c>
      <c r="DS16" t="s">
        <v>385</v>
      </c>
      <c r="DT16" t="s">
        <v>385</v>
      </c>
      <c r="DU16" t="s">
        <v>385</v>
      </c>
      <c r="DV16" t="s">
        <v>392</v>
      </c>
      <c r="DW16" t="s">
        <v>385</v>
      </c>
      <c r="DX16" t="s">
        <v>392</v>
      </c>
      <c r="DY16" t="s">
        <v>388</v>
      </c>
      <c r="DZ16" t="s">
        <v>388</v>
      </c>
      <c r="EA16" t="s">
        <v>387</v>
      </c>
      <c r="EB16" t="s">
        <v>387</v>
      </c>
      <c r="EC16" t="s">
        <v>384</v>
      </c>
      <c r="EH16" t="s">
        <v>384</v>
      </c>
      <c r="EK16" t="s">
        <v>387</v>
      </c>
      <c r="EL16" t="s">
        <v>387</v>
      </c>
      <c r="EM16" t="s">
        <v>387</v>
      </c>
      <c r="EN16" t="s">
        <v>387</v>
      </c>
      <c r="EO16" t="s">
        <v>387</v>
      </c>
      <c r="EP16" t="s">
        <v>384</v>
      </c>
      <c r="EQ16" t="s">
        <v>384</v>
      </c>
      <c r="ER16" t="s">
        <v>384</v>
      </c>
      <c r="ES16" t="s">
        <v>381</v>
      </c>
      <c r="EV16" t="s">
        <v>401</v>
      </c>
      <c r="EW16" t="s">
        <v>401</v>
      </c>
      <c r="EY16" t="s">
        <v>381</v>
      </c>
      <c r="EZ16" t="s">
        <v>402</v>
      </c>
      <c r="FB16" t="s">
        <v>381</v>
      </c>
      <c r="FC16" t="s">
        <v>381</v>
      </c>
      <c r="FE16" t="s">
        <v>403</v>
      </c>
      <c r="FF16" t="s">
        <v>404</v>
      </c>
      <c r="FG16" t="s">
        <v>403</v>
      </c>
      <c r="FH16" t="s">
        <v>404</v>
      </c>
      <c r="FI16" t="s">
        <v>403</v>
      </c>
      <c r="FJ16" t="s">
        <v>404</v>
      </c>
      <c r="FK16" t="s">
        <v>389</v>
      </c>
      <c r="FL16" t="s">
        <v>389</v>
      </c>
      <c r="FM16" t="s">
        <v>385</v>
      </c>
      <c r="FN16" t="s">
        <v>405</v>
      </c>
      <c r="FO16" t="s">
        <v>385</v>
      </c>
      <c r="FR16" t="s">
        <v>406</v>
      </c>
      <c r="FU16" t="s">
        <v>392</v>
      </c>
      <c r="FV16" t="s">
        <v>407</v>
      </c>
      <c r="FW16" t="s">
        <v>392</v>
      </c>
      <c r="GB16" t="s">
        <v>408</v>
      </c>
      <c r="GC16" t="s">
        <v>408</v>
      </c>
      <c r="GP16" t="s">
        <v>408</v>
      </c>
      <c r="GQ16" t="s">
        <v>408</v>
      </c>
      <c r="GR16" t="s">
        <v>409</v>
      </c>
      <c r="GS16" t="s">
        <v>409</v>
      </c>
      <c r="GT16" t="s">
        <v>387</v>
      </c>
      <c r="GU16" t="s">
        <v>387</v>
      </c>
      <c r="GV16" t="s">
        <v>389</v>
      </c>
      <c r="GW16" t="s">
        <v>387</v>
      </c>
      <c r="GX16" t="s">
        <v>392</v>
      </c>
      <c r="GY16" t="s">
        <v>389</v>
      </c>
      <c r="GZ16" t="s">
        <v>389</v>
      </c>
      <c r="HB16" t="s">
        <v>408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410</v>
      </c>
      <c r="HJ16" t="s">
        <v>411</v>
      </c>
      <c r="HK16" t="s">
        <v>411</v>
      </c>
      <c r="HL16" t="s">
        <v>411</v>
      </c>
      <c r="HM16" t="s">
        <v>408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IE16" t="s">
        <v>408</v>
      </c>
      <c r="IF16" t="s">
        <v>389</v>
      </c>
      <c r="IG16" t="s">
        <v>389</v>
      </c>
      <c r="IH16" t="s">
        <v>403</v>
      </c>
      <c r="II16" t="s">
        <v>404</v>
      </c>
      <c r="IJ16" t="s">
        <v>404</v>
      </c>
      <c r="IN16" t="s">
        <v>404</v>
      </c>
      <c r="IR16" t="s">
        <v>385</v>
      </c>
      <c r="IS16" t="s">
        <v>385</v>
      </c>
      <c r="IT16" t="s">
        <v>392</v>
      </c>
      <c r="IU16" t="s">
        <v>392</v>
      </c>
      <c r="IV16" t="s">
        <v>412</v>
      </c>
      <c r="IW16" t="s">
        <v>412</v>
      </c>
      <c r="IX16" t="s">
        <v>408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387</v>
      </c>
      <c r="JE16" t="s">
        <v>408</v>
      </c>
      <c r="JG16" t="s">
        <v>394</v>
      </c>
      <c r="JH16" t="s">
        <v>394</v>
      </c>
      <c r="JI16" t="s">
        <v>387</v>
      </c>
      <c r="JJ16" t="s">
        <v>387</v>
      </c>
      <c r="JK16" t="s">
        <v>387</v>
      </c>
      <c r="JL16" t="s">
        <v>387</v>
      </c>
      <c r="JM16" t="s">
        <v>387</v>
      </c>
      <c r="JN16" t="s">
        <v>389</v>
      </c>
      <c r="JO16" t="s">
        <v>389</v>
      </c>
      <c r="JP16" t="s">
        <v>389</v>
      </c>
      <c r="JQ16" t="s">
        <v>387</v>
      </c>
      <c r="JR16" t="s">
        <v>385</v>
      </c>
      <c r="JS16" t="s">
        <v>392</v>
      </c>
      <c r="JT16" t="s">
        <v>389</v>
      </c>
      <c r="JU16" t="s">
        <v>389</v>
      </c>
    </row>
    <row r="17" spans="1:281">
      <c r="A17">
        <v>1</v>
      </c>
      <c r="B17">
        <v>1659717985.1</v>
      </c>
      <c r="C17">
        <v>0</v>
      </c>
      <c r="D17" t="s">
        <v>413</v>
      </c>
      <c r="E17" t="s">
        <v>414</v>
      </c>
      <c r="F17">
        <v>5</v>
      </c>
      <c r="G17" t="s">
        <v>415</v>
      </c>
      <c r="H17" t="s">
        <v>416</v>
      </c>
      <c r="I17">
        <v>1659717977.1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426.820006266151</v>
      </c>
      <c r="AK17">
        <v>412.288048484848</v>
      </c>
      <c r="AL17">
        <v>0.0480621101292283</v>
      </c>
      <c r="AM17">
        <v>66.001600535587</v>
      </c>
      <c r="AN17">
        <f>(AP17 - AO17 + DI17*1E3/(8.314*(DK17+273.15)) * AR17/DH17 * AQ17) * DH17/(100*CV17) * 1000/(1000 - AP17)</f>
        <v>0</v>
      </c>
      <c r="AO17">
        <v>15.9828492637626</v>
      </c>
      <c r="AP17">
        <v>20.0090384615385</v>
      </c>
      <c r="AQ17">
        <v>0.00519534600555304</v>
      </c>
      <c r="AR17">
        <v>112.050135901182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417</v>
      </c>
      <c r="AY17" t="s">
        <v>417</v>
      </c>
      <c r="AZ17">
        <v>0</v>
      </c>
      <c r="BA17">
        <v>0</v>
      </c>
      <c r="BB17">
        <f>1-AZ17/BA17</f>
        <v>0</v>
      </c>
      <c r="BC17">
        <v>0</v>
      </c>
      <c r="BD17" t="s">
        <v>417</v>
      </c>
      <c r="BE17" t="s">
        <v>417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417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6</v>
      </c>
      <c r="CW17">
        <v>0.5</v>
      </c>
      <c r="CX17" t="s">
        <v>418</v>
      </c>
      <c r="CY17">
        <v>2</v>
      </c>
      <c r="CZ17" t="b">
        <v>1</v>
      </c>
      <c r="DA17">
        <v>1659717977.1</v>
      </c>
      <c r="DB17">
        <v>403.971741935484</v>
      </c>
      <c r="DC17">
        <v>420.000322580645</v>
      </c>
      <c r="DD17">
        <v>19.9973612903226</v>
      </c>
      <c r="DE17">
        <v>15.9694161290323</v>
      </c>
      <c r="DF17">
        <v>397.799967741936</v>
      </c>
      <c r="DG17">
        <v>19.7060064516129</v>
      </c>
      <c r="DH17">
        <v>500.059451612903</v>
      </c>
      <c r="DI17">
        <v>90.4503838709677</v>
      </c>
      <c r="DJ17">
        <v>0.0441376903225806</v>
      </c>
      <c r="DK17">
        <v>24.5719612903226</v>
      </c>
      <c r="DL17">
        <v>25.0015419354839</v>
      </c>
      <c r="DM17">
        <v>999.9</v>
      </c>
      <c r="DN17">
        <v>0</v>
      </c>
      <c r="DO17">
        <v>0</v>
      </c>
      <c r="DP17">
        <v>9990.32258064516</v>
      </c>
      <c r="DQ17">
        <v>0</v>
      </c>
      <c r="DR17">
        <v>12.3567</v>
      </c>
      <c r="DS17">
        <v>-16.0286258064516</v>
      </c>
      <c r="DT17">
        <v>412.214806451613</v>
      </c>
      <c r="DU17">
        <v>426.816322580645</v>
      </c>
      <c r="DV17">
        <v>4.02794451612903</v>
      </c>
      <c r="DW17">
        <v>420.000322580645</v>
      </c>
      <c r="DX17">
        <v>15.9694161290323</v>
      </c>
      <c r="DY17">
        <v>1.80877032258065</v>
      </c>
      <c r="DZ17">
        <v>1.44444032258065</v>
      </c>
      <c r="EA17">
        <v>15.8627677419355</v>
      </c>
      <c r="EB17">
        <v>12.3923774193548</v>
      </c>
      <c r="EC17">
        <v>2000.00806451613</v>
      </c>
      <c r="ED17">
        <v>0.980003225806452</v>
      </c>
      <c r="EE17">
        <v>0.0199968516129032</v>
      </c>
      <c r="EF17">
        <v>0</v>
      </c>
      <c r="EG17">
        <v>647.075580645161</v>
      </c>
      <c r="EH17">
        <v>5.00063</v>
      </c>
      <c r="EI17">
        <v>12791.1064516129</v>
      </c>
      <c r="EJ17">
        <v>17256.9774193548</v>
      </c>
      <c r="EK17">
        <v>38.312</v>
      </c>
      <c r="EL17">
        <v>38.437</v>
      </c>
      <c r="EM17">
        <v>37.875</v>
      </c>
      <c r="EN17">
        <v>37.804</v>
      </c>
      <c r="EO17">
        <v>39.125</v>
      </c>
      <c r="EP17">
        <v>1955.11741935484</v>
      </c>
      <c r="EQ17">
        <v>39.8906451612903</v>
      </c>
      <c r="ER17">
        <v>0</v>
      </c>
      <c r="ES17">
        <v>1659717982.3</v>
      </c>
      <c r="ET17">
        <v>0</v>
      </c>
      <c r="EU17">
        <v>647.052961538461</v>
      </c>
      <c r="EV17">
        <v>-1.00864957449044</v>
      </c>
      <c r="EW17">
        <v>-7.62051273753796</v>
      </c>
      <c r="EX17">
        <v>12790.9884615385</v>
      </c>
      <c r="EY17">
        <v>15</v>
      </c>
      <c r="EZ17">
        <v>0</v>
      </c>
      <c r="FA17" t="s">
        <v>419</v>
      </c>
      <c r="FB17">
        <v>1659628608.5</v>
      </c>
      <c r="FC17">
        <v>1659628614.5</v>
      </c>
      <c r="FD17">
        <v>0</v>
      </c>
      <c r="FE17">
        <v>0.171</v>
      </c>
      <c r="FF17">
        <v>-0.023</v>
      </c>
      <c r="FG17">
        <v>6.372</v>
      </c>
      <c r="FH17">
        <v>0.072</v>
      </c>
      <c r="FI17">
        <v>420</v>
      </c>
      <c r="FJ17">
        <v>15</v>
      </c>
      <c r="FK17">
        <v>0.23</v>
      </c>
      <c r="FL17">
        <v>0.04</v>
      </c>
      <c r="FM17">
        <v>-16.0365585365854</v>
      </c>
      <c r="FN17">
        <v>-0.0437184668989863</v>
      </c>
      <c r="FO17">
        <v>0.113426752932389</v>
      </c>
      <c r="FP17">
        <v>1</v>
      </c>
      <c r="FQ17">
        <v>647.086382352941</v>
      </c>
      <c r="FR17">
        <v>-0.610190987343788</v>
      </c>
      <c r="FS17">
        <v>0.171056752657588</v>
      </c>
      <c r="FT17">
        <v>1</v>
      </c>
      <c r="FU17">
        <v>4.02979097560976</v>
      </c>
      <c r="FV17">
        <v>-0.0768217421602783</v>
      </c>
      <c r="FW17">
        <v>0.0124015512021246</v>
      </c>
      <c r="FX17">
        <v>1</v>
      </c>
      <c r="FY17">
        <v>3</v>
      </c>
      <c r="FZ17">
        <v>3</v>
      </c>
      <c r="GA17" t="s">
        <v>420</v>
      </c>
      <c r="GB17">
        <v>2.97439</v>
      </c>
      <c r="GC17">
        <v>2.69802</v>
      </c>
      <c r="GD17">
        <v>0.0879005</v>
      </c>
      <c r="GE17">
        <v>0.0917491</v>
      </c>
      <c r="GF17">
        <v>0.0910977</v>
      </c>
      <c r="GG17">
        <v>0.0784457</v>
      </c>
      <c r="GH17">
        <v>35535.8</v>
      </c>
      <c r="GI17">
        <v>38702.8</v>
      </c>
      <c r="GJ17">
        <v>35304.8</v>
      </c>
      <c r="GK17">
        <v>38645.2</v>
      </c>
      <c r="GL17">
        <v>45497.1</v>
      </c>
      <c r="GM17">
        <v>51437.1</v>
      </c>
      <c r="GN17">
        <v>55178.5</v>
      </c>
      <c r="GO17">
        <v>61984.6</v>
      </c>
      <c r="GP17">
        <v>1.9864</v>
      </c>
      <c r="GQ17">
        <v>1.8428</v>
      </c>
      <c r="GR17">
        <v>0.108987</v>
      </c>
      <c r="GS17">
        <v>0</v>
      </c>
      <c r="GT17">
        <v>23.2196</v>
      </c>
      <c r="GU17">
        <v>999.9</v>
      </c>
      <c r="GV17">
        <v>58.967</v>
      </c>
      <c r="GW17">
        <v>28.157</v>
      </c>
      <c r="GX17">
        <v>24.9656</v>
      </c>
      <c r="GY17">
        <v>55.1329</v>
      </c>
      <c r="GZ17">
        <v>46.3662</v>
      </c>
      <c r="HA17">
        <v>1</v>
      </c>
      <c r="HB17">
        <v>-0.075061</v>
      </c>
      <c r="HC17">
        <v>1.82288</v>
      </c>
      <c r="HD17">
        <v>20.1201</v>
      </c>
      <c r="HE17">
        <v>5.19932</v>
      </c>
      <c r="HF17">
        <v>12.004</v>
      </c>
      <c r="HG17">
        <v>4.976</v>
      </c>
      <c r="HH17">
        <v>3.2934</v>
      </c>
      <c r="HI17">
        <v>659.7</v>
      </c>
      <c r="HJ17">
        <v>9999</v>
      </c>
      <c r="HK17">
        <v>9999</v>
      </c>
      <c r="HL17">
        <v>9999</v>
      </c>
      <c r="HM17">
        <v>1.86304</v>
      </c>
      <c r="HN17">
        <v>1.86798</v>
      </c>
      <c r="HO17">
        <v>1.86771</v>
      </c>
      <c r="HP17">
        <v>1.8689</v>
      </c>
      <c r="HQ17">
        <v>1.86969</v>
      </c>
      <c r="HR17">
        <v>1.86581</v>
      </c>
      <c r="HS17">
        <v>1.86691</v>
      </c>
      <c r="HT17">
        <v>1.86829</v>
      </c>
      <c r="HU17">
        <v>5</v>
      </c>
      <c r="HV17">
        <v>0</v>
      </c>
      <c r="HW17">
        <v>0</v>
      </c>
      <c r="HX17">
        <v>0</v>
      </c>
      <c r="HY17" t="s">
        <v>421</v>
      </c>
      <c r="HZ17" t="s">
        <v>422</v>
      </c>
      <c r="IA17" t="s">
        <v>423</v>
      </c>
      <c r="IB17" t="s">
        <v>423</v>
      </c>
      <c r="IC17" t="s">
        <v>423</v>
      </c>
      <c r="ID17" t="s">
        <v>423</v>
      </c>
      <c r="IE17">
        <v>0</v>
      </c>
      <c r="IF17">
        <v>100</v>
      </c>
      <c r="IG17">
        <v>100</v>
      </c>
      <c r="IH17">
        <v>6.172</v>
      </c>
      <c r="II17">
        <v>0.2916</v>
      </c>
      <c r="IJ17">
        <v>3.92169283877132</v>
      </c>
      <c r="IK17">
        <v>0.0054094350880348</v>
      </c>
      <c r="IL17">
        <v>8.62785101562088e-07</v>
      </c>
      <c r="IM17">
        <v>-6.09410195572284e-10</v>
      </c>
      <c r="IN17">
        <v>-0.025273926026183</v>
      </c>
      <c r="IO17">
        <v>-0.0219156322177338</v>
      </c>
      <c r="IP17">
        <v>0.00246301660602182</v>
      </c>
      <c r="IQ17">
        <v>-2.7174175459257e-05</v>
      </c>
      <c r="IR17">
        <v>-3</v>
      </c>
      <c r="IS17">
        <v>1757</v>
      </c>
      <c r="IT17">
        <v>1</v>
      </c>
      <c r="IU17">
        <v>21</v>
      </c>
      <c r="IV17">
        <v>1489.6</v>
      </c>
      <c r="IW17">
        <v>1489.5</v>
      </c>
      <c r="IX17">
        <v>1.02417</v>
      </c>
      <c r="IY17">
        <v>2.60132</v>
      </c>
      <c r="IZ17">
        <v>1.54785</v>
      </c>
      <c r="JA17">
        <v>2.30591</v>
      </c>
      <c r="JB17">
        <v>1.34644</v>
      </c>
      <c r="JC17">
        <v>2.38647</v>
      </c>
      <c r="JD17">
        <v>32.0684</v>
      </c>
      <c r="JE17">
        <v>24.2539</v>
      </c>
      <c r="JF17">
        <v>18</v>
      </c>
      <c r="JG17">
        <v>496.86</v>
      </c>
      <c r="JH17">
        <v>405.498</v>
      </c>
      <c r="JI17">
        <v>20.4121</v>
      </c>
      <c r="JJ17">
        <v>26.2</v>
      </c>
      <c r="JK17">
        <v>30.0003</v>
      </c>
      <c r="JL17">
        <v>26.1435</v>
      </c>
      <c r="JM17">
        <v>26.0854</v>
      </c>
      <c r="JN17">
        <v>20.4338</v>
      </c>
      <c r="JO17">
        <v>37.6846</v>
      </c>
      <c r="JP17">
        <v>13.9547</v>
      </c>
      <c r="JQ17">
        <v>20.4125</v>
      </c>
      <c r="JR17">
        <v>413.297</v>
      </c>
      <c r="JS17">
        <v>16.0249</v>
      </c>
      <c r="JT17">
        <v>102.364</v>
      </c>
      <c r="JU17">
        <v>103.175</v>
      </c>
    </row>
    <row r="18" spans="1:281">
      <c r="A18">
        <v>2</v>
      </c>
      <c r="B18">
        <v>1659717990.1</v>
      </c>
      <c r="C18">
        <v>5</v>
      </c>
      <c r="D18" t="s">
        <v>424</v>
      </c>
      <c r="E18" t="s">
        <v>425</v>
      </c>
      <c r="F18">
        <v>5</v>
      </c>
      <c r="G18" t="s">
        <v>415</v>
      </c>
      <c r="H18" t="s">
        <v>416</v>
      </c>
      <c r="I18">
        <v>1659717982.25517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425.927730142603</v>
      </c>
      <c r="AK18">
        <v>411.839775757576</v>
      </c>
      <c r="AL18">
        <v>-0.12723662951049</v>
      </c>
      <c r="AM18">
        <v>66.001600535587</v>
      </c>
      <c r="AN18">
        <f>(AP18 - AO18 + DI18*1E3/(8.314*(DK18+273.15)) * AR18/DH18 * AQ18) * DH18/(100*CV18) * 1000/(1000 - AP18)</f>
        <v>0</v>
      </c>
      <c r="AO18">
        <v>15.9830536811557</v>
      </c>
      <c r="AP18">
        <v>20.0110902097902</v>
      </c>
      <c r="AQ18">
        <v>0.00100602792024953</v>
      </c>
      <c r="AR18">
        <v>112.050135901182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417</v>
      </c>
      <c r="AY18" t="s">
        <v>417</v>
      </c>
      <c r="AZ18">
        <v>0</v>
      </c>
      <c r="BA18">
        <v>0</v>
      </c>
      <c r="BB18">
        <f>1-AZ18/BA18</f>
        <v>0</v>
      </c>
      <c r="BC18">
        <v>0</v>
      </c>
      <c r="BD18" t="s">
        <v>417</v>
      </c>
      <c r="BE18" t="s">
        <v>417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417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6</v>
      </c>
      <c r="CW18">
        <v>0.5</v>
      </c>
      <c r="CX18" t="s">
        <v>418</v>
      </c>
      <c r="CY18">
        <v>2</v>
      </c>
      <c r="CZ18" t="b">
        <v>1</v>
      </c>
      <c r="DA18">
        <v>1659717982.25517</v>
      </c>
      <c r="DB18">
        <v>403.925586206897</v>
      </c>
      <c r="DC18">
        <v>419.477275862069</v>
      </c>
      <c r="DD18">
        <v>20.0029482758621</v>
      </c>
      <c r="DE18">
        <v>15.9795103448276</v>
      </c>
      <c r="DF18">
        <v>397.754068965517</v>
      </c>
      <c r="DG18">
        <v>19.7113551724138</v>
      </c>
      <c r="DH18">
        <v>500.043</v>
      </c>
      <c r="DI18">
        <v>90.4502827586207</v>
      </c>
      <c r="DJ18">
        <v>0.0441736</v>
      </c>
      <c r="DK18">
        <v>24.5709517241379</v>
      </c>
      <c r="DL18">
        <v>25.0012586206897</v>
      </c>
      <c r="DM18">
        <v>999.9</v>
      </c>
      <c r="DN18">
        <v>0</v>
      </c>
      <c r="DO18">
        <v>0</v>
      </c>
      <c r="DP18">
        <v>10000.3448275862</v>
      </c>
      <c r="DQ18">
        <v>0</v>
      </c>
      <c r="DR18">
        <v>12.3586034482759</v>
      </c>
      <c r="DS18">
        <v>-15.5517689655172</v>
      </c>
      <c r="DT18">
        <v>412.170103448276</v>
      </c>
      <c r="DU18">
        <v>426.289172413793</v>
      </c>
      <c r="DV18">
        <v>4.02344724137931</v>
      </c>
      <c r="DW18">
        <v>419.477275862069</v>
      </c>
      <c r="DX18">
        <v>15.9795103448276</v>
      </c>
      <c r="DY18">
        <v>1.80927379310345</v>
      </c>
      <c r="DZ18">
        <v>1.44535034482759</v>
      </c>
      <c r="EA18">
        <v>15.867124137931</v>
      </c>
      <c r="EB18">
        <v>12.401975862069</v>
      </c>
      <c r="EC18">
        <v>1999.99310344828</v>
      </c>
      <c r="ED18">
        <v>0.980003068965517</v>
      </c>
      <c r="EE18">
        <v>0.019997024137931</v>
      </c>
      <c r="EF18">
        <v>0</v>
      </c>
      <c r="EG18">
        <v>647.001551724138</v>
      </c>
      <c r="EH18">
        <v>5.00063</v>
      </c>
      <c r="EI18">
        <v>12790.2379310345</v>
      </c>
      <c r="EJ18">
        <v>17256.8448275862</v>
      </c>
      <c r="EK18">
        <v>38.312</v>
      </c>
      <c r="EL18">
        <v>38.437</v>
      </c>
      <c r="EM18">
        <v>37.875</v>
      </c>
      <c r="EN18">
        <v>37.8034482758621</v>
      </c>
      <c r="EO18">
        <v>39.125</v>
      </c>
      <c r="EP18">
        <v>1955.1024137931</v>
      </c>
      <c r="EQ18">
        <v>39.8906896551724</v>
      </c>
      <c r="ER18">
        <v>0</v>
      </c>
      <c r="ES18">
        <v>1659717987.1</v>
      </c>
      <c r="ET18">
        <v>0</v>
      </c>
      <c r="EU18">
        <v>646.987230769231</v>
      </c>
      <c r="EV18">
        <v>-0.929025643593199</v>
      </c>
      <c r="EW18">
        <v>-10.9880341336472</v>
      </c>
      <c r="EX18">
        <v>12790.2076923077</v>
      </c>
      <c r="EY18">
        <v>15</v>
      </c>
      <c r="EZ18">
        <v>0</v>
      </c>
      <c r="FA18" t="s">
        <v>419</v>
      </c>
      <c r="FB18">
        <v>1659628608.5</v>
      </c>
      <c r="FC18">
        <v>1659628614.5</v>
      </c>
      <c r="FD18">
        <v>0</v>
      </c>
      <c r="FE18">
        <v>0.171</v>
      </c>
      <c r="FF18">
        <v>-0.023</v>
      </c>
      <c r="FG18">
        <v>6.372</v>
      </c>
      <c r="FH18">
        <v>0.072</v>
      </c>
      <c r="FI18">
        <v>420</v>
      </c>
      <c r="FJ18">
        <v>15</v>
      </c>
      <c r="FK18">
        <v>0.23</v>
      </c>
      <c r="FL18">
        <v>0.04</v>
      </c>
      <c r="FM18">
        <v>-15.78602</v>
      </c>
      <c r="FN18">
        <v>3.81997823639777</v>
      </c>
      <c r="FO18">
        <v>0.754347217201734</v>
      </c>
      <c r="FP18">
        <v>0</v>
      </c>
      <c r="FQ18">
        <v>647.029176470588</v>
      </c>
      <c r="FR18">
        <v>-1.01521772108195</v>
      </c>
      <c r="FS18">
        <v>0.190990832947284</v>
      </c>
      <c r="FT18">
        <v>0</v>
      </c>
      <c r="FU18">
        <v>4.0280855</v>
      </c>
      <c r="FV18">
        <v>-0.0525323076923167</v>
      </c>
      <c r="FW18">
        <v>0.0123310550947598</v>
      </c>
      <c r="FX18">
        <v>1</v>
      </c>
      <c r="FY18">
        <v>1</v>
      </c>
      <c r="FZ18">
        <v>3</v>
      </c>
      <c r="GA18" t="s">
        <v>426</v>
      </c>
      <c r="GB18">
        <v>2.9755</v>
      </c>
      <c r="GC18">
        <v>2.69763</v>
      </c>
      <c r="GD18">
        <v>0.0877861</v>
      </c>
      <c r="GE18">
        <v>0.0907889</v>
      </c>
      <c r="GF18">
        <v>0.0911216</v>
      </c>
      <c r="GG18">
        <v>0.078408</v>
      </c>
      <c r="GH18">
        <v>35540.2</v>
      </c>
      <c r="GI18">
        <v>38743.6</v>
      </c>
      <c r="GJ18">
        <v>35304.8</v>
      </c>
      <c r="GK18">
        <v>38645.2</v>
      </c>
      <c r="GL18">
        <v>45496.3</v>
      </c>
      <c r="GM18">
        <v>51439.2</v>
      </c>
      <c r="GN18">
        <v>55179.1</v>
      </c>
      <c r="GO18">
        <v>61984.7</v>
      </c>
      <c r="GP18">
        <v>1.987</v>
      </c>
      <c r="GQ18">
        <v>1.8422</v>
      </c>
      <c r="GR18">
        <v>0.107765</v>
      </c>
      <c r="GS18">
        <v>0</v>
      </c>
      <c r="GT18">
        <v>23.2196</v>
      </c>
      <c r="GU18">
        <v>999.9</v>
      </c>
      <c r="GV18">
        <v>58.943</v>
      </c>
      <c r="GW18">
        <v>28.157</v>
      </c>
      <c r="GX18">
        <v>24.9578</v>
      </c>
      <c r="GY18">
        <v>55.5629</v>
      </c>
      <c r="GZ18">
        <v>46.8109</v>
      </c>
      <c r="HA18">
        <v>1</v>
      </c>
      <c r="HB18">
        <v>-0.0753049</v>
      </c>
      <c r="HC18">
        <v>1.82593</v>
      </c>
      <c r="HD18">
        <v>20.12</v>
      </c>
      <c r="HE18">
        <v>5.19812</v>
      </c>
      <c r="HF18">
        <v>12.004</v>
      </c>
      <c r="HG18">
        <v>4.9756</v>
      </c>
      <c r="HH18">
        <v>3.2934</v>
      </c>
      <c r="HI18">
        <v>659.7</v>
      </c>
      <c r="HJ18">
        <v>9999</v>
      </c>
      <c r="HK18">
        <v>9999</v>
      </c>
      <c r="HL18">
        <v>9999</v>
      </c>
      <c r="HM18">
        <v>1.8631</v>
      </c>
      <c r="HN18">
        <v>1.86798</v>
      </c>
      <c r="HO18">
        <v>1.86768</v>
      </c>
      <c r="HP18">
        <v>1.86887</v>
      </c>
      <c r="HQ18">
        <v>1.86972</v>
      </c>
      <c r="HR18">
        <v>1.86584</v>
      </c>
      <c r="HS18">
        <v>1.86691</v>
      </c>
      <c r="HT18">
        <v>1.86823</v>
      </c>
      <c r="HU18">
        <v>5</v>
      </c>
      <c r="HV18">
        <v>0</v>
      </c>
      <c r="HW18">
        <v>0</v>
      </c>
      <c r="HX18">
        <v>0</v>
      </c>
      <c r="HY18" t="s">
        <v>421</v>
      </c>
      <c r="HZ18" t="s">
        <v>422</v>
      </c>
      <c r="IA18" t="s">
        <v>423</v>
      </c>
      <c r="IB18" t="s">
        <v>423</v>
      </c>
      <c r="IC18" t="s">
        <v>423</v>
      </c>
      <c r="ID18" t="s">
        <v>423</v>
      </c>
      <c r="IE18">
        <v>0</v>
      </c>
      <c r="IF18">
        <v>100</v>
      </c>
      <c r="IG18">
        <v>100</v>
      </c>
      <c r="IH18">
        <v>6.167</v>
      </c>
      <c r="II18">
        <v>0.2919</v>
      </c>
      <c r="IJ18">
        <v>3.92169283877132</v>
      </c>
      <c r="IK18">
        <v>0.0054094350880348</v>
      </c>
      <c r="IL18">
        <v>8.62785101562088e-07</v>
      </c>
      <c r="IM18">
        <v>-6.09410195572284e-10</v>
      </c>
      <c r="IN18">
        <v>-0.025273926026183</v>
      </c>
      <c r="IO18">
        <v>-0.0219156322177338</v>
      </c>
      <c r="IP18">
        <v>0.00246301660602182</v>
      </c>
      <c r="IQ18">
        <v>-2.7174175459257e-05</v>
      </c>
      <c r="IR18">
        <v>-3</v>
      </c>
      <c r="IS18">
        <v>1757</v>
      </c>
      <c r="IT18">
        <v>1</v>
      </c>
      <c r="IU18">
        <v>21</v>
      </c>
      <c r="IV18">
        <v>1489.7</v>
      </c>
      <c r="IW18">
        <v>1489.6</v>
      </c>
      <c r="IX18">
        <v>0.997314</v>
      </c>
      <c r="IY18">
        <v>2.6001</v>
      </c>
      <c r="IZ18">
        <v>1.54785</v>
      </c>
      <c r="JA18">
        <v>2.30713</v>
      </c>
      <c r="JB18">
        <v>1.34644</v>
      </c>
      <c r="JC18">
        <v>2.37305</v>
      </c>
      <c r="JD18">
        <v>32.0684</v>
      </c>
      <c r="JE18">
        <v>24.2539</v>
      </c>
      <c r="JF18">
        <v>18</v>
      </c>
      <c r="JG18">
        <v>497.272</v>
      </c>
      <c r="JH18">
        <v>405.181</v>
      </c>
      <c r="JI18">
        <v>20.4124</v>
      </c>
      <c r="JJ18">
        <v>26.2018</v>
      </c>
      <c r="JK18">
        <v>30.0001</v>
      </c>
      <c r="JL18">
        <v>26.1457</v>
      </c>
      <c r="JM18">
        <v>26.0876</v>
      </c>
      <c r="JN18">
        <v>19.9384</v>
      </c>
      <c r="JO18">
        <v>37.6846</v>
      </c>
      <c r="JP18">
        <v>13.9547</v>
      </c>
      <c r="JQ18">
        <v>20.4123</v>
      </c>
      <c r="JR18">
        <v>399.716</v>
      </c>
      <c r="JS18">
        <v>16.0153</v>
      </c>
      <c r="JT18">
        <v>102.365</v>
      </c>
      <c r="JU18">
        <v>103.175</v>
      </c>
    </row>
    <row r="19" spans="1:281">
      <c r="A19">
        <v>3</v>
      </c>
      <c r="B19">
        <v>1659717995.1</v>
      </c>
      <c r="C19">
        <v>10</v>
      </c>
      <c r="D19" t="s">
        <v>427</v>
      </c>
      <c r="E19" t="s">
        <v>428</v>
      </c>
      <c r="F19">
        <v>5</v>
      </c>
      <c r="G19" t="s">
        <v>415</v>
      </c>
      <c r="H19" t="s">
        <v>416</v>
      </c>
      <c r="I19">
        <v>1659717987.33214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413.934326116689</v>
      </c>
      <c r="AK19">
        <v>406.231539393939</v>
      </c>
      <c r="AL19">
        <v>-1.39175582725486</v>
      </c>
      <c r="AM19">
        <v>66.001600535587</v>
      </c>
      <c r="AN19">
        <f>(AP19 - AO19 + DI19*1E3/(8.314*(DK19+273.15)) * AR19/DH19 * AQ19) * DH19/(100*CV19) * 1000/(1000 - AP19)</f>
        <v>0</v>
      </c>
      <c r="AO19">
        <v>15.9752919015526</v>
      </c>
      <c r="AP19">
        <v>20.0140937062937</v>
      </c>
      <c r="AQ19">
        <v>0.000766282701915173</v>
      </c>
      <c r="AR19">
        <v>112.050135901182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417</v>
      </c>
      <c r="AY19" t="s">
        <v>417</v>
      </c>
      <c r="AZ19">
        <v>0</v>
      </c>
      <c r="BA19">
        <v>0</v>
      </c>
      <c r="BB19">
        <f>1-AZ19/BA19</f>
        <v>0</v>
      </c>
      <c r="BC19">
        <v>0</v>
      </c>
      <c r="BD19" t="s">
        <v>417</v>
      </c>
      <c r="BE19" t="s">
        <v>417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417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6</v>
      </c>
      <c r="CW19">
        <v>0.5</v>
      </c>
      <c r="CX19" t="s">
        <v>418</v>
      </c>
      <c r="CY19">
        <v>2</v>
      </c>
      <c r="CZ19" t="b">
        <v>1</v>
      </c>
      <c r="DA19">
        <v>1659717987.33214</v>
      </c>
      <c r="DB19">
        <v>402.949285714286</v>
      </c>
      <c r="DC19">
        <v>415.213428571429</v>
      </c>
      <c r="DD19">
        <v>20.0099107142857</v>
      </c>
      <c r="DE19">
        <v>15.9803714285714</v>
      </c>
      <c r="DF19">
        <v>396.783392857143</v>
      </c>
      <c r="DG19">
        <v>19.7180214285714</v>
      </c>
      <c r="DH19">
        <v>500.041464285714</v>
      </c>
      <c r="DI19">
        <v>90.4501714285715</v>
      </c>
      <c r="DJ19">
        <v>0.0441348214285714</v>
      </c>
      <c r="DK19">
        <v>24.5707892857143</v>
      </c>
      <c r="DL19">
        <v>24.9950392857143</v>
      </c>
      <c r="DM19">
        <v>999.9</v>
      </c>
      <c r="DN19">
        <v>0</v>
      </c>
      <c r="DO19">
        <v>0</v>
      </c>
      <c r="DP19">
        <v>9999.82142857143</v>
      </c>
      <c r="DQ19">
        <v>0</v>
      </c>
      <c r="DR19">
        <v>12.3586714285714</v>
      </c>
      <c r="DS19">
        <v>-12.2642196428571</v>
      </c>
      <c r="DT19">
        <v>411.176821428571</v>
      </c>
      <c r="DU19">
        <v>421.956428571429</v>
      </c>
      <c r="DV19">
        <v>4.02954928571429</v>
      </c>
      <c r="DW19">
        <v>415.213428571429</v>
      </c>
      <c r="DX19">
        <v>15.9803714285714</v>
      </c>
      <c r="DY19">
        <v>1.80990071428571</v>
      </c>
      <c r="DZ19">
        <v>1.44542642857143</v>
      </c>
      <c r="EA19">
        <v>15.8725535714286</v>
      </c>
      <c r="EB19">
        <v>12.4027785714286</v>
      </c>
      <c r="EC19">
        <v>2000.01642857143</v>
      </c>
      <c r="ED19">
        <v>0.980003357142857</v>
      </c>
      <c r="EE19">
        <v>0.0199967071428571</v>
      </c>
      <c r="EF19">
        <v>0</v>
      </c>
      <c r="EG19">
        <v>646.941035714286</v>
      </c>
      <c r="EH19">
        <v>5.00063</v>
      </c>
      <c r="EI19">
        <v>12789.5142857143</v>
      </c>
      <c r="EJ19">
        <v>17257.05</v>
      </c>
      <c r="EK19">
        <v>38.312</v>
      </c>
      <c r="EL19">
        <v>38.437</v>
      </c>
      <c r="EM19">
        <v>37.875</v>
      </c>
      <c r="EN19">
        <v>37.8075714285714</v>
      </c>
      <c r="EO19">
        <v>39.125</v>
      </c>
      <c r="EP19">
        <v>1955.12607142857</v>
      </c>
      <c r="EQ19">
        <v>39.8903571428572</v>
      </c>
      <c r="ER19">
        <v>0</v>
      </c>
      <c r="ES19">
        <v>1659717991.9</v>
      </c>
      <c r="ET19">
        <v>0</v>
      </c>
      <c r="EU19">
        <v>646.920769230769</v>
      </c>
      <c r="EV19">
        <v>-0.65661539344794</v>
      </c>
      <c r="EW19">
        <v>-9.03589743759769</v>
      </c>
      <c r="EX19">
        <v>12789.5576923077</v>
      </c>
      <c r="EY19">
        <v>15</v>
      </c>
      <c r="EZ19">
        <v>0</v>
      </c>
      <c r="FA19" t="s">
        <v>419</v>
      </c>
      <c r="FB19">
        <v>1659628608.5</v>
      </c>
      <c r="FC19">
        <v>1659628614.5</v>
      </c>
      <c r="FD19">
        <v>0</v>
      </c>
      <c r="FE19">
        <v>0.171</v>
      </c>
      <c r="FF19">
        <v>-0.023</v>
      </c>
      <c r="FG19">
        <v>6.372</v>
      </c>
      <c r="FH19">
        <v>0.072</v>
      </c>
      <c r="FI19">
        <v>420</v>
      </c>
      <c r="FJ19">
        <v>15</v>
      </c>
      <c r="FK19">
        <v>0.23</v>
      </c>
      <c r="FL19">
        <v>0.04</v>
      </c>
      <c r="FM19">
        <v>-13.3158451219512</v>
      </c>
      <c r="FN19">
        <v>35.4488734494774</v>
      </c>
      <c r="FO19">
        <v>4.3135977844402</v>
      </c>
      <c r="FP19">
        <v>0</v>
      </c>
      <c r="FQ19">
        <v>646.964647058824</v>
      </c>
      <c r="FR19">
        <v>-0.710496565231255</v>
      </c>
      <c r="FS19">
        <v>0.185481865667107</v>
      </c>
      <c r="FT19">
        <v>1</v>
      </c>
      <c r="FU19">
        <v>4.02797073170732</v>
      </c>
      <c r="FV19">
        <v>0.0557161672473969</v>
      </c>
      <c r="FW19">
        <v>0.0119346479384951</v>
      </c>
      <c r="FX19">
        <v>1</v>
      </c>
      <c r="FY19">
        <v>2</v>
      </c>
      <c r="FZ19">
        <v>3</v>
      </c>
      <c r="GA19" t="s">
        <v>429</v>
      </c>
      <c r="GB19">
        <v>2.97365</v>
      </c>
      <c r="GC19">
        <v>2.69812</v>
      </c>
      <c r="GD19">
        <v>0.0867559</v>
      </c>
      <c r="GE19">
        <v>0.0882428</v>
      </c>
      <c r="GF19">
        <v>0.0911415</v>
      </c>
      <c r="GG19">
        <v>0.0784142</v>
      </c>
      <c r="GH19">
        <v>35580.2</v>
      </c>
      <c r="GI19">
        <v>38852.1</v>
      </c>
      <c r="GJ19">
        <v>35304.7</v>
      </c>
      <c r="GK19">
        <v>38645.3</v>
      </c>
      <c r="GL19">
        <v>45494.9</v>
      </c>
      <c r="GM19">
        <v>51439.5</v>
      </c>
      <c r="GN19">
        <v>55178.7</v>
      </c>
      <c r="GO19">
        <v>61985.5</v>
      </c>
      <c r="GP19">
        <v>1.9862</v>
      </c>
      <c r="GQ19">
        <v>1.8434</v>
      </c>
      <c r="GR19">
        <v>0.108331</v>
      </c>
      <c r="GS19">
        <v>0</v>
      </c>
      <c r="GT19">
        <v>23.2196</v>
      </c>
      <c r="GU19">
        <v>999.9</v>
      </c>
      <c r="GV19">
        <v>58.9</v>
      </c>
      <c r="GW19">
        <v>28.157</v>
      </c>
      <c r="GX19">
        <v>24.9374</v>
      </c>
      <c r="GY19">
        <v>54.9729</v>
      </c>
      <c r="GZ19">
        <v>46.8069</v>
      </c>
      <c r="HA19">
        <v>1</v>
      </c>
      <c r="HB19">
        <v>-0.0749187</v>
      </c>
      <c r="HC19">
        <v>1.7673</v>
      </c>
      <c r="HD19">
        <v>20.1209</v>
      </c>
      <c r="HE19">
        <v>5.19932</v>
      </c>
      <c r="HF19">
        <v>12.004</v>
      </c>
      <c r="HG19">
        <v>4.976</v>
      </c>
      <c r="HH19">
        <v>3.2934</v>
      </c>
      <c r="HI19">
        <v>659.7</v>
      </c>
      <c r="HJ19">
        <v>9999</v>
      </c>
      <c r="HK19">
        <v>9999</v>
      </c>
      <c r="HL19">
        <v>9999</v>
      </c>
      <c r="HM19">
        <v>1.86301</v>
      </c>
      <c r="HN19">
        <v>1.86798</v>
      </c>
      <c r="HO19">
        <v>1.86771</v>
      </c>
      <c r="HP19">
        <v>1.8689</v>
      </c>
      <c r="HQ19">
        <v>1.86975</v>
      </c>
      <c r="HR19">
        <v>1.86575</v>
      </c>
      <c r="HS19">
        <v>1.86691</v>
      </c>
      <c r="HT19">
        <v>1.86829</v>
      </c>
      <c r="HU19">
        <v>5</v>
      </c>
      <c r="HV19">
        <v>0</v>
      </c>
      <c r="HW19">
        <v>0</v>
      </c>
      <c r="HX19">
        <v>0</v>
      </c>
      <c r="HY19" t="s">
        <v>421</v>
      </c>
      <c r="HZ19" t="s">
        <v>422</v>
      </c>
      <c r="IA19" t="s">
        <v>423</v>
      </c>
      <c r="IB19" t="s">
        <v>423</v>
      </c>
      <c r="IC19" t="s">
        <v>423</v>
      </c>
      <c r="ID19" t="s">
        <v>423</v>
      </c>
      <c r="IE19">
        <v>0</v>
      </c>
      <c r="IF19">
        <v>100</v>
      </c>
      <c r="IG19">
        <v>100</v>
      </c>
      <c r="IH19">
        <v>6.133</v>
      </c>
      <c r="II19">
        <v>0.2923</v>
      </c>
      <c r="IJ19">
        <v>3.92169283877132</v>
      </c>
      <c r="IK19">
        <v>0.0054094350880348</v>
      </c>
      <c r="IL19">
        <v>8.62785101562088e-07</v>
      </c>
      <c r="IM19">
        <v>-6.09410195572284e-10</v>
      </c>
      <c r="IN19">
        <v>-0.025273926026183</v>
      </c>
      <c r="IO19">
        <v>-0.0219156322177338</v>
      </c>
      <c r="IP19">
        <v>0.00246301660602182</v>
      </c>
      <c r="IQ19">
        <v>-2.7174175459257e-05</v>
      </c>
      <c r="IR19">
        <v>-3</v>
      </c>
      <c r="IS19">
        <v>1757</v>
      </c>
      <c r="IT19">
        <v>1</v>
      </c>
      <c r="IU19">
        <v>21</v>
      </c>
      <c r="IV19">
        <v>1489.8</v>
      </c>
      <c r="IW19">
        <v>1489.7</v>
      </c>
      <c r="IX19">
        <v>0.966797</v>
      </c>
      <c r="IY19">
        <v>2.60742</v>
      </c>
      <c r="IZ19">
        <v>1.54785</v>
      </c>
      <c r="JA19">
        <v>2.30591</v>
      </c>
      <c r="JB19">
        <v>1.34644</v>
      </c>
      <c r="JC19">
        <v>2.29736</v>
      </c>
      <c r="JD19">
        <v>32.0684</v>
      </c>
      <c r="JE19">
        <v>24.2451</v>
      </c>
      <c r="JF19">
        <v>18</v>
      </c>
      <c r="JG19">
        <v>496.752</v>
      </c>
      <c r="JH19">
        <v>405.863</v>
      </c>
      <c r="JI19">
        <v>20.4123</v>
      </c>
      <c r="JJ19">
        <v>26.2023</v>
      </c>
      <c r="JK19">
        <v>30</v>
      </c>
      <c r="JL19">
        <v>26.1466</v>
      </c>
      <c r="JM19">
        <v>26.0898</v>
      </c>
      <c r="JN19">
        <v>19.2728</v>
      </c>
      <c r="JO19">
        <v>37.6846</v>
      </c>
      <c r="JP19">
        <v>13.578</v>
      </c>
      <c r="JQ19">
        <v>20.4229</v>
      </c>
      <c r="JR19">
        <v>379.555</v>
      </c>
      <c r="JS19">
        <v>16.0061</v>
      </c>
      <c r="JT19">
        <v>102.364</v>
      </c>
      <c r="JU19">
        <v>103.176</v>
      </c>
    </row>
    <row r="20" spans="1:281">
      <c r="A20">
        <v>4</v>
      </c>
      <c r="B20">
        <v>1659718000.1</v>
      </c>
      <c r="C20">
        <v>15</v>
      </c>
      <c r="D20" t="s">
        <v>430</v>
      </c>
      <c r="E20" t="s">
        <v>431</v>
      </c>
      <c r="F20">
        <v>5</v>
      </c>
      <c r="G20" t="s">
        <v>415</v>
      </c>
      <c r="H20" t="s">
        <v>416</v>
      </c>
      <c r="I20">
        <v>1659717992.6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397.573332567637</v>
      </c>
      <c r="AK20">
        <v>394.982242424242</v>
      </c>
      <c r="AL20">
        <v>-2.43558585124388</v>
      </c>
      <c r="AM20">
        <v>66.001600535587</v>
      </c>
      <c r="AN20">
        <f>(AP20 - AO20 + DI20*1E3/(8.314*(DK20+273.15)) * AR20/DH20 * AQ20) * DH20/(100*CV20) * 1000/(1000 - AP20)</f>
        <v>0</v>
      </c>
      <c r="AO20">
        <v>15.9673278946784</v>
      </c>
      <c r="AP20">
        <v>20.0107643356643</v>
      </c>
      <c r="AQ20">
        <v>1.60802887085733e-05</v>
      </c>
      <c r="AR20">
        <v>112.050135901182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417</v>
      </c>
      <c r="AY20" t="s">
        <v>417</v>
      </c>
      <c r="AZ20">
        <v>0</v>
      </c>
      <c r="BA20">
        <v>0</v>
      </c>
      <c r="BB20">
        <f>1-AZ20/BA20</f>
        <v>0</v>
      </c>
      <c r="BC20">
        <v>0</v>
      </c>
      <c r="BD20" t="s">
        <v>417</v>
      </c>
      <c r="BE20" t="s">
        <v>417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417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6</v>
      </c>
      <c r="CW20">
        <v>0.5</v>
      </c>
      <c r="CX20" t="s">
        <v>418</v>
      </c>
      <c r="CY20">
        <v>2</v>
      </c>
      <c r="CZ20" t="b">
        <v>1</v>
      </c>
      <c r="DA20">
        <v>1659717992.6</v>
      </c>
      <c r="DB20">
        <v>398.907592592593</v>
      </c>
      <c r="DC20">
        <v>405.163740740741</v>
      </c>
      <c r="DD20">
        <v>20.0139592592593</v>
      </c>
      <c r="DE20">
        <v>15.9745703703704</v>
      </c>
      <c r="DF20">
        <v>392.765074074074</v>
      </c>
      <c r="DG20">
        <v>19.7218925925926</v>
      </c>
      <c r="DH20">
        <v>500.066296296296</v>
      </c>
      <c r="DI20">
        <v>90.4502962962963</v>
      </c>
      <c r="DJ20">
        <v>0.0441494518518519</v>
      </c>
      <c r="DK20">
        <v>24.5717333333333</v>
      </c>
      <c r="DL20">
        <v>24.9955962962963</v>
      </c>
      <c r="DM20">
        <v>999.9</v>
      </c>
      <c r="DN20">
        <v>0</v>
      </c>
      <c r="DO20">
        <v>0</v>
      </c>
      <c r="DP20">
        <v>9998.33333333333</v>
      </c>
      <c r="DQ20">
        <v>0</v>
      </c>
      <c r="DR20">
        <v>12.3632444444444</v>
      </c>
      <c r="DS20">
        <v>-6.25616914814815</v>
      </c>
      <c r="DT20">
        <v>407.054333333333</v>
      </c>
      <c r="DU20">
        <v>411.741185185185</v>
      </c>
      <c r="DV20">
        <v>4.03939185185185</v>
      </c>
      <c r="DW20">
        <v>405.163740740741</v>
      </c>
      <c r="DX20">
        <v>15.9745703703704</v>
      </c>
      <c r="DY20">
        <v>1.81026888888889</v>
      </c>
      <c r="DZ20">
        <v>1.44490444444444</v>
      </c>
      <c r="EA20">
        <v>15.8757407407407</v>
      </c>
      <c r="EB20">
        <v>12.3972703703704</v>
      </c>
      <c r="EC20">
        <v>2000.01962962963</v>
      </c>
      <c r="ED20">
        <v>0.980003333333333</v>
      </c>
      <c r="EE20">
        <v>0.0199967333333333</v>
      </c>
      <c r="EF20">
        <v>0</v>
      </c>
      <c r="EG20">
        <v>646.766037037037</v>
      </c>
      <c r="EH20">
        <v>5.00063</v>
      </c>
      <c r="EI20">
        <v>12787.037037037</v>
      </c>
      <c r="EJ20">
        <v>17257.0851851852</v>
      </c>
      <c r="EK20">
        <v>38.312</v>
      </c>
      <c r="EL20">
        <v>38.437</v>
      </c>
      <c r="EM20">
        <v>37.875</v>
      </c>
      <c r="EN20">
        <v>37.812</v>
      </c>
      <c r="EO20">
        <v>39.125</v>
      </c>
      <c r="EP20">
        <v>1955.12888888889</v>
      </c>
      <c r="EQ20">
        <v>39.8907407407407</v>
      </c>
      <c r="ER20">
        <v>0</v>
      </c>
      <c r="ES20">
        <v>1659717997.3</v>
      </c>
      <c r="ET20">
        <v>0</v>
      </c>
      <c r="EU20">
        <v>646.74312</v>
      </c>
      <c r="EV20">
        <v>-2.54161539359911</v>
      </c>
      <c r="EW20">
        <v>-46.2076923773774</v>
      </c>
      <c r="EX20">
        <v>12786.504</v>
      </c>
      <c r="EY20">
        <v>15</v>
      </c>
      <c r="EZ20">
        <v>0</v>
      </c>
      <c r="FA20" t="s">
        <v>419</v>
      </c>
      <c r="FB20">
        <v>1659628608.5</v>
      </c>
      <c r="FC20">
        <v>1659628614.5</v>
      </c>
      <c r="FD20">
        <v>0</v>
      </c>
      <c r="FE20">
        <v>0.171</v>
      </c>
      <c r="FF20">
        <v>-0.023</v>
      </c>
      <c r="FG20">
        <v>6.372</v>
      </c>
      <c r="FH20">
        <v>0.072</v>
      </c>
      <c r="FI20">
        <v>420</v>
      </c>
      <c r="FJ20">
        <v>15</v>
      </c>
      <c r="FK20">
        <v>0.23</v>
      </c>
      <c r="FL20">
        <v>0.04</v>
      </c>
      <c r="FM20">
        <v>-10.0803877317073</v>
      </c>
      <c r="FN20">
        <v>63.8896771777004</v>
      </c>
      <c r="FO20">
        <v>6.7347906799249</v>
      </c>
      <c r="FP20">
        <v>0</v>
      </c>
      <c r="FQ20">
        <v>646.8605</v>
      </c>
      <c r="FR20">
        <v>-1.51720397781209</v>
      </c>
      <c r="FS20">
        <v>0.247090153825781</v>
      </c>
      <c r="FT20">
        <v>0</v>
      </c>
      <c r="FU20">
        <v>4.03156609756098</v>
      </c>
      <c r="FV20">
        <v>0.123226202090588</v>
      </c>
      <c r="FW20">
        <v>0.0126137795109736</v>
      </c>
      <c r="FX20">
        <v>0</v>
      </c>
      <c r="FY20">
        <v>0</v>
      </c>
      <c r="FZ20">
        <v>3</v>
      </c>
      <c r="GA20" t="s">
        <v>432</v>
      </c>
      <c r="GB20">
        <v>2.97394</v>
      </c>
      <c r="GC20">
        <v>2.69781</v>
      </c>
      <c r="GD20">
        <v>0.0847953</v>
      </c>
      <c r="GE20">
        <v>0.0852584</v>
      </c>
      <c r="GF20">
        <v>0.091124</v>
      </c>
      <c r="GG20">
        <v>0.0783705</v>
      </c>
      <c r="GH20">
        <v>35656.3</v>
      </c>
      <c r="GI20">
        <v>38978.9</v>
      </c>
      <c r="GJ20">
        <v>35304.4</v>
      </c>
      <c r="GK20">
        <v>38645</v>
      </c>
      <c r="GL20">
        <v>45495.5</v>
      </c>
      <c r="GM20">
        <v>51441.5</v>
      </c>
      <c r="GN20">
        <v>55178.3</v>
      </c>
      <c r="GO20">
        <v>61985.1</v>
      </c>
      <c r="GP20">
        <v>1.9864</v>
      </c>
      <c r="GQ20">
        <v>1.843</v>
      </c>
      <c r="GR20">
        <v>0.108033</v>
      </c>
      <c r="GS20">
        <v>0</v>
      </c>
      <c r="GT20">
        <v>23.2196</v>
      </c>
      <c r="GU20">
        <v>999.9</v>
      </c>
      <c r="GV20">
        <v>58.876</v>
      </c>
      <c r="GW20">
        <v>28.157</v>
      </c>
      <c r="GX20">
        <v>24.9288</v>
      </c>
      <c r="GY20">
        <v>55.4629</v>
      </c>
      <c r="GZ20">
        <v>46.3421</v>
      </c>
      <c r="HA20">
        <v>1</v>
      </c>
      <c r="HB20">
        <v>-0.0748171</v>
      </c>
      <c r="HC20">
        <v>1.82821</v>
      </c>
      <c r="HD20">
        <v>20.1199</v>
      </c>
      <c r="HE20">
        <v>5.19932</v>
      </c>
      <c r="HF20">
        <v>12.004</v>
      </c>
      <c r="HG20">
        <v>4.9748</v>
      </c>
      <c r="HH20">
        <v>3.2932</v>
      </c>
      <c r="HI20">
        <v>659.7</v>
      </c>
      <c r="HJ20">
        <v>9999</v>
      </c>
      <c r="HK20">
        <v>9999</v>
      </c>
      <c r="HL20">
        <v>9999</v>
      </c>
      <c r="HM20">
        <v>1.86301</v>
      </c>
      <c r="HN20">
        <v>1.86798</v>
      </c>
      <c r="HO20">
        <v>1.86774</v>
      </c>
      <c r="HP20">
        <v>1.8689</v>
      </c>
      <c r="HQ20">
        <v>1.86966</v>
      </c>
      <c r="HR20">
        <v>1.86575</v>
      </c>
      <c r="HS20">
        <v>1.86688</v>
      </c>
      <c r="HT20">
        <v>1.86826</v>
      </c>
      <c r="HU20">
        <v>5</v>
      </c>
      <c r="HV20">
        <v>0</v>
      </c>
      <c r="HW20">
        <v>0</v>
      </c>
      <c r="HX20">
        <v>0</v>
      </c>
      <c r="HY20" t="s">
        <v>421</v>
      </c>
      <c r="HZ20" t="s">
        <v>422</v>
      </c>
      <c r="IA20" t="s">
        <v>423</v>
      </c>
      <c r="IB20" t="s">
        <v>423</v>
      </c>
      <c r="IC20" t="s">
        <v>423</v>
      </c>
      <c r="ID20" t="s">
        <v>423</v>
      </c>
      <c r="IE20">
        <v>0</v>
      </c>
      <c r="IF20">
        <v>100</v>
      </c>
      <c r="IG20">
        <v>100</v>
      </c>
      <c r="IH20">
        <v>6.066</v>
      </c>
      <c r="II20">
        <v>0.2919</v>
      </c>
      <c r="IJ20">
        <v>3.92169283877132</v>
      </c>
      <c r="IK20">
        <v>0.0054094350880348</v>
      </c>
      <c r="IL20">
        <v>8.62785101562088e-07</v>
      </c>
      <c r="IM20">
        <v>-6.09410195572284e-10</v>
      </c>
      <c r="IN20">
        <v>-0.025273926026183</v>
      </c>
      <c r="IO20">
        <v>-0.0219156322177338</v>
      </c>
      <c r="IP20">
        <v>0.00246301660602182</v>
      </c>
      <c r="IQ20">
        <v>-2.7174175459257e-05</v>
      </c>
      <c r="IR20">
        <v>-3</v>
      </c>
      <c r="IS20">
        <v>1757</v>
      </c>
      <c r="IT20">
        <v>1</v>
      </c>
      <c r="IU20">
        <v>21</v>
      </c>
      <c r="IV20">
        <v>1489.9</v>
      </c>
      <c r="IW20">
        <v>1489.8</v>
      </c>
      <c r="IX20">
        <v>0.932617</v>
      </c>
      <c r="IY20">
        <v>2.61597</v>
      </c>
      <c r="IZ20">
        <v>1.54785</v>
      </c>
      <c r="JA20">
        <v>2.30591</v>
      </c>
      <c r="JB20">
        <v>1.34644</v>
      </c>
      <c r="JC20">
        <v>2.26318</v>
      </c>
      <c r="JD20">
        <v>32.0684</v>
      </c>
      <c r="JE20">
        <v>24.2451</v>
      </c>
      <c r="JF20">
        <v>18</v>
      </c>
      <c r="JG20">
        <v>496.9</v>
      </c>
      <c r="JH20">
        <v>405.644</v>
      </c>
      <c r="JI20">
        <v>20.4232</v>
      </c>
      <c r="JJ20">
        <v>26.2045</v>
      </c>
      <c r="JK20">
        <v>30.0005</v>
      </c>
      <c r="JL20">
        <v>26.148</v>
      </c>
      <c r="JM20">
        <v>26.0906</v>
      </c>
      <c r="JN20">
        <v>18.6366</v>
      </c>
      <c r="JO20">
        <v>37.6846</v>
      </c>
      <c r="JP20">
        <v>13.578</v>
      </c>
      <c r="JQ20">
        <v>20.4174</v>
      </c>
      <c r="JR20">
        <v>366.123</v>
      </c>
      <c r="JS20">
        <v>16.0056</v>
      </c>
      <c r="JT20">
        <v>102.363</v>
      </c>
      <c r="JU20">
        <v>103.175</v>
      </c>
    </row>
    <row r="21" spans="1:281">
      <c r="A21">
        <v>5</v>
      </c>
      <c r="B21">
        <v>1659718005.1</v>
      </c>
      <c r="C21">
        <v>20</v>
      </c>
      <c r="D21" t="s">
        <v>433</v>
      </c>
      <c r="E21" t="s">
        <v>434</v>
      </c>
      <c r="F21">
        <v>5</v>
      </c>
      <c r="G21" t="s">
        <v>415</v>
      </c>
      <c r="H21" t="s">
        <v>416</v>
      </c>
      <c r="I21">
        <v>1659717997.31429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380.267473903603</v>
      </c>
      <c r="AK21">
        <v>380.765703030303</v>
      </c>
      <c r="AL21">
        <v>-2.91805777560781</v>
      </c>
      <c r="AM21">
        <v>66.001600535587</v>
      </c>
      <c r="AN21">
        <f>(AP21 - AO21 + DI21*1E3/(8.314*(DK21+273.15)) * AR21/DH21 * AQ21) * DH21/(100*CV21) * 1000/(1000 - AP21)</f>
        <v>0</v>
      </c>
      <c r="AO21">
        <v>15.9650792941126</v>
      </c>
      <c r="AP21">
        <v>20.0177076923077</v>
      </c>
      <c r="AQ21">
        <v>0.000156040130846004</v>
      </c>
      <c r="AR21">
        <v>112.050135901182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417</v>
      </c>
      <c r="AY21" t="s">
        <v>417</v>
      </c>
      <c r="AZ21">
        <v>0</v>
      </c>
      <c r="BA21">
        <v>0</v>
      </c>
      <c r="BB21">
        <f>1-AZ21/BA21</f>
        <v>0</v>
      </c>
      <c r="BC21">
        <v>0</v>
      </c>
      <c r="BD21" t="s">
        <v>417</v>
      </c>
      <c r="BE21" t="s">
        <v>417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417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6</v>
      </c>
      <c r="CW21">
        <v>0.5</v>
      </c>
      <c r="CX21" t="s">
        <v>418</v>
      </c>
      <c r="CY21">
        <v>2</v>
      </c>
      <c r="CZ21" t="b">
        <v>1</v>
      </c>
      <c r="DA21">
        <v>1659717997.31429</v>
      </c>
      <c r="DB21">
        <v>391.0355</v>
      </c>
      <c r="DC21">
        <v>391.068785714286</v>
      </c>
      <c r="DD21">
        <v>20.0154142857143</v>
      </c>
      <c r="DE21">
        <v>15.9692142857143</v>
      </c>
      <c r="DF21">
        <v>384.938392857143</v>
      </c>
      <c r="DG21">
        <v>19.7232857142857</v>
      </c>
      <c r="DH21">
        <v>500.077285714286</v>
      </c>
      <c r="DI21">
        <v>90.4502964285714</v>
      </c>
      <c r="DJ21">
        <v>0.0440185071428571</v>
      </c>
      <c r="DK21">
        <v>24.5747392857143</v>
      </c>
      <c r="DL21">
        <v>24.9966892857143</v>
      </c>
      <c r="DM21">
        <v>999.9</v>
      </c>
      <c r="DN21">
        <v>0</v>
      </c>
      <c r="DO21">
        <v>0</v>
      </c>
      <c r="DP21">
        <v>10000.3571428571</v>
      </c>
      <c r="DQ21">
        <v>0</v>
      </c>
      <c r="DR21">
        <v>12.3657714285714</v>
      </c>
      <c r="DS21">
        <v>-0.033263107142857</v>
      </c>
      <c r="DT21">
        <v>399.022071428571</v>
      </c>
      <c r="DU21">
        <v>397.41525</v>
      </c>
      <c r="DV21">
        <v>4.04619392857143</v>
      </c>
      <c r="DW21">
        <v>391.068785714286</v>
      </c>
      <c r="DX21">
        <v>15.9692142857143</v>
      </c>
      <c r="DY21">
        <v>1.8104</v>
      </c>
      <c r="DZ21">
        <v>1.44442107142857</v>
      </c>
      <c r="EA21">
        <v>15.876875</v>
      </c>
      <c r="EB21">
        <v>12.3921678571429</v>
      </c>
      <c r="EC21">
        <v>1999.99892857143</v>
      </c>
      <c r="ED21">
        <v>0.98000325</v>
      </c>
      <c r="EE21">
        <v>0.019996825</v>
      </c>
      <c r="EF21">
        <v>0</v>
      </c>
      <c r="EG21">
        <v>646.395607142857</v>
      </c>
      <c r="EH21">
        <v>5.00063</v>
      </c>
      <c r="EI21">
        <v>12779.3357142857</v>
      </c>
      <c r="EJ21">
        <v>17256.9035714286</v>
      </c>
      <c r="EK21">
        <v>38.312</v>
      </c>
      <c r="EL21">
        <v>38.437</v>
      </c>
      <c r="EM21">
        <v>37.875</v>
      </c>
      <c r="EN21">
        <v>37.812</v>
      </c>
      <c r="EO21">
        <v>39.125</v>
      </c>
      <c r="EP21">
        <v>1955.10821428571</v>
      </c>
      <c r="EQ21">
        <v>39.8907142857143</v>
      </c>
      <c r="ER21">
        <v>0</v>
      </c>
      <c r="ES21">
        <v>1659718002.1</v>
      </c>
      <c r="ET21">
        <v>0</v>
      </c>
      <c r="EU21">
        <v>646.32104</v>
      </c>
      <c r="EV21">
        <v>-7.33553847988717</v>
      </c>
      <c r="EW21">
        <v>-152.115384843183</v>
      </c>
      <c r="EX21">
        <v>12778.136</v>
      </c>
      <c r="EY21">
        <v>15</v>
      </c>
      <c r="EZ21">
        <v>0</v>
      </c>
      <c r="FA21" t="s">
        <v>419</v>
      </c>
      <c r="FB21">
        <v>1659628608.5</v>
      </c>
      <c r="FC21">
        <v>1659628614.5</v>
      </c>
      <c r="FD21">
        <v>0</v>
      </c>
      <c r="FE21">
        <v>0.171</v>
      </c>
      <c r="FF21">
        <v>-0.023</v>
      </c>
      <c r="FG21">
        <v>6.372</v>
      </c>
      <c r="FH21">
        <v>0.072</v>
      </c>
      <c r="FI21">
        <v>420</v>
      </c>
      <c r="FJ21">
        <v>15</v>
      </c>
      <c r="FK21">
        <v>0.23</v>
      </c>
      <c r="FL21">
        <v>0.04</v>
      </c>
      <c r="FM21">
        <v>-3.90440431707317</v>
      </c>
      <c r="FN21">
        <v>79.6414314773519</v>
      </c>
      <c r="FO21">
        <v>7.96871660215049</v>
      </c>
      <c r="FP21">
        <v>0</v>
      </c>
      <c r="FQ21">
        <v>646.525794117647</v>
      </c>
      <c r="FR21">
        <v>-4.29263560391169</v>
      </c>
      <c r="FS21">
        <v>0.511729005685144</v>
      </c>
      <c r="FT21">
        <v>0</v>
      </c>
      <c r="FU21">
        <v>4.04140536585366</v>
      </c>
      <c r="FV21">
        <v>0.093172682926828</v>
      </c>
      <c r="FW21">
        <v>0.0098698830144946</v>
      </c>
      <c r="FX21">
        <v>1</v>
      </c>
      <c r="FY21">
        <v>1</v>
      </c>
      <c r="FZ21">
        <v>3</v>
      </c>
      <c r="GA21" t="s">
        <v>426</v>
      </c>
      <c r="GB21">
        <v>2.9737</v>
      </c>
      <c r="GC21">
        <v>2.69788</v>
      </c>
      <c r="GD21">
        <v>0.0823235</v>
      </c>
      <c r="GE21">
        <v>0.0823696</v>
      </c>
      <c r="GF21">
        <v>0.0911425</v>
      </c>
      <c r="GG21">
        <v>0.0783535</v>
      </c>
      <c r="GH21">
        <v>35752.2</v>
      </c>
      <c r="GI21">
        <v>39102</v>
      </c>
      <c r="GJ21">
        <v>35304.1</v>
      </c>
      <c r="GK21">
        <v>38645</v>
      </c>
      <c r="GL21">
        <v>45494.5</v>
      </c>
      <c r="GM21">
        <v>51441.9</v>
      </c>
      <c r="GN21">
        <v>55178.4</v>
      </c>
      <c r="GO21">
        <v>61984.6</v>
      </c>
      <c r="GP21">
        <v>1.9868</v>
      </c>
      <c r="GQ21">
        <v>1.8426</v>
      </c>
      <c r="GR21">
        <v>0.108659</v>
      </c>
      <c r="GS21">
        <v>0</v>
      </c>
      <c r="GT21">
        <v>23.2196</v>
      </c>
      <c r="GU21">
        <v>999.9</v>
      </c>
      <c r="GV21">
        <v>58.851</v>
      </c>
      <c r="GW21">
        <v>28.157</v>
      </c>
      <c r="GX21">
        <v>24.9184</v>
      </c>
      <c r="GY21">
        <v>54.8729</v>
      </c>
      <c r="GZ21">
        <v>46.3101</v>
      </c>
      <c r="HA21">
        <v>1</v>
      </c>
      <c r="HB21">
        <v>-0.0747968</v>
      </c>
      <c r="HC21">
        <v>1.82039</v>
      </c>
      <c r="HD21">
        <v>20.1198</v>
      </c>
      <c r="HE21">
        <v>5.19932</v>
      </c>
      <c r="HF21">
        <v>12.004</v>
      </c>
      <c r="HG21">
        <v>4.9756</v>
      </c>
      <c r="HH21">
        <v>3.2934</v>
      </c>
      <c r="HI21">
        <v>659.7</v>
      </c>
      <c r="HJ21">
        <v>9999</v>
      </c>
      <c r="HK21">
        <v>9999</v>
      </c>
      <c r="HL21">
        <v>9999</v>
      </c>
      <c r="HM21">
        <v>1.86301</v>
      </c>
      <c r="HN21">
        <v>1.86798</v>
      </c>
      <c r="HO21">
        <v>1.86768</v>
      </c>
      <c r="HP21">
        <v>1.8689</v>
      </c>
      <c r="HQ21">
        <v>1.86966</v>
      </c>
      <c r="HR21">
        <v>1.86575</v>
      </c>
      <c r="HS21">
        <v>1.86691</v>
      </c>
      <c r="HT21">
        <v>1.86826</v>
      </c>
      <c r="HU21">
        <v>5</v>
      </c>
      <c r="HV21">
        <v>0</v>
      </c>
      <c r="HW21">
        <v>0</v>
      </c>
      <c r="HX21">
        <v>0</v>
      </c>
      <c r="HY21" t="s">
        <v>421</v>
      </c>
      <c r="HZ21" t="s">
        <v>422</v>
      </c>
      <c r="IA21" t="s">
        <v>423</v>
      </c>
      <c r="IB21" t="s">
        <v>423</v>
      </c>
      <c r="IC21" t="s">
        <v>423</v>
      </c>
      <c r="ID21" t="s">
        <v>423</v>
      </c>
      <c r="IE21">
        <v>0</v>
      </c>
      <c r="IF21">
        <v>100</v>
      </c>
      <c r="IG21">
        <v>100</v>
      </c>
      <c r="IH21">
        <v>5.985</v>
      </c>
      <c r="II21">
        <v>0.2923</v>
      </c>
      <c r="IJ21">
        <v>3.92169283877132</v>
      </c>
      <c r="IK21">
        <v>0.0054094350880348</v>
      </c>
      <c r="IL21">
        <v>8.62785101562088e-07</v>
      </c>
      <c r="IM21">
        <v>-6.09410195572284e-10</v>
      </c>
      <c r="IN21">
        <v>-0.025273926026183</v>
      </c>
      <c r="IO21">
        <v>-0.0219156322177338</v>
      </c>
      <c r="IP21">
        <v>0.00246301660602182</v>
      </c>
      <c r="IQ21">
        <v>-2.7174175459257e-05</v>
      </c>
      <c r="IR21">
        <v>-3</v>
      </c>
      <c r="IS21">
        <v>1757</v>
      </c>
      <c r="IT21">
        <v>1</v>
      </c>
      <c r="IU21">
        <v>21</v>
      </c>
      <c r="IV21">
        <v>1489.9</v>
      </c>
      <c r="IW21">
        <v>1489.8</v>
      </c>
      <c r="IX21">
        <v>0.900879</v>
      </c>
      <c r="IY21">
        <v>2.61475</v>
      </c>
      <c r="IZ21">
        <v>1.54785</v>
      </c>
      <c r="JA21">
        <v>2.30713</v>
      </c>
      <c r="JB21">
        <v>1.34644</v>
      </c>
      <c r="JC21">
        <v>2.31934</v>
      </c>
      <c r="JD21">
        <v>32.0904</v>
      </c>
      <c r="JE21">
        <v>24.2451</v>
      </c>
      <c r="JF21">
        <v>18</v>
      </c>
      <c r="JG21">
        <v>497.182</v>
      </c>
      <c r="JH21">
        <v>405.435</v>
      </c>
      <c r="JI21">
        <v>20.4192</v>
      </c>
      <c r="JJ21">
        <v>26.2058</v>
      </c>
      <c r="JK21">
        <v>30.0001</v>
      </c>
      <c r="JL21">
        <v>26.1501</v>
      </c>
      <c r="JM21">
        <v>26.0919</v>
      </c>
      <c r="JN21">
        <v>17.9468</v>
      </c>
      <c r="JO21">
        <v>37.6846</v>
      </c>
      <c r="JP21">
        <v>13.2053</v>
      </c>
      <c r="JQ21">
        <v>20.4186</v>
      </c>
      <c r="JR21">
        <v>345.998</v>
      </c>
      <c r="JS21">
        <v>15.9951</v>
      </c>
      <c r="JT21">
        <v>102.363</v>
      </c>
      <c r="JU21">
        <v>103.175</v>
      </c>
    </row>
    <row r="22" spans="1:281">
      <c r="A22">
        <v>6</v>
      </c>
      <c r="B22">
        <v>1659718010.1</v>
      </c>
      <c r="C22">
        <v>25</v>
      </c>
      <c r="D22" t="s">
        <v>435</v>
      </c>
      <c r="E22" t="s">
        <v>436</v>
      </c>
      <c r="F22">
        <v>5</v>
      </c>
      <c r="G22" t="s">
        <v>415</v>
      </c>
      <c r="H22" t="s">
        <v>416</v>
      </c>
      <c r="I22">
        <v>1659718002.6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363.169888581214</v>
      </c>
      <c r="AK22">
        <v>365.174157575758</v>
      </c>
      <c r="AL22">
        <v>-3.14127301597329</v>
      </c>
      <c r="AM22">
        <v>66.001600535587</v>
      </c>
      <c r="AN22">
        <f>(AP22 - AO22 + DI22*1E3/(8.314*(DK22+273.15)) * AR22/DH22 * AQ22) * DH22/(100*CV22) * 1000/(1000 - AP22)</f>
        <v>0</v>
      </c>
      <c r="AO22">
        <v>15.9555120622364</v>
      </c>
      <c r="AP22">
        <v>20.0162846153846</v>
      </c>
      <c r="AQ22">
        <v>-0.000175960061806804</v>
      </c>
      <c r="AR22">
        <v>112.050135901182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417</v>
      </c>
      <c r="AY22" t="s">
        <v>417</v>
      </c>
      <c r="AZ22">
        <v>0</v>
      </c>
      <c r="BA22">
        <v>0</v>
      </c>
      <c r="BB22">
        <f>1-AZ22/BA22</f>
        <v>0</v>
      </c>
      <c r="BC22">
        <v>0</v>
      </c>
      <c r="BD22" t="s">
        <v>417</v>
      </c>
      <c r="BE22" t="s">
        <v>417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417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6</v>
      </c>
      <c r="CW22">
        <v>0.5</v>
      </c>
      <c r="CX22" t="s">
        <v>418</v>
      </c>
      <c r="CY22">
        <v>2</v>
      </c>
      <c r="CZ22" t="b">
        <v>1</v>
      </c>
      <c r="DA22">
        <v>1659718002.6</v>
      </c>
      <c r="DB22">
        <v>378.275444444444</v>
      </c>
      <c r="DC22">
        <v>373.492296296296</v>
      </c>
      <c r="DD22">
        <v>20.015637037037</v>
      </c>
      <c r="DE22">
        <v>15.9621185185185</v>
      </c>
      <c r="DF22">
        <v>372.252</v>
      </c>
      <c r="DG22">
        <v>19.7235</v>
      </c>
      <c r="DH22">
        <v>500.087222222222</v>
      </c>
      <c r="DI22">
        <v>90.450362962963</v>
      </c>
      <c r="DJ22">
        <v>0.0440218185185185</v>
      </c>
      <c r="DK22">
        <v>24.5757</v>
      </c>
      <c r="DL22">
        <v>25.0015148148148</v>
      </c>
      <c r="DM22">
        <v>999.9</v>
      </c>
      <c r="DN22">
        <v>0</v>
      </c>
      <c r="DO22">
        <v>0</v>
      </c>
      <c r="DP22">
        <v>9990</v>
      </c>
      <c r="DQ22">
        <v>0</v>
      </c>
      <c r="DR22">
        <v>12.3710148148148</v>
      </c>
      <c r="DS22">
        <v>4.78317788888889</v>
      </c>
      <c r="DT22">
        <v>386.001518518519</v>
      </c>
      <c r="DU22">
        <v>379.550888888889</v>
      </c>
      <c r="DV22">
        <v>4.05351814814815</v>
      </c>
      <c r="DW22">
        <v>373.492296296296</v>
      </c>
      <c r="DX22">
        <v>15.9621185185185</v>
      </c>
      <c r="DY22">
        <v>1.81042222222222</v>
      </c>
      <c r="DZ22">
        <v>1.44377962962963</v>
      </c>
      <c r="EA22">
        <v>15.877062962963</v>
      </c>
      <c r="EB22">
        <v>12.3854148148148</v>
      </c>
      <c r="EC22">
        <v>1999.99962962963</v>
      </c>
      <c r="ED22">
        <v>0.980003111111111</v>
      </c>
      <c r="EE22">
        <v>0.0199969777777778</v>
      </c>
      <c r="EF22">
        <v>0</v>
      </c>
      <c r="EG22">
        <v>645.48037037037</v>
      </c>
      <c r="EH22">
        <v>5.00063</v>
      </c>
      <c r="EI22">
        <v>12761.9666666667</v>
      </c>
      <c r="EJ22">
        <v>17256.9111111111</v>
      </c>
      <c r="EK22">
        <v>38.3213333333333</v>
      </c>
      <c r="EL22">
        <v>38.437</v>
      </c>
      <c r="EM22">
        <v>37.875</v>
      </c>
      <c r="EN22">
        <v>37.812</v>
      </c>
      <c r="EO22">
        <v>39.125</v>
      </c>
      <c r="EP22">
        <v>1955.10814814815</v>
      </c>
      <c r="EQ22">
        <v>39.8914814814815</v>
      </c>
      <c r="ER22">
        <v>0</v>
      </c>
      <c r="ES22">
        <v>1659718006.9</v>
      </c>
      <c r="ET22">
        <v>0</v>
      </c>
      <c r="EU22">
        <v>645.46828</v>
      </c>
      <c r="EV22">
        <v>-13.5783845985144</v>
      </c>
      <c r="EW22">
        <v>-269.984614970137</v>
      </c>
      <c r="EX22">
        <v>12761.428</v>
      </c>
      <c r="EY22">
        <v>15</v>
      </c>
      <c r="EZ22">
        <v>0</v>
      </c>
      <c r="FA22" t="s">
        <v>419</v>
      </c>
      <c r="FB22">
        <v>1659628608.5</v>
      </c>
      <c r="FC22">
        <v>1659628614.5</v>
      </c>
      <c r="FD22">
        <v>0</v>
      </c>
      <c r="FE22">
        <v>0.171</v>
      </c>
      <c r="FF22">
        <v>-0.023</v>
      </c>
      <c r="FG22">
        <v>6.372</v>
      </c>
      <c r="FH22">
        <v>0.072</v>
      </c>
      <c r="FI22">
        <v>420</v>
      </c>
      <c r="FJ22">
        <v>15</v>
      </c>
      <c r="FK22">
        <v>0.23</v>
      </c>
      <c r="FL22">
        <v>0.04</v>
      </c>
      <c r="FM22">
        <v>0.534012024390244</v>
      </c>
      <c r="FN22">
        <v>62.3845757142857</v>
      </c>
      <c r="FO22">
        <v>6.41721697997086</v>
      </c>
      <c r="FP22">
        <v>0</v>
      </c>
      <c r="FQ22">
        <v>646.045529411765</v>
      </c>
      <c r="FR22">
        <v>-8.91871658585784</v>
      </c>
      <c r="FS22">
        <v>0.936326999041958</v>
      </c>
      <c r="FT22">
        <v>0</v>
      </c>
      <c r="FU22">
        <v>4.0481156097561</v>
      </c>
      <c r="FV22">
        <v>0.0781133101045303</v>
      </c>
      <c r="FW22">
        <v>0.00831590513935397</v>
      </c>
      <c r="FX22">
        <v>1</v>
      </c>
      <c r="FY22">
        <v>1</v>
      </c>
      <c r="FZ22">
        <v>3</v>
      </c>
      <c r="GA22" t="s">
        <v>426</v>
      </c>
      <c r="GB22">
        <v>2.97383</v>
      </c>
      <c r="GC22">
        <v>2.69756</v>
      </c>
      <c r="GD22">
        <v>0.0796209</v>
      </c>
      <c r="GE22">
        <v>0.079358</v>
      </c>
      <c r="GF22">
        <v>0.0911258</v>
      </c>
      <c r="GG22">
        <v>0.0783274</v>
      </c>
      <c r="GH22">
        <v>35857.8</v>
      </c>
      <c r="GI22">
        <v>39230.3</v>
      </c>
      <c r="GJ22">
        <v>35304.4</v>
      </c>
      <c r="GK22">
        <v>38645</v>
      </c>
      <c r="GL22">
        <v>45495.4</v>
      </c>
      <c r="GM22">
        <v>51443.4</v>
      </c>
      <c r="GN22">
        <v>55178.5</v>
      </c>
      <c r="GO22">
        <v>61984.7</v>
      </c>
      <c r="GP22">
        <v>1.9864</v>
      </c>
      <c r="GQ22">
        <v>1.8426</v>
      </c>
      <c r="GR22">
        <v>0.107855</v>
      </c>
      <c r="GS22">
        <v>0</v>
      </c>
      <c r="GT22">
        <v>23.2204</v>
      </c>
      <c r="GU22">
        <v>999.9</v>
      </c>
      <c r="GV22">
        <v>58.778</v>
      </c>
      <c r="GW22">
        <v>28.168</v>
      </c>
      <c r="GX22">
        <v>24.9022</v>
      </c>
      <c r="GY22">
        <v>55.2729</v>
      </c>
      <c r="GZ22">
        <v>46.4223</v>
      </c>
      <c r="HA22">
        <v>1</v>
      </c>
      <c r="HB22">
        <v>-0.0747561</v>
      </c>
      <c r="HC22">
        <v>1.82549</v>
      </c>
      <c r="HD22">
        <v>20.1203</v>
      </c>
      <c r="HE22">
        <v>5.19932</v>
      </c>
      <c r="HF22">
        <v>12.004</v>
      </c>
      <c r="HG22">
        <v>4.9752</v>
      </c>
      <c r="HH22">
        <v>3.2936</v>
      </c>
      <c r="HI22">
        <v>659.7</v>
      </c>
      <c r="HJ22">
        <v>9999</v>
      </c>
      <c r="HK22">
        <v>9999</v>
      </c>
      <c r="HL22">
        <v>9999</v>
      </c>
      <c r="HM22">
        <v>1.86304</v>
      </c>
      <c r="HN22">
        <v>1.86798</v>
      </c>
      <c r="HO22">
        <v>1.86774</v>
      </c>
      <c r="HP22">
        <v>1.86887</v>
      </c>
      <c r="HQ22">
        <v>1.86969</v>
      </c>
      <c r="HR22">
        <v>1.86578</v>
      </c>
      <c r="HS22">
        <v>1.86688</v>
      </c>
      <c r="HT22">
        <v>1.86826</v>
      </c>
      <c r="HU22">
        <v>5</v>
      </c>
      <c r="HV22">
        <v>0</v>
      </c>
      <c r="HW22">
        <v>0</v>
      </c>
      <c r="HX22">
        <v>0</v>
      </c>
      <c r="HY22" t="s">
        <v>421</v>
      </c>
      <c r="HZ22" t="s">
        <v>422</v>
      </c>
      <c r="IA22" t="s">
        <v>423</v>
      </c>
      <c r="IB22" t="s">
        <v>423</v>
      </c>
      <c r="IC22" t="s">
        <v>423</v>
      </c>
      <c r="ID22" t="s">
        <v>423</v>
      </c>
      <c r="IE22">
        <v>0</v>
      </c>
      <c r="IF22">
        <v>100</v>
      </c>
      <c r="IG22">
        <v>100</v>
      </c>
      <c r="IH22">
        <v>5.898</v>
      </c>
      <c r="II22">
        <v>0.2921</v>
      </c>
      <c r="IJ22">
        <v>3.92169283877132</v>
      </c>
      <c r="IK22">
        <v>0.0054094350880348</v>
      </c>
      <c r="IL22">
        <v>8.62785101562088e-07</v>
      </c>
      <c r="IM22">
        <v>-6.09410195572284e-10</v>
      </c>
      <c r="IN22">
        <v>-0.025273926026183</v>
      </c>
      <c r="IO22">
        <v>-0.0219156322177338</v>
      </c>
      <c r="IP22">
        <v>0.00246301660602182</v>
      </c>
      <c r="IQ22">
        <v>-2.7174175459257e-05</v>
      </c>
      <c r="IR22">
        <v>-3</v>
      </c>
      <c r="IS22">
        <v>1757</v>
      </c>
      <c r="IT22">
        <v>1</v>
      </c>
      <c r="IU22">
        <v>21</v>
      </c>
      <c r="IV22">
        <v>1490</v>
      </c>
      <c r="IW22">
        <v>1489.9</v>
      </c>
      <c r="IX22">
        <v>0.865479</v>
      </c>
      <c r="IY22">
        <v>2.60864</v>
      </c>
      <c r="IZ22">
        <v>1.54785</v>
      </c>
      <c r="JA22">
        <v>2.30591</v>
      </c>
      <c r="JB22">
        <v>1.34644</v>
      </c>
      <c r="JC22">
        <v>2.36816</v>
      </c>
      <c r="JD22">
        <v>32.0684</v>
      </c>
      <c r="JE22">
        <v>24.2539</v>
      </c>
      <c r="JF22">
        <v>18</v>
      </c>
      <c r="JG22">
        <v>496.94</v>
      </c>
      <c r="JH22">
        <v>405.451</v>
      </c>
      <c r="JI22">
        <v>20.4197</v>
      </c>
      <c r="JJ22">
        <v>26.2067</v>
      </c>
      <c r="JK22">
        <v>30.0001</v>
      </c>
      <c r="JL22">
        <v>26.1524</v>
      </c>
      <c r="JM22">
        <v>26.0941</v>
      </c>
      <c r="JN22">
        <v>17.3112</v>
      </c>
      <c r="JO22">
        <v>37.6846</v>
      </c>
      <c r="JP22">
        <v>12.8334</v>
      </c>
      <c r="JQ22">
        <v>20.4191</v>
      </c>
      <c r="JR22">
        <v>332.514</v>
      </c>
      <c r="JS22">
        <v>15.9942</v>
      </c>
      <c r="JT22">
        <v>102.364</v>
      </c>
      <c r="JU22">
        <v>103.175</v>
      </c>
    </row>
    <row r="23" spans="1:281">
      <c r="A23">
        <v>7</v>
      </c>
      <c r="B23">
        <v>1659718015.1</v>
      </c>
      <c r="C23">
        <v>30</v>
      </c>
      <c r="D23" t="s">
        <v>437</v>
      </c>
      <c r="E23" t="s">
        <v>438</v>
      </c>
      <c r="F23">
        <v>5</v>
      </c>
      <c r="G23" t="s">
        <v>415</v>
      </c>
      <c r="H23" t="s">
        <v>416</v>
      </c>
      <c r="I23">
        <v>1659718007.31429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346.278730963446</v>
      </c>
      <c r="AK23">
        <v>349.24056969697</v>
      </c>
      <c r="AL23">
        <v>-3.20360341619164</v>
      </c>
      <c r="AM23">
        <v>66.001600535587</v>
      </c>
      <c r="AN23">
        <f>(AP23 - AO23 + DI23*1E3/(8.314*(DK23+273.15)) * AR23/DH23 * AQ23) * DH23/(100*CV23) * 1000/(1000 - AP23)</f>
        <v>0</v>
      </c>
      <c r="AO23">
        <v>15.9536453438393</v>
      </c>
      <c r="AP23">
        <v>20.0107433566434</v>
      </c>
      <c r="AQ23">
        <v>-3.60158933403958e-05</v>
      </c>
      <c r="AR23">
        <v>112.050135901182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417</v>
      </c>
      <c r="AY23" t="s">
        <v>417</v>
      </c>
      <c r="AZ23">
        <v>0</v>
      </c>
      <c r="BA23">
        <v>0</v>
      </c>
      <c r="BB23">
        <f>1-AZ23/BA23</f>
        <v>0</v>
      </c>
      <c r="BC23">
        <v>0</v>
      </c>
      <c r="BD23" t="s">
        <v>417</v>
      </c>
      <c r="BE23" t="s">
        <v>417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417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6</v>
      </c>
      <c r="CW23">
        <v>0.5</v>
      </c>
      <c r="CX23" t="s">
        <v>418</v>
      </c>
      <c r="CY23">
        <v>2</v>
      </c>
      <c r="CZ23" t="b">
        <v>1</v>
      </c>
      <c r="DA23">
        <v>1659718007.31429</v>
      </c>
      <c r="DB23">
        <v>364.645857142857</v>
      </c>
      <c r="DC23">
        <v>357.69475</v>
      </c>
      <c r="DD23">
        <v>20.0148571428571</v>
      </c>
      <c r="DE23">
        <v>15.9569607142857</v>
      </c>
      <c r="DF23">
        <v>358.701</v>
      </c>
      <c r="DG23">
        <v>19.7227642857143</v>
      </c>
      <c r="DH23">
        <v>500.077035714286</v>
      </c>
      <c r="DI23">
        <v>90.4500821428571</v>
      </c>
      <c r="DJ23">
        <v>0.04391295</v>
      </c>
      <c r="DK23">
        <v>24.5763892857143</v>
      </c>
      <c r="DL23">
        <v>24.9975428571429</v>
      </c>
      <c r="DM23">
        <v>999.9</v>
      </c>
      <c r="DN23">
        <v>0</v>
      </c>
      <c r="DO23">
        <v>0</v>
      </c>
      <c r="DP23">
        <v>9992.85714285714</v>
      </c>
      <c r="DQ23">
        <v>0</v>
      </c>
      <c r="DR23">
        <v>12.3661642857143</v>
      </c>
      <c r="DS23">
        <v>6.95118928571429</v>
      </c>
      <c r="DT23">
        <v>372.093357142857</v>
      </c>
      <c r="DU23">
        <v>363.495178571429</v>
      </c>
      <c r="DV23">
        <v>4.05790464285714</v>
      </c>
      <c r="DW23">
        <v>357.69475</v>
      </c>
      <c r="DX23">
        <v>15.9569607142857</v>
      </c>
      <c r="DY23">
        <v>1.81034678571429</v>
      </c>
      <c r="DZ23">
        <v>1.44330821428571</v>
      </c>
      <c r="EA23">
        <v>15.8764142857143</v>
      </c>
      <c r="EB23">
        <v>12.3804464285714</v>
      </c>
      <c r="EC23">
        <v>1999.9875</v>
      </c>
      <c r="ED23">
        <v>0.98000325</v>
      </c>
      <c r="EE23">
        <v>0.019996825</v>
      </c>
      <c r="EF23">
        <v>0</v>
      </c>
      <c r="EG23">
        <v>644.313321428572</v>
      </c>
      <c r="EH23">
        <v>5.00063</v>
      </c>
      <c r="EI23">
        <v>12737.7392857143</v>
      </c>
      <c r="EJ23">
        <v>17256.8035714286</v>
      </c>
      <c r="EK23">
        <v>38.32325</v>
      </c>
      <c r="EL23">
        <v>38.437</v>
      </c>
      <c r="EM23">
        <v>37.875</v>
      </c>
      <c r="EN23">
        <v>37.812</v>
      </c>
      <c r="EO23">
        <v>39.125</v>
      </c>
      <c r="EP23">
        <v>1955.09678571429</v>
      </c>
      <c r="EQ23">
        <v>39.8907142857143</v>
      </c>
      <c r="ER23">
        <v>0</v>
      </c>
      <c r="ES23">
        <v>1659718012.3</v>
      </c>
      <c r="ET23">
        <v>0</v>
      </c>
      <c r="EU23">
        <v>644.181692307692</v>
      </c>
      <c r="EV23">
        <v>-17.4352820622827</v>
      </c>
      <c r="EW23">
        <v>-353.917948928515</v>
      </c>
      <c r="EX23">
        <v>12735.0346153846</v>
      </c>
      <c r="EY23">
        <v>15</v>
      </c>
      <c r="EZ23">
        <v>0</v>
      </c>
      <c r="FA23" t="s">
        <v>419</v>
      </c>
      <c r="FB23">
        <v>1659628608.5</v>
      </c>
      <c r="FC23">
        <v>1659628614.5</v>
      </c>
      <c r="FD23">
        <v>0</v>
      </c>
      <c r="FE23">
        <v>0.171</v>
      </c>
      <c r="FF23">
        <v>-0.023</v>
      </c>
      <c r="FG23">
        <v>6.372</v>
      </c>
      <c r="FH23">
        <v>0.072</v>
      </c>
      <c r="FI23">
        <v>420</v>
      </c>
      <c r="FJ23">
        <v>15</v>
      </c>
      <c r="FK23">
        <v>0.23</v>
      </c>
      <c r="FL23">
        <v>0.04</v>
      </c>
      <c r="FM23">
        <v>5.34239446341463</v>
      </c>
      <c r="FN23">
        <v>29.7147603972125</v>
      </c>
      <c r="FO23">
        <v>3.13196659677602</v>
      </c>
      <c r="FP23">
        <v>0</v>
      </c>
      <c r="FQ23">
        <v>644.873029411765</v>
      </c>
      <c r="FR23">
        <v>-14.8024599021208</v>
      </c>
      <c r="FS23">
        <v>1.47641629880269</v>
      </c>
      <c r="FT23">
        <v>0</v>
      </c>
      <c r="FU23">
        <v>4.0550643902439</v>
      </c>
      <c r="FV23">
        <v>0.0669022996515675</v>
      </c>
      <c r="FW23">
        <v>0.0072670851837049</v>
      </c>
      <c r="FX23">
        <v>1</v>
      </c>
      <c r="FY23">
        <v>1</v>
      </c>
      <c r="FZ23">
        <v>3</v>
      </c>
      <c r="GA23" t="s">
        <v>426</v>
      </c>
      <c r="GB23">
        <v>2.97307</v>
      </c>
      <c r="GC23">
        <v>2.69777</v>
      </c>
      <c r="GD23">
        <v>0.0767851</v>
      </c>
      <c r="GE23">
        <v>0.0765065</v>
      </c>
      <c r="GF23">
        <v>0.0911169</v>
      </c>
      <c r="GG23">
        <v>0.0782868</v>
      </c>
      <c r="GH23">
        <v>35967.8</v>
      </c>
      <c r="GI23">
        <v>39351.2</v>
      </c>
      <c r="GJ23">
        <v>35304</v>
      </c>
      <c r="GK23">
        <v>38644.6</v>
      </c>
      <c r="GL23">
        <v>45494.6</v>
      </c>
      <c r="GM23">
        <v>51444.7</v>
      </c>
      <c r="GN23">
        <v>55177.1</v>
      </c>
      <c r="GO23">
        <v>61983.6</v>
      </c>
      <c r="GP23">
        <v>1.9854</v>
      </c>
      <c r="GQ23">
        <v>1.8428</v>
      </c>
      <c r="GR23">
        <v>0.107229</v>
      </c>
      <c r="GS23">
        <v>0</v>
      </c>
      <c r="GT23">
        <v>23.2216</v>
      </c>
      <c r="GU23">
        <v>999.9</v>
      </c>
      <c r="GV23">
        <v>58.754</v>
      </c>
      <c r="GW23">
        <v>28.168</v>
      </c>
      <c r="GX23">
        <v>24.8917</v>
      </c>
      <c r="GY23">
        <v>55.4029</v>
      </c>
      <c r="GZ23">
        <v>46.6907</v>
      </c>
      <c r="HA23">
        <v>1</v>
      </c>
      <c r="HB23">
        <v>-0.0743902</v>
      </c>
      <c r="HC23">
        <v>1.82793</v>
      </c>
      <c r="HD23">
        <v>20.1202</v>
      </c>
      <c r="HE23">
        <v>5.20052</v>
      </c>
      <c r="HF23">
        <v>12.0052</v>
      </c>
      <c r="HG23">
        <v>4.976</v>
      </c>
      <c r="HH23">
        <v>3.2934</v>
      </c>
      <c r="HI23">
        <v>659.7</v>
      </c>
      <c r="HJ23">
        <v>9999</v>
      </c>
      <c r="HK23">
        <v>9999</v>
      </c>
      <c r="HL23">
        <v>9999</v>
      </c>
      <c r="HM23">
        <v>1.86304</v>
      </c>
      <c r="HN23">
        <v>1.86798</v>
      </c>
      <c r="HO23">
        <v>1.86771</v>
      </c>
      <c r="HP23">
        <v>1.8689</v>
      </c>
      <c r="HQ23">
        <v>1.86975</v>
      </c>
      <c r="HR23">
        <v>1.86584</v>
      </c>
      <c r="HS23">
        <v>1.86691</v>
      </c>
      <c r="HT23">
        <v>1.86829</v>
      </c>
      <c r="HU23">
        <v>5</v>
      </c>
      <c r="HV23">
        <v>0</v>
      </c>
      <c r="HW23">
        <v>0</v>
      </c>
      <c r="HX23">
        <v>0</v>
      </c>
      <c r="HY23" t="s">
        <v>421</v>
      </c>
      <c r="HZ23" t="s">
        <v>422</v>
      </c>
      <c r="IA23" t="s">
        <v>423</v>
      </c>
      <c r="IB23" t="s">
        <v>423</v>
      </c>
      <c r="IC23" t="s">
        <v>423</v>
      </c>
      <c r="ID23" t="s">
        <v>423</v>
      </c>
      <c r="IE23">
        <v>0</v>
      </c>
      <c r="IF23">
        <v>100</v>
      </c>
      <c r="IG23">
        <v>100</v>
      </c>
      <c r="IH23">
        <v>5.807</v>
      </c>
      <c r="II23">
        <v>0.2919</v>
      </c>
      <c r="IJ23">
        <v>3.92169283877132</v>
      </c>
      <c r="IK23">
        <v>0.0054094350880348</v>
      </c>
      <c r="IL23">
        <v>8.62785101562088e-07</v>
      </c>
      <c r="IM23">
        <v>-6.09410195572284e-10</v>
      </c>
      <c r="IN23">
        <v>-0.025273926026183</v>
      </c>
      <c r="IO23">
        <v>-0.0219156322177338</v>
      </c>
      <c r="IP23">
        <v>0.00246301660602182</v>
      </c>
      <c r="IQ23">
        <v>-2.7174175459257e-05</v>
      </c>
      <c r="IR23">
        <v>-3</v>
      </c>
      <c r="IS23">
        <v>1757</v>
      </c>
      <c r="IT23">
        <v>1</v>
      </c>
      <c r="IU23">
        <v>21</v>
      </c>
      <c r="IV23">
        <v>1490.1</v>
      </c>
      <c r="IW23">
        <v>1490</v>
      </c>
      <c r="IX23">
        <v>0.834961</v>
      </c>
      <c r="IY23">
        <v>2.60742</v>
      </c>
      <c r="IZ23">
        <v>1.54785</v>
      </c>
      <c r="JA23">
        <v>2.30713</v>
      </c>
      <c r="JB23">
        <v>1.34644</v>
      </c>
      <c r="JC23">
        <v>2.40234</v>
      </c>
      <c r="JD23">
        <v>32.0904</v>
      </c>
      <c r="JE23">
        <v>24.2539</v>
      </c>
      <c r="JF23">
        <v>18</v>
      </c>
      <c r="JG23">
        <v>496.306</v>
      </c>
      <c r="JH23">
        <v>405.578</v>
      </c>
      <c r="JI23">
        <v>20.4198</v>
      </c>
      <c r="JJ23">
        <v>26.2089</v>
      </c>
      <c r="JK23">
        <v>30.0004</v>
      </c>
      <c r="JL23">
        <v>26.1545</v>
      </c>
      <c r="JM23">
        <v>26.0963</v>
      </c>
      <c r="JN23">
        <v>16.7063</v>
      </c>
      <c r="JO23">
        <v>37.6846</v>
      </c>
      <c r="JP23">
        <v>12.8334</v>
      </c>
      <c r="JQ23">
        <v>20.4193</v>
      </c>
      <c r="JR23">
        <v>319.115</v>
      </c>
      <c r="JS23">
        <v>15.9926</v>
      </c>
      <c r="JT23">
        <v>102.362</v>
      </c>
      <c r="JU23">
        <v>103.173</v>
      </c>
    </row>
    <row r="24" spans="1:281">
      <c r="A24">
        <v>8</v>
      </c>
      <c r="B24">
        <v>1659718020.1</v>
      </c>
      <c r="C24">
        <v>35</v>
      </c>
      <c r="D24" t="s">
        <v>439</v>
      </c>
      <c r="E24" t="s">
        <v>440</v>
      </c>
      <c r="F24">
        <v>5</v>
      </c>
      <c r="G24" t="s">
        <v>415</v>
      </c>
      <c r="H24" t="s">
        <v>416</v>
      </c>
      <c r="I24">
        <v>1659718012.6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329.979146158565</v>
      </c>
      <c r="AK24">
        <v>333.417527272727</v>
      </c>
      <c r="AL24">
        <v>-3.17908665925094</v>
      </c>
      <c r="AM24">
        <v>66.001600535587</v>
      </c>
      <c r="AN24">
        <f>(AP24 - AO24 + DI24*1E3/(8.314*(DK24+273.15)) * AR24/DH24 * AQ24) * DH24/(100*CV24) * 1000/(1000 - AP24)</f>
        <v>0</v>
      </c>
      <c r="AO24">
        <v>15.9438816411374</v>
      </c>
      <c r="AP24">
        <v>20.0145888111888</v>
      </c>
      <c r="AQ24">
        <v>-1.45038681006398e-05</v>
      </c>
      <c r="AR24">
        <v>112.050135901182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417</v>
      </c>
      <c r="AY24" t="s">
        <v>417</v>
      </c>
      <c r="AZ24">
        <v>0</v>
      </c>
      <c r="BA24">
        <v>0</v>
      </c>
      <c r="BB24">
        <f>1-AZ24/BA24</f>
        <v>0</v>
      </c>
      <c r="BC24">
        <v>0</v>
      </c>
      <c r="BD24" t="s">
        <v>417</v>
      </c>
      <c r="BE24" t="s">
        <v>417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417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6</v>
      </c>
      <c r="CW24">
        <v>0.5</v>
      </c>
      <c r="CX24" t="s">
        <v>418</v>
      </c>
      <c r="CY24">
        <v>2</v>
      </c>
      <c r="CZ24" t="b">
        <v>1</v>
      </c>
      <c r="DA24">
        <v>1659718012.6</v>
      </c>
      <c r="DB24">
        <v>348.514407407407</v>
      </c>
      <c r="DC24">
        <v>340.329518518519</v>
      </c>
      <c r="DD24">
        <v>20.0135518518519</v>
      </c>
      <c r="DE24">
        <v>15.9498259259259</v>
      </c>
      <c r="DF24">
        <v>342.662407407407</v>
      </c>
      <c r="DG24">
        <v>19.7215037037037</v>
      </c>
      <c r="DH24">
        <v>500.047518518518</v>
      </c>
      <c r="DI24">
        <v>90.4493962962963</v>
      </c>
      <c r="DJ24">
        <v>0.0438267740740741</v>
      </c>
      <c r="DK24">
        <v>24.5761037037037</v>
      </c>
      <c r="DL24">
        <v>24.9983740740741</v>
      </c>
      <c r="DM24">
        <v>999.9</v>
      </c>
      <c r="DN24">
        <v>0</v>
      </c>
      <c r="DO24">
        <v>0</v>
      </c>
      <c r="DP24">
        <v>9997.77777777778</v>
      </c>
      <c r="DQ24">
        <v>0</v>
      </c>
      <c r="DR24">
        <v>12.3636518518519</v>
      </c>
      <c r="DS24">
        <v>8.18492518518519</v>
      </c>
      <c r="DT24">
        <v>355.632</v>
      </c>
      <c r="DU24">
        <v>345.845814814815</v>
      </c>
      <c r="DV24">
        <v>4.06373185185185</v>
      </c>
      <c r="DW24">
        <v>340.329518518519</v>
      </c>
      <c r="DX24">
        <v>15.9498259259259</v>
      </c>
      <c r="DY24">
        <v>1.8102137037037</v>
      </c>
      <c r="DZ24">
        <v>1.44265111111111</v>
      </c>
      <c r="EA24">
        <v>15.8752703703704</v>
      </c>
      <c r="EB24">
        <v>12.3735222222222</v>
      </c>
      <c r="EC24">
        <v>2000.00740740741</v>
      </c>
      <c r="ED24">
        <v>0.980003444444444</v>
      </c>
      <c r="EE24">
        <v>0.0199966111111111</v>
      </c>
      <c r="EF24">
        <v>0</v>
      </c>
      <c r="EG24">
        <v>642.787703703704</v>
      </c>
      <c r="EH24">
        <v>5.00063</v>
      </c>
      <c r="EI24">
        <v>12706.5407407407</v>
      </c>
      <c r="EJ24">
        <v>17256.9851851852</v>
      </c>
      <c r="EK24">
        <v>38.333</v>
      </c>
      <c r="EL24">
        <v>38.437</v>
      </c>
      <c r="EM24">
        <v>37.875</v>
      </c>
      <c r="EN24">
        <v>37.812</v>
      </c>
      <c r="EO24">
        <v>39.125</v>
      </c>
      <c r="EP24">
        <v>1955.11666666667</v>
      </c>
      <c r="EQ24">
        <v>39.8907407407407</v>
      </c>
      <c r="ER24">
        <v>0</v>
      </c>
      <c r="ES24">
        <v>1659718017.1</v>
      </c>
      <c r="ET24">
        <v>0</v>
      </c>
      <c r="EU24">
        <v>642.785769230769</v>
      </c>
      <c r="EV24">
        <v>-17.7223931584458</v>
      </c>
      <c r="EW24">
        <v>-376.147008536065</v>
      </c>
      <c r="EX24">
        <v>12706.4653846154</v>
      </c>
      <c r="EY24">
        <v>15</v>
      </c>
      <c r="EZ24">
        <v>0</v>
      </c>
      <c r="FA24" t="s">
        <v>419</v>
      </c>
      <c r="FB24">
        <v>1659628608.5</v>
      </c>
      <c r="FC24">
        <v>1659628614.5</v>
      </c>
      <c r="FD24">
        <v>0</v>
      </c>
      <c r="FE24">
        <v>0.171</v>
      </c>
      <c r="FF24">
        <v>-0.023</v>
      </c>
      <c r="FG24">
        <v>6.372</v>
      </c>
      <c r="FH24">
        <v>0.072</v>
      </c>
      <c r="FI24">
        <v>420</v>
      </c>
      <c r="FJ24">
        <v>15</v>
      </c>
      <c r="FK24">
        <v>0.23</v>
      </c>
      <c r="FL24">
        <v>0.04</v>
      </c>
      <c r="FM24">
        <v>7.04616780487805</v>
      </c>
      <c r="FN24">
        <v>16.6960921254355</v>
      </c>
      <c r="FO24">
        <v>1.76440036751177</v>
      </c>
      <c r="FP24">
        <v>0</v>
      </c>
      <c r="FQ24">
        <v>643.975647058824</v>
      </c>
      <c r="FR24">
        <v>-17.110221542533</v>
      </c>
      <c r="FS24">
        <v>1.68650426626748</v>
      </c>
      <c r="FT24">
        <v>0</v>
      </c>
      <c r="FU24">
        <v>4.05932902439024</v>
      </c>
      <c r="FV24">
        <v>0.0660702439024449</v>
      </c>
      <c r="FW24">
        <v>0.00722724074625187</v>
      </c>
      <c r="FX24">
        <v>1</v>
      </c>
      <c r="FY24">
        <v>1</v>
      </c>
      <c r="FZ24">
        <v>3</v>
      </c>
      <c r="GA24" t="s">
        <v>426</v>
      </c>
      <c r="GB24">
        <v>2.97398</v>
      </c>
      <c r="GC24">
        <v>2.69782</v>
      </c>
      <c r="GD24">
        <v>0.0739294</v>
      </c>
      <c r="GE24">
        <v>0.0734911</v>
      </c>
      <c r="GF24">
        <v>0.0911008</v>
      </c>
      <c r="GG24">
        <v>0.0782908</v>
      </c>
      <c r="GH24">
        <v>36078.5</v>
      </c>
      <c r="GI24">
        <v>39479.2</v>
      </c>
      <c r="GJ24">
        <v>35303.6</v>
      </c>
      <c r="GK24">
        <v>38644.1</v>
      </c>
      <c r="GL24">
        <v>45495</v>
      </c>
      <c r="GM24">
        <v>51444.2</v>
      </c>
      <c r="GN24">
        <v>55176.7</v>
      </c>
      <c r="GO24">
        <v>61983.4</v>
      </c>
      <c r="GP24">
        <v>1.9864</v>
      </c>
      <c r="GQ24">
        <v>1.8422</v>
      </c>
      <c r="GR24">
        <v>0.107974</v>
      </c>
      <c r="GS24">
        <v>0</v>
      </c>
      <c r="GT24">
        <v>23.2224</v>
      </c>
      <c r="GU24">
        <v>999.9</v>
      </c>
      <c r="GV24">
        <v>58.705</v>
      </c>
      <c r="GW24">
        <v>28.168</v>
      </c>
      <c r="GX24">
        <v>24.8748</v>
      </c>
      <c r="GY24">
        <v>54.8129</v>
      </c>
      <c r="GZ24">
        <v>46.859</v>
      </c>
      <c r="HA24">
        <v>1</v>
      </c>
      <c r="HB24">
        <v>-0.0741463</v>
      </c>
      <c r="HC24">
        <v>1.82658</v>
      </c>
      <c r="HD24">
        <v>20.1203</v>
      </c>
      <c r="HE24">
        <v>5.20052</v>
      </c>
      <c r="HF24">
        <v>12.004</v>
      </c>
      <c r="HG24">
        <v>4.976</v>
      </c>
      <c r="HH24">
        <v>3.2936</v>
      </c>
      <c r="HI24">
        <v>659.7</v>
      </c>
      <c r="HJ24">
        <v>9999</v>
      </c>
      <c r="HK24">
        <v>9999</v>
      </c>
      <c r="HL24">
        <v>9999</v>
      </c>
      <c r="HM24">
        <v>1.86307</v>
      </c>
      <c r="HN24">
        <v>1.86798</v>
      </c>
      <c r="HO24">
        <v>1.86777</v>
      </c>
      <c r="HP24">
        <v>1.86887</v>
      </c>
      <c r="HQ24">
        <v>1.86975</v>
      </c>
      <c r="HR24">
        <v>1.86584</v>
      </c>
      <c r="HS24">
        <v>1.86688</v>
      </c>
      <c r="HT24">
        <v>1.86829</v>
      </c>
      <c r="HU24">
        <v>5</v>
      </c>
      <c r="HV24">
        <v>0</v>
      </c>
      <c r="HW24">
        <v>0</v>
      </c>
      <c r="HX24">
        <v>0</v>
      </c>
      <c r="HY24" t="s">
        <v>421</v>
      </c>
      <c r="HZ24" t="s">
        <v>422</v>
      </c>
      <c r="IA24" t="s">
        <v>423</v>
      </c>
      <c r="IB24" t="s">
        <v>423</v>
      </c>
      <c r="IC24" t="s">
        <v>423</v>
      </c>
      <c r="ID24" t="s">
        <v>423</v>
      </c>
      <c r="IE24">
        <v>0</v>
      </c>
      <c r="IF24">
        <v>100</v>
      </c>
      <c r="IG24">
        <v>100</v>
      </c>
      <c r="IH24">
        <v>5.718</v>
      </c>
      <c r="II24">
        <v>0.2917</v>
      </c>
      <c r="IJ24">
        <v>3.92169283877132</v>
      </c>
      <c r="IK24">
        <v>0.0054094350880348</v>
      </c>
      <c r="IL24">
        <v>8.62785101562088e-07</v>
      </c>
      <c r="IM24">
        <v>-6.09410195572284e-10</v>
      </c>
      <c r="IN24">
        <v>-0.025273926026183</v>
      </c>
      <c r="IO24">
        <v>-0.0219156322177338</v>
      </c>
      <c r="IP24">
        <v>0.00246301660602182</v>
      </c>
      <c r="IQ24">
        <v>-2.7174175459257e-05</v>
      </c>
      <c r="IR24">
        <v>-3</v>
      </c>
      <c r="IS24">
        <v>1757</v>
      </c>
      <c r="IT24">
        <v>1</v>
      </c>
      <c r="IU24">
        <v>21</v>
      </c>
      <c r="IV24">
        <v>1490.2</v>
      </c>
      <c r="IW24">
        <v>1490.1</v>
      </c>
      <c r="IX24">
        <v>0.802002</v>
      </c>
      <c r="IY24">
        <v>2.6062</v>
      </c>
      <c r="IZ24">
        <v>1.54785</v>
      </c>
      <c r="JA24">
        <v>2.30591</v>
      </c>
      <c r="JB24">
        <v>1.34644</v>
      </c>
      <c r="JC24">
        <v>2.38647</v>
      </c>
      <c r="JD24">
        <v>32.0904</v>
      </c>
      <c r="JE24">
        <v>24.2539</v>
      </c>
      <c r="JF24">
        <v>18</v>
      </c>
      <c r="JG24">
        <v>496.979</v>
      </c>
      <c r="JH24">
        <v>405.26</v>
      </c>
      <c r="JI24">
        <v>20.4195</v>
      </c>
      <c r="JJ24">
        <v>26.2111</v>
      </c>
      <c r="JK24">
        <v>30.0002</v>
      </c>
      <c r="JL24">
        <v>26.1567</v>
      </c>
      <c r="JM24">
        <v>26.0985</v>
      </c>
      <c r="JN24">
        <v>16.0217</v>
      </c>
      <c r="JO24">
        <v>37.6846</v>
      </c>
      <c r="JP24">
        <v>12.4624</v>
      </c>
      <c r="JQ24">
        <v>20.4195</v>
      </c>
      <c r="JR24">
        <v>299.009</v>
      </c>
      <c r="JS24">
        <v>15.9918</v>
      </c>
      <c r="JT24">
        <v>102.361</v>
      </c>
      <c r="JU24">
        <v>103.173</v>
      </c>
    </row>
    <row r="25" spans="1:281">
      <c r="A25">
        <v>9</v>
      </c>
      <c r="B25">
        <v>1659718025.1</v>
      </c>
      <c r="C25">
        <v>40</v>
      </c>
      <c r="D25" t="s">
        <v>441</v>
      </c>
      <c r="E25" t="s">
        <v>442</v>
      </c>
      <c r="F25">
        <v>5</v>
      </c>
      <c r="G25" t="s">
        <v>415</v>
      </c>
      <c r="H25" t="s">
        <v>416</v>
      </c>
      <c r="I25">
        <v>1659718017.31429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313.969910454199</v>
      </c>
      <c r="AK25">
        <v>317.705303030303</v>
      </c>
      <c r="AL25">
        <v>-3.13753666265694</v>
      </c>
      <c r="AM25">
        <v>66.001600535587</v>
      </c>
      <c r="AN25">
        <f>(AP25 - AO25 + DI25*1E3/(8.314*(DK25+273.15)) * AR25/DH25 * AQ25) * DH25/(100*CV25) * 1000/(1000 - AP25)</f>
        <v>0</v>
      </c>
      <c r="AO25">
        <v>15.9356411007775</v>
      </c>
      <c r="AP25">
        <v>20.0051517482518</v>
      </c>
      <c r="AQ25">
        <v>0.000111623557539558</v>
      </c>
      <c r="AR25">
        <v>112.050135901182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417</v>
      </c>
      <c r="AY25" t="s">
        <v>417</v>
      </c>
      <c r="AZ25">
        <v>0</v>
      </c>
      <c r="BA25">
        <v>0</v>
      </c>
      <c r="BB25">
        <f>1-AZ25/BA25</f>
        <v>0</v>
      </c>
      <c r="BC25">
        <v>0</v>
      </c>
      <c r="BD25" t="s">
        <v>417</v>
      </c>
      <c r="BE25" t="s">
        <v>417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417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6</v>
      </c>
      <c r="CW25">
        <v>0.5</v>
      </c>
      <c r="CX25" t="s">
        <v>418</v>
      </c>
      <c r="CY25">
        <v>2</v>
      </c>
      <c r="CZ25" t="b">
        <v>1</v>
      </c>
      <c r="DA25">
        <v>1659718017.31429</v>
      </c>
      <c r="DB25">
        <v>333.888214285714</v>
      </c>
      <c r="DC25">
        <v>325.051142857143</v>
      </c>
      <c r="DD25">
        <v>20.0119071428571</v>
      </c>
      <c r="DE25">
        <v>15.9434321428571</v>
      </c>
      <c r="DF25">
        <v>328.120178571429</v>
      </c>
      <c r="DG25">
        <v>19.7199357142857</v>
      </c>
      <c r="DH25">
        <v>500.023642857143</v>
      </c>
      <c r="DI25">
        <v>90.4487964285714</v>
      </c>
      <c r="DJ25">
        <v>0.0437546535714286</v>
      </c>
      <c r="DK25">
        <v>24.5770285714286</v>
      </c>
      <c r="DL25">
        <v>24.9978714285714</v>
      </c>
      <c r="DM25">
        <v>999.9</v>
      </c>
      <c r="DN25">
        <v>0</v>
      </c>
      <c r="DO25">
        <v>0</v>
      </c>
      <c r="DP25">
        <v>9998.39285714286</v>
      </c>
      <c r="DQ25">
        <v>0</v>
      </c>
      <c r="DR25">
        <v>12.3764142857143</v>
      </c>
      <c r="DS25">
        <v>8.83710607142857</v>
      </c>
      <c r="DT25">
        <v>340.7065</v>
      </c>
      <c r="DU25">
        <v>330.317571428571</v>
      </c>
      <c r="DV25">
        <v>4.06847285714286</v>
      </c>
      <c r="DW25">
        <v>325.051142857143</v>
      </c>
      <c r="DX25">
        <v>15.9434321428571</v>
      </c>
      <c r="DY25">
        <v>1.81005214285714</v>
      </c>
      <c r="DZ25">
        <v>1.44206392857143</v>
      </c>
      <c r="EA25">
        <v>15.8738785714286</v>
      </c>
      <c r="EB25">
        <v>12.3673214285714</v>
      </c>
      <c r="EC25">
        <v>2000.00678571429</v>
      </c>
      <c r="ED25">
        <v>0.980003357142857</v>
      </c>
      <c r="EE25">
        <v>0.0199967071428571</v>
      </c>
      <c r="EF25">
        <v>0</v>
      </c>
      <c r="EG25">
        <v>641.367214285715</v>
      </c>
      <c r="EH25">
        <v>5.00063</v>
      </c>
      <c r="EI25">
        <v>12677.9607142857</v>
      </c>
      <c r="EJ25">
        <v>17256.9678571429</v>
      </c>
      <c r="EK25">
        <v>38.3255</v>
      </c>
      <c r="EL25">
        <v>38.437</v>
      </c>
      <c r="EM25">
        <v>37.875</v>
      </c>
      <c r="EN25">
        <v>37.812</v>
      </c>
      <c r="EO25">
        <v>39.125</v>
      </c>
      <c r="EP25">
        <v>1955.11571428571</v>
      </c>
      <c r="EQ25">
        <v>39.8910714285714</v>
      </c>
      <c r="ER25">
        <v>0</v>
      </c>
      <c r="ES25">
        <v>1659718021.9</v>
      </c>
      <c r="ET25">
        <v>0</v>
      </c>
      <c r="EU25">
        <v>641.318923076923</v>
      </c>
      <c r="EV25">
        <v>-18.2428717901969</v>
      </c>
      <c r="EW25">
        <v>-358.618803377506</v>
      </c>
      <c r="EX25">
        <v>12677.2</v>
      </c>
      <c r="EY25">
        <v>15</v>
      </c>
      <c r="EZ25">
        <v>0</v>
      </c>
      <c r="FA25" t="s">
        <v>419</v>
      </c>
      <c r="FB25">
        <v>1659628608.5</v>
      </c>
      <c r="FC25">
        <v>1659628614.5</v>
      </c>
      <c r="FD25">
        <v>0</v>
      </c>
      <c r="FE25">
        <v>0.171</v>
      </c>
      <c r="FF25">
        <v>-0.023</v>
      </c>
      <c r="FG25">
        <v>6.372</v>
      </c>
      <c r="FH25">
        <v>0.072</v>
      </c>
      <c r="FI25">
        <v>420</v>
      </c>
      <c r="FJ25">
        <v>15</v>
      </c>
      <c r="FK25">
        <v>0.23</v>
      </c>
      <c r="FL25">
        <v>0.04</v>
      </c>
      <c r="FM25">
        <v>8.20552073170732</v>
      </c>
      <c r="FN25">
        <v>8.73865317073171</v>
      </c>
      <c r="FO25">
        <v>0.923249469815227</v>
      </c>
      <c r="FP25">
        <v>0</v>
      </c>
      <c r="FQ25">
        <v>642.391</v>
      </c>
      <c r="FR25">
        <v>-18.25998472603</v>
      </c>
      <c r="FS25">
        <v>1.79630596437441</v>
      </c>
      <c r="FT25">
        <v>0</v>
      </c>
      <c r="FU25">
        <v>4.06524341463415</v>
      </c>
      <c r="FV25">
        <v>0.0614801393728259</v>
      </c>
      <c r="FW25">
        <v>0.00713125159532903</v>
      </c>
      <c r="FX25">
        <v>1</v>
      </c>
      <c r="FY25">
        <v>1</v>
      </c>
      <c r="FZ25">
        <v>3</v>
      </c>
      <c r="GA25" t="s">
        <v>426</v>
      </c>
      <c r="GB25">
        <v>2.97443</v>
      </c>
      <c r="GC25">
        <v>2.69765</v>
      </c>
      <c r="GD25">
        <v>0.0710278</v>
      </c>
      <c r="GE25">
        <v>0.0703744</v>
      </c>
      <c r="GF25">
        <v>0.0911112</v>
      </c>
      <c r="GG25">
        <v>0.0782568</v>
      </c>
      <c r="GH25">
        <v>36192.1</v>
      </c>
      <c r="GI25">
        <v>39612.1</v>
      </c>
      <c r="GJ25">
        <v>35304.2</v>
      </c>
      <c r="GK25">
        <v>38644.3</v>
      </c>
      <c r="GL25">
        <v>45496.1</v>
      </c>
      <c r="GM25">
        <v>51446.3</v>
      </c>
      <c r="GN25">
        <v>55178.8</v>
      </c>
      <c r="GO25">
        <v>61983.8</v>
      </c>
      <c r="GP25">
        <v>1.9874</v>
      </c>
      <c r="GQ25">
        <v>1.8418</v>
      </c>
      <c r="GR25">
        <v>0.108212</v>
      </c>
      <c r="GS25">
        <v>0</v>
      </c>
      <c r="GT25">
        <v>23.2236</v>
      </c>
      <c r="GU25">
        <v>999.9</v>
      </c>
      <c r="GV25">
        <v>58.68</v>
      </c>
      <c r="GW25">
        <v>28.168</v>
      </c>
      <c r="GX25">
        <v>24.8622</v>
      </c>
      <c r="GY25">
        <v>55.3329</v>
      </c>
      <c r="GZ25">
        <v>46.7628</v>
      </c>
      <c r="HA25">
        <v>1</v>
      </c>
      <c r="HB25">
        <v>-0.0742683</v>
      </c>
      <c r="HC25">
        <v>1.82767</v>
      </c>
      <c r="HD25">
        <v>20.1202</v>
      </c>
      <c r="HE25">
        <v>5.19932</v>
      </c>
      <c r="HF25">
        <v>12.0052</v>
      </c>
      <c r="HG25">
        <v>4.976</v>
      </c>
      <c r="HH25">
        <v>3.2936</v>
      </c>
      <c r="HI25">
        <v>659.7</v>
      </c>
      <c r="HJ25">
        <v>9999</v>
      </c>
      <c r="HK25">
        <v>9999</v>
      </c>
      <c r="HL25">
        <v>9999</v>
      </c>
      <c r="HM25">
        <v>1.8631</v>
      </c>
      <c r="HN25">
        <v>1.86798</v>
      </c>
      <c r="HO25">
        <v>1.86768</v>
      </c>
      <c r="HP25">
        <v>1.8689</v>
      </c>
      <c r="HQ25">
        <v>1.86969</v>
      </c>
      <c r="HR25">
        <v>1.86572</v>
      </c>
      <c r="HS25">
        <v>1.86688</v>
      </c>
      <c r="HT25">
        <v>1.86829</v>
      </c>
      <c r="HU25">
        <v>5</v>
      </c>
      <c r="HV25">
        <v>0</v>
      </c>
      <c r="HW25">
        <v>0</v>
      </c>
      <c r="HX25">
        <v>0</v>
      </c>
      <c r="HY25" t="s">
        <v>421</v>
      </c>
      <c r="HZ25" t="s">
        <v>422</v>
      </c>
      <c r="IA25" t="s">
        <v>423</v>
      </c>
      <c r="IB25" t="s">
        <v>423</v>
      </c>
      <c r="IC25" t="s">
        <v>423</v>
      </c>
      <c r="ID25" t="s">
        <v>423</v>
      </c>
      <c r="IE25">
        <v>0</v>
      </c>
      <c r="IF25">
        <v>100</v>
      </c>
      <c r="IG25">
        <v>100</v>
      </c>
      <c r="IH25">
        <v>5.63</v>
      </c>
      <c r="II25">
        <v>0.2919</v>
      </c>
      <c r="IJ25">
        <v>3.92169283877132</v>
      </c>
      <c r="IK25">
        <v>0.0054094350880348</v>
      </c>
      <c r="IL25">
        <v>8.62785101562088e-07</v>
      </c>
      <c r="IM25">
        <v>-6.09410195572284e-10</v>
      </c>
      <c r="IN25">
        <v>-0.025273926026183</v>
      </c>
      <c r="IO25">
        <v>-0.0219156322177338</v>
      </c>
      <c r="IP25">
        <v>0.00246301660602182</v>
      </c>
      <c r="IQ25">
        <v>-2.7174175459257e-05</v>
      </c>
      <c r="IR25">
        <v>-3</v>
      </c>
      <c r="IS25">
        <v>1757</v>
      </c>
      <c r="IT25">
        <v>1</v>
      </c>
      <c r="IU25">
        <v>21</v>
      </c>
      <c r="IV25">
        <v>1490.3</v>
      </c>
      <c r="IW25">
        <v>1490.2</v>
      </c>
      <c r="IX25">
        <v>0.769043</v>
      </c>
      <c r="IY25">
        <v>2.6062</v>
      </c>
      <c r="IZ25">
        <v>1.54785</v>
      </c>
      <c r="JA25">
        <v>2.30591</v>
      </c>
      <c r="JB25">
        <v>1.34644</v>
      </c>
      <c r="JC25">
        <v>2.38159</v>
      </c>
      <c r="JD25">
        <v>32.0904</v>
      </c>
      <c r="JE25">
        <v>24.2539</v>
      </c>
      <c r="JF25">
        <v>18</v>
      </c>
      <c r="JG25">
        <v>497.653</v>
      </c>
      <c r="JH25">
        <v>405.054</v>
      </c>
      <c r="JI25">
        <v>20.4196</v>
      </c>
      <c r="JJ25">
        <v>26.2133</v>
      </c>
      <c r="JK25">
        <v>30.0001</v>
      </c>
      <c r="JL25">
        <v>26.1589</v>
      </c>
      <c r="JM25">
        <v>26.1007</v>
      </c>
      <c r="JN25">
        <v>15.3905</v>
      </c>
      <c r="JO25">
        <v>37.6846</v>
      </c>
      <c r="JP25">
        <v>12.4624</v>
      </c>
      <c r="JQ25">
        <v>20.4197</v>
      </c>
      <c r="JR25">
        <v>285.445</v>
      </c>
      <c r="JS25">
        <v>15.9864</v>
      </c>
      <c r="JT25">
        <v>102.364</v>
      </c>
      <c r="JU25">
        <v>103.173</v>
      </c>
    </row>
    <row r="26" spans="1:281">
      <c r="A26">
        <v>10</v>
      </c>
      <c r="B26">
        <v>1659718030.1</v>
      </c>
      <c r="C26">
        <v>45</v>
      </c>
      <c r="D26" t="s">
        <v>443</v>
      </c>
      <c r="E26" t="s">
        <v>444</v>
      </c>
      <c r="F26">
        <v>5</v>
      </c>
      <c r="G26" t="s">
        <v>415</v>
      </c>
      <c r="H26" t="s">
        <v>416</v>
      </c>
      <c r="I26">
        <v>1659718022.6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297.415933325991</v>
      </c>
      <c r="AK26">
        <v>301.788333333333</v>
      </c>
      <c r="AL26">
        <v>-3.15744931586999</v>
      </c>
      <c r="AM26">
        <v>66.001600535587</v>
      </c>
      <c r="AN26">
        <f>(AP26 - AO26 + DI26*1E3/(8.314*(DK26+273.15)) * AR26/DH26 * AQ26) * DH26/(100*CV26) * 1000/(1000 - AP26)</f>
        <v>0</v>
      </c>
      <c r="AO26">
        <v>15.9328810915798</v>
      </c>
      <c r="AP26">
        <v>20.0059272727273</v>
      </c>
      <c r="AQ26">
        <v>2.54015373395966e-05</v>
      </c>
      <c r="AR26">
        <v>112.050135901182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417</v>
      </c>
      <c r="AY26" t="s">
        <v>417</v>
      </c>
      <c r="AZ26">
        <v>0</v>
      </c>
      <c r="BA26">
        <v>0</v>
      </c>
      <c r="BB26">
        <f>1-AZ26/BA26</f>
        <v>0</v>
      </c>
      <c r="BC26">
        <v>0</v>
      </c>
      <c r="BD26" t="s">
        <v>417</v>
      </c>
      <c r="BE26" t="s">
        <v>417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417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6</v>
      </c>
      <c r="CW26">
        <v>0.5</v>
      </c>
      <c r="CX26" t="s">
        <v>418</v>
      </c>
      <c r="CY26">
        <v>2</v>
      </c>
      <c r="CZ26" t="b">
        <v>1</v>
      </c>
      <c r="DA26">
        <v>1659718022.6</v>
      </c>
      <c r="DB26">
        <v>317.461148148148</v>
      </c>
      <c r="DC26">
        <v>308.124740740741</v>
      </c>
      <c r="DD26">
        <v>20.0098962962963</v>
      </c>
      <c r="DE26">
        <v>15.9369037037037</v>
      </c>
      <c r="DF26">
        <v>311.787407407407</v>
      </c>
      <c r="DG26">
        <v>19.718</v>
      </c>
      <c r="DH26">
        <v>500.043111111111</v>
      </c>
      <c r="DI26">
        <v>90.4487333333333</v>
      </c>
      <c r="DJ26">
        <v>0.0437621888888889</v>
      </c>
      <c r="DK26">
        <v>24.5781444444444</v>
      </c>
      <c r="DL26">
        <v>25.0034518518519</v>
      </c>
      <c r="DM26">
        <v>999.9</v>
      </c>
      <c r="DN26">
        <v>0</v>
      </c>
      <c r="DO26">
        <v>0</v>
      </c>
      <c r="DP26">
        <v>10010.1851851852</v>
      </c>
      <c r="DQ26">
        <v>0</v>
      </c>
      <c r="DR26">
        <v>12.6239666666667</v>
      </c>
      <c r="DS26">
        <v>9.33643740740741</v>
      </c>
      <c r="DT26">
        <v>323.943407407407</v>
      </c>
      <c r="DU26">
        <v>313.114851851852</v>
      </c>
      <c r="DV26">
        <v>4.07298</v>
      </c>
      <c r="DW26">
        <v>308.124740740741</v>
      </c>
      <c r="DX26">
        <v>15.9369037037037</v>
      </c>
      <c r="DY26">
        <v>1.80986851851852</v>
      </c>
      <c r="DZ26">
        <v>1.44147296296296</v>
      </c>
      <c r="EA26">
        <v>15.8722888888889</v>
      </c>
      <c r="EB26">
        <v>12.3610888888889</v>
      </c>
      <c r="EC26">
        <v>2000.00481481482</v>
      </c>
      <c r="ED26">
        <v>0.980003444444444</v>
      </c>
      <c r="EE26">
        <v>0.0199966111111111</v>
      </c>
      <c r="EF26">
        <v>0</v>
      </c>
      <c r="EG26">
        <v>639.874444444445</v>
      </c>
      <c r="EH26">
        <v>5.00063</v>
      </c>
      <c r="EI26">
        <v>12648.362962963</v>
      </c>
      <c r="EJ26">
        <v>17256.9518518519</v>
      </c>
      <c r="EK26">
        <v>38.333</v>
      </c>
      <c r="EL26">
        <v>38.437</v>
      </c>
      <c r="EM26">
        <v>37.875</v>
      </c>
      <c r="EN26">
        <v>37.812</v>
      </c>
      <c r="EO26">
        <v>39.125</v>
      </c>
      <c r="EP26">
        <v>1955.11407407407</v>
      </c>
      <c r="EQ26">
        <v>39.8907407407407</v>
      </c>
      <c r="ER26">
        <v>0</v>
      </c>
      <c r="ES26">
        <v>1659718027.3</v>
      </c>
      <c r="ET26">
        <v>0</v>
      </c>
      <c r="EU26">
        <v>639.73228</v>
      </c>
      <c r="EV26">
        <v>-15.7906154039832</v>
      </c>
      <c r="EW26">
        <v>-308.430769693014</v>
      </c>
      <c r="EX26">
        <v>12645.592</v>
      </c>
      <c r="EY26">
        <v>15</v>
      </c>
      <c r="EZ26">
        <v>0</v>
      </c>
      <c r="FA26" t="s">
        <v>419</v>
      </c>
      <c r="FB26">
        <v>1659628608.5</v>
      </c>
      <c r="FC26">
        <v>1659628614.5</v>
      </c>
      <c r="FD26">
        <v>0</v>
      </c>
      <c r="FE26">
        <v>0.171</v>
      </c>
      <c r="FF26">
        <v>-0.023</v>
      </c>
      <c r="FG26">
        <v>6.372</v>
      </c>
      <c r="FH26">
        <v>0.072</v>
      </c>
      <c r="FI26">
        <v>420</v>
      </c>
      <c r="FJ26">
        <v>15</v>
      </c>
      <c r="FK26">
        <v>0.23</v>
      </c>
      <c r="FL26">
        <v>0.04</v>
      </c>
      <c r="FM26">
        <v>8.95024073170732</v>
      </c>
      <c r="FN26">
        <v>6.84162313588851</v>
      </c>
      <c r="FO26">
        <v>0.755759716913531</v>
      </c>
      <c r="FP26">
        <v>0</v>
      </c>
      <c r="FQ26">
        <v>640.988088235294</v>
      </c>
      <c r="FR26">
        <v>-17.5591902161316</v>
      </c>
      <c r="FS26">
        <v>1.7318602947264</v>
      </c>
      <c r="FT26">
        <v>0</v>
      </c>
      <c r="FU26">
        <v>4.06918</v>
      </c>
      <c r="FV26">
        <v>0.0563466898954761</v>
      </c>
      <c r="FW26">
        <v>0.00672735660042395</v>
      </c>
      <c r="FX26">
        <v>1</v>
      </c>
      <c r="FY26">
        <v>1</v>
      </c>
      <c r="FZ26">
        <v>3</v>
      </c>
      <c r="GA26" t="s">
        <v>426</v>
      </c>
      <c r="GB26">
        <v>2.97346</v>
      </c>
      <c r="GC26">
        <v>2.69863</v>
      </c>
      <c r="GD26">
        <v>0.0680812</v>
      </c>
      <c r="GE26">
        <v>0.067385</v>
      </c>
      <c r="GF26">
        <v>0.0911009</v>
      </c>
      <c r="GG26">
        <v>0.0782364</v>
      </c>
      <c r="GH26">
        <v>36307</v>
      </c>
      <c r="GI26">
        <v>39739.9</v>
      </c>
      <c r="GJ26">
        <v>35304.3</v>
      </c>
      <c r="GK26">
        <v>38644.7</v>
      </c>
      <c r="GL26">
        <v>45496.5</v>
      </c>
      <c r="GM26">
        <v>51447.9</v>
      </c>
      <c r="GN26">
        <v>55178.7</v>
      </c>
      <c r="GO26">
        <v>61984.3</v>
      </c>
      <c r="GP26">
        <v>1.9858</v>
      </c>
      <c r="GQ26">
        <v>1.8426</v>
      </c>
      <c r="GR26">
        <v>0.109076</v>
      </c>
      <c r="GS26">
        <v>0</v>
      </c>
      <c r="GT26">
        <v>23.2236</v>
      </c>
      <c r="GU26">
        <v>999.9</v>
      </c>
      <c r="GV26">
        <v>58.656</v>
      </c>
      <c r="GW26">
        <v>28.198</v>
      </c>
      <c r="GX26">
        <v>24.897</v>
      </c>
      <c r="GY26">
        <v>55.2229</v>
      </c>
      <c r="GZ26">
        <v>46.3822</v>
      </c>
      <c r="HA26">
        <v>1</v>
      </c>
      <c r="HB26">
        <v>-0.074065</v>
      </c>
      <c r="HC26">
        <v>1.82898</v>
      </c>
      <c r="HD26">
        <v>20.1202</v>
      </c>
      <c r="HE26">
        <v>5.19812</v>
      </c>
      <c r="HF26">
        <v>12.004</v>
      </c>
      <c r="HG26">
        <v>4.976</v>
      </c>
      <c r="HH26">
        <v>3.2938</v>
      </c>
      <c r="HI26">
        <v>659.7</v>
      </c>
      <c r="HJ26">
        <v>9999</v>
      </c>
      <c r="HK26">
        <v>9999</v>
      </c>
      <c r="HL26">
        <v>9999</v>
      </c>
      <c r="HM26">
        <v>1.86301</v>
      </c>
      <c r="HN26">
        <v>1.86798</v>
      </c>
      <c r="HO26">
        <v>1.86768</v>
      </c>
      <c r="HP26">
        <v>1.8689</v>
      </c>
      <c r="HQ26">
        <v>1.86972</v>
      </c>
      <c r="HR26">
        <v>1.86572</v>
      </c>
      <c r="HS26">
        <v>1.86685</v>
      </c>
      <c r="HT26">
        <v>1.86829</v>
      </c>
      <c r="HU26">
        <v>5</v>
      </c>
      <c r="HV26">
        <v>0</v>
      </c>
      <c r="HW26">
        <v>0</v>
      </c>
      <c r="HX26">
        <v>0</v>
      </c>
      <c r="HY26" t="s">
        <v>421</v>
      </c>
      <c r="HZ26" t="s">
        <v>422</v>
      </c>
      <c r="IA26" t="s">
        <v>423</v>
      </c>
      <c r="IB26" t="s">
        <v>423</v>
      </c>
      <c r="IC26" t="s">
        <v>423</v>
      </c>
      <c r="ID26" t="s">
        <v>423</v>
      </c>
      <c r="IE26">
        <v>0</v>
      </c>
      <c r="IF26">
        <v>100</v>
      </c>
      <c r="IG26">
        <v>100</v>
      </c>
      <c r="IH26">
        <v>5.541</v>
      </c>
      <c r="II26">
        <v>0.2918</v>
      </c>
      <c r="IJ26">
        <v>3.92169283877132</v>
      </c>
      <c r="IK26">
        <v>0.0054094350880348</v>
      </c>
      <c r="IL26">
        <v>8.62785101562088e-07</v>
      </c>
      <c r="IM26">
        <v>-6.09410195572284e-10</v>
      </c>
      <c r="IN26">
        <v>-0.025273926026183</v>
      </c>
      <c r="IO26">
        <v>-0.0219156322177338</v>
      </c>
      <c r="IP26">
        <v>0.00246301660602182</v>
      </c>
      <c r="IQ26">
        <v>-2.7174175459257e-05</v>
      </c>
      <c r="IR26">
        <v>-3</v>
      </c>
      <c r="IS26">
        <v>1757</v>
      </c>
      <c r="IT26">
        <v>1</v>
      </c>
      <c r="IU26">
        <v>21</v>
      </c>
      <c r="IV26">
        <v>1490.4</v>
      </c>
      <c r="IW26">
        <v>1490.3</v>
      </c>
      <c r="IX26">
        <v>0.734863</v>
      </c>
      <c r="IY26">
        <v>2.62573</v>
      </c>
      <c r="IZ26">
        <v>1.54785</v>
      </c>
      <c r="JA26">
        <v>2.30591</v>
      </c>
      <c r="JB26">
        <v>1.34644</v>
      </c>
      <c r="JC26">
        <v>2.27783</v>
      </c>
      <c r="JD26">
        <v>32.0904</v>
      </c>
      <c r="JE26">
        <v>24.2451</v>
      </c>
      <c r="JF26">
        <v>18</v>
      </c>
      <c r="JG26">
        <v>496.619</v>
      </c>
      <c r="JH26">
        <v>405.514</v>
      </c>
      <c r="JI26">
        <v>20.4199</v>
      </c>
      <c r="JJ26">
        <v>26.2133</v>
      </c>
      <c r="JK26">
        <v>30.0003</v>
      </c>
      <c r="JL26">
        <v>26.1607</v>
      </c>
      <c r="JM26">
        <v>26.1029</v>
      </c>
      <c r="JN26">
        <v>14.6819</v>
      </c>
      <c r="JO26">
        <v>37.6846</v>
      </c>
      <c r="JP26">
        <v>12.0711</v>
      </c>
      <c r="JQ26">
        <v>20.4197</v>
      </c>
      <c r="JR26">
        <v>265.146</v>
      </c>
      <c r="JS26">
        <v>15.9861</v>
      </c>
      <c r="JT26">
        <v>102.364</v>
      </c>
      <c r="JU26">
        <v>103.174</v>
      </c>
    </row>
    <row r="27" spans="1:281">
      <c r="A27">
        <v>11</v>
      </c>
      <c r="B27">
        <v>1659718035.1</v>
      </c>
      <c r="C27">
        <v>50</v>
      </c>
      <c r="D27" t="s">
        <v>445</v>
      </c>
      <c r="E27" t="s">
        <v>446</v>
      </c>
      <c r="F27">
        <v>5</v>
      </c>
      <c r="G27" t="s">
        <v>415</v>
      </c>
      <c r="H27" t="s">
        <v>416</v>
      </c>
      <c r="I27">
        <v>1659718027.31429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280.549738654414</v>
      </c>
      <c r="AK27">
        <v>285.927975757576</v>
      </c>
      <c r="AL27">
        <v>-3.23534778567092</v>
      </c>
      <c r="AM27">
        <v>66.001600535587</v>
      </c>
      <c r="AN27">
        <f>(AP27 - AO27 + DI27*1E3/(8.314*(DK27+273.15)) * AR27/DH27 * AQ27) * DH27/(100*CV27) * 1000/(1000 - AP27)</f>
        <v>0</v>
      </c>
      <c r="AO27">
        <v>15.9223986098279</v>
      </c>
      <c r="AP27">
        <v>20.0054832167832</v>
      </c>
      <c r="AQ27">
        <v>-6.12689621742233e-05</v>
      </c>
      <c r="AR27">
        <v>112.050135901182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417</v>
      </c>
      <c r="AY27" t="s">
        <v>417</v>
      </c>
      <c r="AZ27">
        <v>0</v>
      </c>
      <c r="BA27">
        <v>0</v>
      </c>
      <c r="BB27">
        <f>1-AZ27/BA27</f>
        <v>0</v>
      </c>
      <c r="BC27">
        <v>0</v>
      </c>
      <c r="BD27" t="s">
        <v>417</v>
      </c>
      <c r="BE27" t="s">
        <v>417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417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6</v>
      </c>
      <c r="CW27">
        <v>0.5</v>
      </c>
      <c r="CX27" t="s">
        <v>418</v>
      </c>
      <c r="CY27">
        <v>2</v>
      </c>
      <c r="CZ27" t="b">
        <v>1</v>
      </c>
      <c r="DA27">
        <v>1659718027.31429</v>
      </c>
      <c r="DB27">
        <v>302.878964285714</v>
      </c>
      <c r="DC27">
        <v>292.775</v>
      </c>
      <c r="DD27">
        <v>20.0078928571429</v>
      </c>
      <c r="DE27">
        <v>15.9299964285714</v>
      </c>
      <c r="DF27">
        <v>297.288928571429</v>
      </c>
      <c r="DG27">
        <v>19.7160785714286</v>
      </c>
      <c r="DH27">
        <v>500.057678571429</v>
      </c>
      <c r="DI27">
        <v>90.4488642857143</v>
      </c>
      <c r="DJ27">
        <v>0.0438767071428571</v>
      </c>
      <c r="DK27">
        <v>24.5782142857143</v>
      </c>
      <c r="DL27">
        <v>25.0027714285714</v>
      </c>
      <c r="DM27">
        <v>999.9</v>
      </c>
      <c r="DN27">
        <v>0</v>
      </c>
      <c r="DO27">
        <v>0</v>
      </c>
      <c r="DP27">
        <v>10002.8571428571</v>
      </c>
      <c r="DQ27">
        <v>0</v>
      </c>
      <c r="DR27">
        <v>12.8476964285714</v>
      </c>
      <c r="DS27">
        <v>10.1040735714286</v>
      </c>
      <c r="DT27">
        <v>309.062821428571</v>
      </c>
      <c r="DU27">
        <v>297.5145</v>
      </c>
      <c r="DV27">
        <v>4.07789214285714</v>
      </c>
      <c r="DW27">
        <v>292.775</v>
      </c>
      <c r="DX27">
        <v>15.9299964285714</v>
      </c>
      <c r="DY27">
        <v>1.80969035714286</v>
      </c>
      <c r="DZ27">
        <v>1.44085</v>
      </c>
      <c r="EA27">
        <v>15.8707428571429</v>
      </c>
      <c r="EB27">
        <v>12.3545107142857</v>
      </c>
      <c r="EC27">
        <v>1999.97571428571</v>
      </c>
      <c r="ED27">
        <v>0.980003142857143</v>
      </c>
      <c r="EE27">
        <v>0.0199969428571429</v>
      </c>
      <c r="EF27">
        <v>0</v>
      </c>
      <c r="EG27">
        <v>638.737035714286</v>
      </c>
      <c r="EH27">
        <v>5.00063</v>
      </c>
      <c r="EI27">
        <v>12625.85</v>
      </c>
      <c r="EJ27">
        <v>17256.6785714286</v>
      </c>
      <c r="EK27">
        <v>38.33675</v>
      </c>
      <c r="EL27">
        <v>38.437</v>
      </c>
      <c r="EM27">
        <v>37.875</v>
      </c>
      <c r="EN27">
        <v>37.812</v>
      </c>
      <c r="EO27">
        <v>39.125</v>
      </c>
      <c r="EP27">
        <v>1955.085</v>
      </c>
      <c r="EQ27">
        <v>39.8907142857143</v>
      </c>
      <c r="ER27">
        <v>0</v>
      </c>
      <c r="ES27">
        <v>1659718032.1</v>
      </c>
      <c r="ET27">
        <v>0</v>
      </c>
      <c r="EU27">
        <v>638.59728</v>
      </c>
      <c r="EV27">
        <v>-11.2694615583893</v>
      </c>
      <c r="EW27">
        <v>-248.923077319558</v>
      </c>
      <c r="EX27">
        <v>12623.172</v>
      </c>
      <c r="EY27">
        <v>15</v>
      </c>
      <c r="EZ27">
        <v>0</v>
      </c>
      <c r="FA27" t="s">
        <v>419</v>
      </c>
      <c r="FB27">
        <v>1659628608.5</v>
      </c>
      <c r="FC27">
        <v>1659628614.5</v>
      </c>
      <c r="FD27">
        <v>0</v>
      </c>
      <c r="FE27">
        <v>0.171</v>
      </c>
      <c r="FF27">
        <v>-0.023</v>
      </c>
      <c r="FG27">
        <v>6.372</v>
      </c>
      <c r="FH27">
        <v>0.072</v>
      </c>
      <c r="FI27">
        <v>420</v>
      </c>
      <c r="FJ27">
        <v>15</v>
      </c>
      <c r="FK27">
        <v>0.23</v>
      </c>
      <c r="FL27">
        <v>0.04</v>
      </c>
      <c r="FM27">
        <v>9.5496143902439</v>
      </c>
      <c r="FN27">
        <v>8.12372550522649</v>
      </c>
      <c r="FO27">
        <v>0.924107061306392</v>
      </c>
      <c r="FP27">
        <v>0</v>
      </c>
      <c r="FQ27">
        <v>639.729764705882</v>
      </c>
      <c r="FR27">
        <v>-15.4087394956507</v>
      </c>
      <c r="FS27">
        <v>1.53305072742945</v>
      </c>
      <c r="FT27">
        <v>0</v>
      </c>
      <c r="FU27">
        <v>4.0740887804878</v>
      </c>
      <c r="FV27">
        <v>0.0527701045296213</v>
      </c>
      <c r="FW27">
        <v>0.00643233606812316</v>
      </c>
      <c r="FX27">
        <v>1</v>
      </c>
      <c r="FY27">
        <v>1</v>
      </c>
      <c r="FZ27">
        <v>3</v>
      </c>
      <c r="GA27" t="s">
        <v>426</v>
      </c>
      <c r="GB27">
        <v>2.97361</v>
      </c>
      <c r="GC27">
        <v>2.69812</v>
      </c>
      <c r="GD27">
        <v>0.0650167</v>
      </c>
      <c r="GE27">
        <v>0.0638449</v>
      </c>
      <c r="GF27">
        <v>0.0911042</v>
      </c>
      <c r="GG27">
        <v>0.0782041</v>
      </c>
      <c r="GH27">
        <v>36426</v>
      </c>
      <c r="GI27">
        <v>39890.1</v>
      </c>
      <c r="GJ27">
        <v>35304</v>
      </c>
      <c r="GK27">
        <v>38644.2</v>
      </c>
      <c r="GL27">
        <v>45495.9</v>
      </c>
      <c r="GM27">
        <v>51449.1</v>
      </c>
      <c r="GN27">
        <v>55178.2</v>
      </c>
      <c r="GO27">
        <v>61983.7</v>
      </c>
      <c r="GP27">
        <v>1.9868</v>
      </c>
      <c r="GQ27">
        <v>1.8418</v>
      </c>
      <c r="GR27">
        <v>0.10854</v>
      </c>
      <c r="GS27">
        <v>0</v>
      </c>
      <c r="GT27">
        <v>23.2236</v>
      </c>
      <c r="GU27">
        <v>999.9</v>
      </c>
      <c r="GV27">
        <v>58.607</v>
      </c>
      <c r="GW27">
        <v>28.168</v>
      </c>
      <c r="GX27">
        <v>24.831</v>
      </c>
      <c r="GY27">
        <v>55.6529</v>
      </c>
      <c r="GZ27">
        <v>46.25</v>
      </c>
      <c r="HA27">
        <v>1</v>
      </c>
      <c r="HB27">
        <v>-0.0737805</v>
      </c>
      <c r="HC27">
        <v>1.84575</v>
      </c>
      <c r="HD27">
        <v>20.1194</v>
      </c>
      <c r="HE27">
        <v>5.19812</v>
      </c>
      <c r="HF27">
        <v>12.004</v>
      </c>
      <c r="HG27">
        <v>4.976</v>
      </c>
      <c r="HH27">
        <v>3.2934</v>
      </c>
      <c r="HI27">
        <v>659.7</v>
      </c>
      <c r="HJ27">
        <v>9999</v>
      </c>
      <c r="HK27">
        <v>9999</v>
      </c>
      <c r="HL27">
        <v>9999</v>
      </c>
      <c r="HM27">
        <v>1.86304</v>
      </c>
      <c r="HN27">
        <v>1.86798</v>
      </c>
      <c r="HO27">
        <v>1.86768</v>
      </c>
      <c r="HP27">
        <v>1.8689</v>
      </c>
      <c r="HQ27">
        <v>1.86972</v>
      </c>
      <c r="HR27">
        <v>1.86584</v>
      </c>
      <c r="HS27">
        <v>1.86685</v>
      </c>
      <c r="HT27">
        <v>1.86826</v>
      </c>
      <c r="HU27">
        <v>5</v>
      </c>
      <c r="HV27">
        <v>0</v>
      </c>
      <c r="HW27">
        <v>0</v>
      </c>
      <c r="HX27">
        <v>0</v>
      </c>
      <c r="HY27" t="s">
        <v>421</v>
      </c>
      <c r="HZ27" t="s">
        <v>422</v>
      </c>
      <c r="IA27" t="s">
        <v>423</v>
      </c>
      <c r="IB27" t="s">
        <v>423</v>
      </c>
      <c r="IC27" t="s">
        <v>423</v>
      </c>
      <c r="ID27" t="s">
        <v>423</v>
      </c>
      <c r="IE27">
        <v>0</v>
      </c>
      <c r="IF27">
        <v>100</v>
      </c>
      <c r="IG27">
        <v>100</v>
      </c>
      <c r="IH27">
        <v>5.452</v>
      </c>
      <c r="II27">
        <v>0.2918</v>
      </c>
      <c r="IJ27">
        <v>3.92169283877132</v>
      </c>
      <c r="IK27">
        <v>0.0054094350880348</v>
      </c>
      <c r="IL27">
        <v>8.62785101562088e-07</v>
      </c>
      <c r="IM27">
        <v>-6.09410195572284e-10</v>
      </c>
      <c r="IN27">
        <v>-0.025273926026183</v>
      </c>
      <c r="IO27">
        <v>-0.0219156322177338</v>
      </c>
      <c r="IP27">
        <v>0.00246301660602182</v>
      </c>
      <c r="IQ27">
        <v>-2.7174175459257e-05</v>
      </c>
      <c r="IR27">
        <v>-3</v>
      </c>
      <c r="IS27">
        <v>1757</v>
      </c>
      <c r="IT27">
        <v>1</v>
      </c>
      <c r="IU27">
        <v>21</v>
      </c>
      <c r="IV27">
        <v>1490.4</v>
      </c>
      <c r="IW27">
        <v>1490.3</v>
      </c>
      <c r="IX27">
        <v>0.701904</v>
      </c>
      <c r="IY27">
        <v>2.62207</v>
      </c>
      <c r="IZ27">
        <v>1.54785</v>
      </c>
      <c r="JA27">
        <v>2.30591</v>
      </c>
      <c r="JB27">
        <v>1.34644</v>
      </c>
      <c r="JC27">
        <v>2.31079</v>
      </c>
      <c r="JD27">
        <v>32.0904</v>
      </c>
      <c r="JE27">
        <v>24.2451</v>
      </c>
      <c r="JF27">
        <v>18</v>
      </c>
      <c r="JG27">
        <v>497.294</v>
      </c>
      <c r="JH27">
        <v>405.086</v>
      </c>
      <c r="JI27">
        <v>20.4195</v>
      </c>
      <c r="JJ27">
        <v>26.2155</v>
      </c>
      <c r="JK27">
        <v>30.0004</v>
      </c>
      <c r="JL27">
        <v>26.1629</v>
      </c>
      <c r="JM27">
        <v>26.1051</v>
      </c>
      <c r="JN27">
        <v>14.0195</v>
      </c>
      <c r="JO27">
        <v>37.6846</v>
      </c>
      <c r="JP27">
        <v>12.0711</v>
      </c>
      <c r="JQ27">
        <v>20.4163</v>
      </c>
      <c r="JR27">
        <v>251.597</v>
      </c>
      <c r="JS27">
        <v>15.984</v>
      </c>
      <c r="JT27">
        <v>102.363</v>
      </c>
      <c r="JU27">
        <v>103.173</v>
      </c>
    </row>
    <row r="28" spans="1:281">
      <c r="A28">
        <v>12</v>
      </c>
      <c r="B28">
        <v>1659718040.1</v>
      </c>
      <c r="C28">
        <v>55</v>
      </c>
      <c r="D28" t="s">
        <v>447</v>
      </c>
      <c r="E28" t="s">
        <v>448</v>
      </c>
      <c r="F28">
        <v>5</v>
      </c>
      <c r="G28" t="s">
        <v>415</v>
      </c>
      <c r="H28" t="s">
        <v>416</v>
      </c>
      <c r="I28">
        <v>1659718032.6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263.498937152295</v>
      </c>
      <c r="AK28">
        <v>269.583054545455</v>
      </c>
      <c r="AL28">
        <v>-3.2572244490864</v>
      </c>
      <c r="AM28">
        <v>66.001600535587</v>
      </c>
      <c r="AN28">
        <f>(AP28 - AO28 + DI28*1E3/(8.314*(DK28+273.15)) * AR28/DH28 * AQ28) * DH28/(100*CV28) * 1000/(1000 - AP28)</f>
        <v>0</v>
      </c>
      <c r="AO28">
        <v>15.9198441213604</v>
      </c>
      <c r="AP28">
        <v>20.0041713286713</v>
      </c>
      <c r="AQ28">
        <v>-4.67672382595698e-05</v>
      </c>
      <c r="AR28">
        <v>112.050135901182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417</v>
      </c>
      <c r="AY28" t="s">
        <v>417</v>
      </c>
      <c r="AZ28">
        <v>0</v>
      </c>
      <c r="BA28">
        <v>0</v>
      </c>
      <c r="BB28">
        <f>1-AZ28/BA28</f>
        <v>0</v>
      </c>
      <c r="BC28">
        <v>0</v>
      </c>
      <c r="BD28" t="s">
        <v>417</v>
      </c>
      <c r="BE28" t="s">
        <v>417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417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6</v>
      </c>
      <c r="CW28">
        <v>0.5</v>
      </c>
      <c r="CX28" t="s">
        <v>418</v>
      </c>
      <c r="CY28">
        <v>2</v>
      </c>
      <c r="CZ28" t="b">
        <v>1</v>
      </c>
      <c r="DA28">
        <v>1659718032.6</v>
      </c>
      <c r="DB28">
        <v>286.35262962963</v>
      </c>
      <c r="DC28">
        <v>275.349962962963</v>
      </c>
      <c r="DD28">
        <v>20.0055296296296</v>
      </c>
      <c r="DE28">
        <v>15.9240518518519</v>
      </c>
      <c r="DF28">
        <v>280.857148148148</v>
      </c>
      <c r="DG28">
        <v>19.7138111111111</v>
      </c>
      <c r="DH28">
        <v>500.102111111111</v>
      </c>
      <c r="DI28">
        <v>90.4488703703704</v>
      </c>
      <c r="DJ28">
        <v>0.0438955148148148</v>
      </c>
      <c r="DK28">
        <v>24.5761814814815</v>
      </c>
      <c r="DL28">
        <v>25.0045518518519</v>
      </c>
      <c r="DM28">
        <v>999.9</v>
      </c>
      <c r="DN28">
        <v>0</v>
      </c>
      <c r="DO28">
        <v>0</v>
      </c>
      <c r="DP28">
        <v>10027.5925925926</v>
      </c>
      <c r="DQ28">
        <v>0</v>
      </c>
      <c r="DR28">
        <v>12.8658814814815</v>
      </c>
      <c r="DS28">
        <v>11.0027381481481</v>
      </c>
      <c r="DT28">
        <v>292.198333333333</v>
      </c>
      <c r="DU28">
        <v>279.805814814815</v>
      </c>
      <c r="DV28">
        <v>4.08147148148148</v>
      </c>
      <c r="DW28">
        <v>275.349962962963</v>
      </c>
      <c r="DX28">
        <v>15.9240518518519</v>
      </c>
      <c r="DY28">
        <v>1.80947703703704</v>
      </c>
      <c r="DZ28">
        <v>1.44031259259259</v>
      </c>
      <c r="EA28">
        <v>15.8688962962963</v>
      </c>
      <c r="EB28">
        <v>12.3488333333333</v>
      </c>
      <c r="EC28">
        <v>1999.97074074074</v>
      </c>
      <c r="ED28">
        <v>0.980003333333333</v>
      </c>
      <c r="EE28">
        <v>0.0199967333333333</v>
      </c>
      <c r="EF28">
        <v>0</v>
      </c>
      <c r="EG28">
        <v>637.793703703704</v>
      </c>
      <c r="EH28">
        <v>5.00063</v>
      </c>
      <c r="EI28">
        <v>12605.9296296296</v>
      </c>
      <c r="EJ28">
        <v>17256.6555555556</v>
      </c>
      <c r="EK28">
        <v>38.3446666666667</v>
      </c>
      <c r="EL28">
        <v>38.437</v>
      </c>
      <c r="EM28">
        <v>37.875</v>
      </c>
      <c r="EN28">
        <v>37.812</v>
      </c>
      <c r="EO28">
        <v>39.125</v>
      </c>
      <c r="EP28">
        <v>1955.08074074074</v>
      </c>
      <c r="EQ28">
        <v>39.89</v>
      </c>
      <c r="ER28">
        <v>0</v>
      </c>
      <c r="ES28">
        <v>1659718036.9</v>
      </c>
      <c r="ET28">
        <v>0</v>
      </c>
      <c r="EU28">
        <v>637.80732</v>
      </c>
      <c r="EV28">
        <v>-7.9706922945694</v>
      </c>
      <c r="EW28">
        <v>-188.907692045107</v>
      </c>
      <c r="EX28">
        <v>12605.676</v>
      </c>
      <c r="EY28">
        <v>15</v>
      </c>
      <c r="EZ28">
        <v>0</v>
      </c>
      <c r="FA28" t="s">
        <v>419</v>
      </c>
      <c r="FB28">
        <v>1659628608.5</v>
      </c>
      <c r="FC28">
        <v>1659628614.5</v>
      </c>
      <c r="FD28">
        <v>0</v>
      </c>
      <c r="FE28">
        <v>0.171</v>
      </c>
      <c r="FF28">
        <v>-0.023</v>
      </c>
      <c r="FG28">
        <v>6.372</v>
      </c>
      <c r="FH28">
        <v>0.072</v>
      </c>
      <c r="FI28">
        <v>420</v>
      </c>
      <c r="FJ28">
        <v>15</v>
      </c>
      <c r="FK28">
        <v>0.23</v>
      </c>
      <c r="FL28">
        <v>0.04</v>
      </c>
      <c r="FM28">
        <v>10.380143902439</v>
      </c>
      <c r="FN28">
        <v>10.6565901742161</v>
      </c>
      <c r="FO28">
        <v>1.175457720093</v>
      </c>
      <c r="FP28">
        <v>0</v>
      </c>
      <c r="FQ28">
        <v>638.542970588235</v>
      </c>
      <c r="FR28">
        <v>-11.3013139831196</v>
      </c>
      <c r="FS28">
        <v>1.14727571139568</v>
      </c>
      <c r="FT28">
        <v>0</v>
      </c>
      <c r="FU28">
        <v>4.07867414634146</v>
      </c>
      <c r="FV28">
        <v>0.0475507317073194</v>
      </c>
      <c r="FW28">
        <v>0.00607447597884864</v>
      </c>
      <c r="FX28">
        <v>1</v>
      </c>
      <c r="FY28">
        <v>1</v>
      </c>
      <c r="FZ28">
        <v>3</v>
      </c>
      <c r="GA28" t="s">
        <v>426</v>
      </c>
      <c r="GB28">
        <v>2.97311</v>
      </c>
      <c r="GC28">
        <v>2.69803</v>
      </c>
      <c r="GD28">
        <v>0.0618284</v>
      </c>
      <c r="GE28">
        <v>0.0605684</v>
      </c>
      <c r="GF28">
        <v>0.0910768</v>
      </c>
      <c r="GG28">
        <v>0.0781893</v>
      </c>
      <c r="GH28">
        <v>36549.9</v>
      </c>
      <c r="GI28">
        <v>40029.5</v>
      </c>
      <c r="GJ28">
        <v>35303.8</v>
      </c>
      <c r="GK28">
        <v>38644.1</v>
      </c>
      <c r="GL28">
        <v>45496.6</v>
      </c>
      <c r="GM28">
        <v>51449.2</v>
      </c>
      <c r="GN28">
        <v>55177.4</v>
      </c>
      <c r="GO28">
        <v>61983</v>
      </c>
      <c r="GP28">
        <v>1.9856</v>
      </c>
      <c r="GQ28">
        <v>1.8422</v>
      </c>
      <c r="GR28">
        <v>0.107735</v>
      </c>
      <c r="GS28">
        <v>0</v>
      </c>
      <c r="GT28">
        <v>23.2236</v>
      </c>
      <c r="GU28">
        <v>999.9</v>
      </c>
      <c r="GV28">
        <v>58.583</v>
      </c>
      <c r="GW28">
        <v>28.188</v>
      </c>
      <c r="GX28">
        <v>24.8488</v>
      </c>
      <c r="GY28">
        <v>55.2129</v>
      </c>
      <c r="GZ28">
        <v>46.6146</v>
      </c>
      <c r="HA28">
        <v>1</v>
      </c>
      <c r="HB28">
        <v>-0.0734553</v>
      </c>
      <c r="HC28">
        <v>1.86346</v>
      </c>
      <c r="HD28">
        <v>20.1194</v>
      </c>
      <c r="HE28">
        <v>5.19812</v>
      </c>
      <c r="HF28">
        <v>12.004</v>
      </c>
      <c r="HG28">
        <v>4.976</v>
      </c>
      <c r="HH28">
        <v>3.2938</v>
      </c>
      <c r="HI28">
        <v>659.7</v>
      </c>
      <c r="HJ28">
        <v>9999</v>
      </c>
      <c r="HK28">
        <v>9999</v>
      </c>
      <c r="HL28">
        <v>9999</v>
      </c>
      <c r="HM28">
        <v>1.86307</v>
      </c>
      <c r="HN28">
        <v>1.86798</v>
      </c>
      <c r="HO28">
        <v>1.86768</v>
      </c>
      <c r="HP28">
        <v>1.8689</v>
      </c>
      <c r="HQ28">
        <v>1.86975</v>
      </c>
      <c r="HR28">
        <v>1.86575</v>
      </c>
      <c r="HS28">
        <v>1.86688</v>
      </c>
      <c r="HT28">
        <v>1.86829</v>
      </c>
      <c r="HU28">
        <v>5</v>
      </c>
      <c r="HV28">
        <v>0</v>
      </c>
      <c r="HW28">
        <v>0</v>
      </c>
      <c r="HX28">
        <v>0</v>
      </c>
      <c r="HY28" t="s">
        <v>421</v>
      </c>
      <c r="HZ28" t="s">
        <v>422</v>
      </c>
      <c r="IA28" t="s">
        <v>423</v>
      </c>
      <c r="IB28" t="s">
        <v>423</v>
      </c>
      <c r="IC28" t="s">
        <v>423</v>
      </c>
      <c r="ID28" t="s">
        <v>423</v>
      </c>
      <c r="IE28">
        <v>0</v>
      </c>
      <c r="IF28">
        <v>100</v>
      </c>
      <c r="IG28">
        <v>100</v>
      </c>
      <c r="IH28">
        <v>5.36</v>
      </c>
      <c r="II28">
        <v>0.2915</v>
      </c>
      <c r="IJ28">
        <v>3.92169283877132</v>
      </c>
      <c r="IK28">
        <v>0.0054094350880348</v>
      </c>
      <c r="IL28">
        <v>8.62785101562088e-07</v>
      </c>
      <c r="IM28">
        <v>-6.09410195572284e-10</v>
      </c>
      <c r="IN28">
        <v>-0.025273926026183</v>
      </c>
      <c r="IO28">
        <v>-0.0219156322177338</v>
      </c>
      <c r="IP28">
        <v>0.00246301660602182</v>
      </c>
      <c r="IQ28">
        <v>-2.7174175459257e-05</v>
      </c>
      <c r="IR28">
        <v>-3</v>
      </c>
      <c r="IS28">
        <v>1757</v>
      </c>
      <c r="IT28">
        <v>1</v>
      </c>
      <c r="IU28">
        <v>21</v>
      </c>
      <c r="IV28">
        <v>1490.5</v>
      </c>
      <c r="IW28">
        <v>1490.4</v>
      </c>
      <c r="IX28">
        <v>0.665283</v>
      </c>
      <c r="IY28">
        <v>2.61719</v>
      </c>
      <c r="IZ28">
        <v>1.54785</v>
      </c>
      <c r="JA28">
        <v>2.30591</v>
      </c>
      <c r="JB28">
        <v>1.34644</v>
      </c>
      <c r="JC28">
        <v>2.39624</v>
      </c>
      <c r="JD28">
        <v>32.0904</v>
      </c>
      <c r="JE28">
        <v>24.2539</v>
      </c>
      <c r="JF28">
        <v>18</v>
      </c>
      <c r="JG28">
        <v>496.516</v>
      </c>
      <c r="JH28">
        <v>405.324</v>
      </c>
      <c r="JI28">
        <v>20.4159</v>
      </c>
      <c r="JJ28">
        <v>26.2177</v>
      </c>
      <c r="JK28">
        <v>30.0003</v>
      </c>
      <c r="JL28">
        <v>26.1634</v>
      </c>
      <c r="JM28">
        <v>26.1073</v>
      </c>
      <c r="JN28">
        <v>13.2845</v>
      </c>
      <c r="JO28">
        <v>37.6846</v>
      </c>
      <c r="JP28">
        <v>11.6772</v>
      </c>
      <c r="JQ28">
        <v>20.4111</v>
      </c>
      <c r="JR28">
        <v>231.483</v>
      </c>
      <c r="JS28">
        <v>15.9882</v>
      </c>
      <c r="JT28">
        <v>102.362</v>
      </c>
      <c r="JU28">
        <v>103.172</v>
      </c>
    </row>
    <row r="29" spans="1:281">
      <c r="A29">
        <v>13</v>
      </c>
      <c r="B29">
        <v>1659718045.1</v>
      </c>
      <c r="C29">
        <v>60</v>
      </c>
      <c r="D29" t="s">
        <v>449</v>
      </c>
      <c r="E29" t="s">
        <v>450</v>
      </c>
      <c r="F29">
        <v>5</v>
      </c>
      <c r="G29" t="s">
        <v>415</v>
      </c>
      <c r="H29" t="s">
        <v>416</v>
      </c>
      <c r="I29">
        <v>1659718037.31429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246.156467866286</v>
      </c>
      <c r="AK29">
        <v>253.218048484848</v>
      </c>
      <c r="AL29">
        <v>-3.32030220850025</v>
      </c>
      <c r="AM29">
        <v>66.001600535587</v>
      </c>
      <c r="AN29">
        <f>(AP29 - AO29 + DI29*1E3/(8.314*(DK29+273.15)) * AR29/DH29 * AQ29) * DH29/(100*CV29) * 1000/(1000 - AP29)</f>
        <v>0</v>
      </c>
      <c r="AO29">
        <v>15.9143923601963</v>
      </c>
      <c r="AP29">
        <v>19.999755944056</v>
      </c>
      <c r="AQ29">
        <v>7.69446178970667e-05</v>
      </c>
      <c r="AR29">
        <v>112.050135901182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417</v>
      </c>
      <c r="AY29" t="s">
        <v>417</v>
      </c>
      <c r="AZ29">
        <v>0</v>
      </c>
      <c r="BA29">
        <v>0</v>
      </c>
      <c r="BB29">
        <f>1-AZ29/BA29</f>
        <v>0</v>
      </c>
      <c r="BC29">
        <v>0</v>
      </c>
      <c r="BD29" t="s">
        <v>417</v>
      </c>
      <c r="BE29" t="s">
        <v>417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417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6</v>
      </c>
      <c r="CW29">
        <v>0.5</v>
      </c>
      <c r="CX29" t="s">
        <v>418</v>
      </c>
      <c r="CY29">
        <v>2</v>
      </c>
      <c r="CZ29" t="b">
        <v>1</v>
      </c>
      <c r="DA29">
        <v>1659718037.31429</v>
      </c>
      <c r="DB29">
        <v>271.50125</v>
      </c>
      <c r="DC29">
        <v>259.454392857143</v>
      </c>
      <c r="DD29">
        <v>20.0041178571429</v>
      </c>
      <c r="DE29">
        <v>15.9179357142857</v>
      </c>
      <c r="DF29">
        <v>266.090607142857</v>
      </c>
      <c r="DG29">
        <v>19.7124642857143</v>
      </c>
      <c r="DH29">
        <v>500.120214285714</v>
      </c>
      <c r="DI29">
        <v>90.4477035714286</v>
      </c>
      <c r="DJ29">
        <v>0.0439319571428571</v>
      </c>
      <c r="DK29">
        <v>24.5751321428571</v>
      </c>
      <c r="DL29">
        <v>25.0023821428571</v>
      </c>
      <c r="DM29">
        <v>999.9</v>
      </c>
      <c r="DN29">
        <v>0</v>
      </c>
      <c r="DO29">
        <v>0</v>
      </c>
      <c r="DP29">
        <v>10013.2142857143</v>
      </c>
      <c r="DQ29">
        <v>0</v>
      </c>
      <c r="DR29">
        <v>12.6569857142857</v>
      </c>
      <c r="DS29">
        <v>12.0468664285714</v>
      </c>
      <c r="DT29">
        <v>277.043178571429</v>
      </c>
      <c r="DU29">
        <v>263.651321428571</v>
      </c>
      <c r="DV29">
        <v>4.08617821428571</v>
      </c>
      <c r="DW29">
        <v>259.454392857143</v>
      </c>
      <c r="DX29">
        <v>15.9179357142857</v>
      </c>
      <c r="DY29">
        <v>1.80932607142857</v>
      </c>
      <c r="DZ29">
        <v>1.43974035714286</v>
      </c>
      <c r="EA29">
        <v>15.8675928571429</v>
      </c>
      <c r="EB29">
        <v>12.3427892857143</v>
      </c>
      <c r="EC29">
        <v>1999.995</v>
      </c>
      <c r="ED29">
        <v>0.980003464285714</v>
      </c>
      <c r="EE29">
        <v>0.0199965892857143</v>
      </c>
      <c r="EF29">
        <v>0</v>
      </c>
      <c r="EG29">
        <v>637.273821428572</v>
      </c>
      <c r="EH29">
        <v>5.00063</v>
      </c>
      <c r="EI29">
        <v>12593.6464285714</v>
      </c>
      <c r="EJ29">
        <v>17256.8714285714</v>
      </c>
      <c r="EK29">
        <v>38.34575</v>
      </c>
      <c r="EL29">
        <v>38.437</v>
      </c>
      <c r="EM29">
        <v>37.875</v>
      </c>
      <c r="EN29">
        <v>37.7965</v>
      </c>
      <c r="EO29">
        <v>39.125</v>
      </c>
      <c r="EP29">
        <v>1955.10464285714</v>
      </c>
      <c r="EQ29">
        <v>39.8903571428572</v>
      </c>
      <c r="ER29">
        <v>0</v>
      </c>
      <c r="ES29">
        <v>1659718042.3</v>
      </c>
      <c r="ET29">
        <v>0</v>
      </c>
      <c r="EU29">
        <v>637.258346153846</v>
      </c>
      <c r="EV29">
        <v>-4.97035897239442</v>
      </c>
      <c r="EW29">
        <v>-123.227350577759</v>
      </c>
      <c r="EX29">
        <v>12592.6307692308</v>
      </c>
      <c r="EY29">
        <v>15</v>
      </c>
      <c r="EZ29">
        <v>0</v>
      </c>
      <c r="FA29" t="s">
        <v>419</v>
      </c>
      <c r="FB29">
        <v>1659628608.5</v>
      </c>
      <c r="FC29">
        <v>1659628614.5</v>
      </c>
      <c r="FD29">
        <v>0</v>
      </c>
      <c r="FE29">
        <v>0.171</v>
      </c>
      <c r="FF29">
        <v>-0.023</v>
      </c>
      <c r="FG29">
        <v>6.372</v>
      </c>
      <c r="FH29">
        <v>0.072</v>
      </c>
      <c r="FI29">
        <v>420</v>
      </c>
      <c r="FJ29">
        <v>15</v>
      </c>
      <c r="FK29">
        <v>0.23</v>
      </c>
      <c r="FL29">
        <v>0.04</v>
      </c>
      <c r="FM29">
        <v>11.2841563414634</v>
      </c>
      <c r="FN29">
        <v>11.8042043205575</v>
      </c>
      <c r="FO29">
        <v>1.27766229809158</v>
      </c>
      <c r="FP29">
        <v>0</v>
      </c>
      <c r="FQ29">
        <v>637.784735294118</v>
      </c>
      <c r="FR29">
        <v>-7.531413288789</v>
      </c>
      <c r="FS29">
        <v>0.785852676989013</v>
      </c>
      <c r="FT29">
        <v>0</v>
      </c>
      <c r="FU29">
        <v>4.08257487804878</v>
      </c>
      <c r="FV29">
        <v>0.0547676655052257</v>
      </c>
      <c r="FW29">
        <v>0.00606125967828199</v>
      </c>
      <c r="FX29">
        <v>1</v>
      </c>
      <c r="FY29">
        <v>1</v>
      </c>
      <c r="FZ29">
        <v>3</v>
      </c>
      <c r="GA29" t="s">
        <v>426</v>
      </c>
      <c r="GB29">
        <v>2.97389</v>
      </c>
      <c r="GC29">
        <v>2.69832</v>
      </c>
      <c r="GD29">
        <v>0.0585431</v>
      </c>
      <c r="GE29">
        <v>0.0569727</v>
      </c>
      <c r="GF29">
        <v>0.0910702</v>
      </c>
      <c r="GG29">
        <v>0.0781896</v>
      </c>
      <c r="GH29">
        <v>36677.8</v>
      </c>
      <c r="GI29">
        <v>40182.4</v>
      </c>
      <c r="GJ29">
        <v>35303.7</v>
      </c>
      <c r="GK29">
        <v>38643.8</v>
      </c>
      <c r="GL29">
        <v>45496.6</v>
      </c>
      <c r="GM29">
        <v>51449.4</v>
      </c>
      <c r="GN29">
        <v>55177.1</v>
      </c>
      <c r="GO29">
        <v>61983.3</v>
      </c>
      <c r="GP29">
        <v>1.9864</v>
      </c>
      <c r="GQ29">
        <v>1.8418</v>
      </c>
      <c r="GR29">
        <v>0.108272</v>
      </c>
      <c r="GS29">
        <v>0</v>
      </c>
      <c r="GT29">
        <v>23.2236</v>
      </c>
      <c r="GU29">
        <v>999.9</v>
      </c>
      <c r="GV29">
        <v>58.558</v>
      </c>
      <c r="GW29">
        <v>28.188</v>
      </c>
      <c r="GX29">
        <v>24.8375</v>
      </c>
      <c r="GY29">
        <v>55.6429</v>
      </c>
      <c r="GZ29">
        <v>46.859</v>
      </c>
      <c r="HA29">
        <v>1</v>
      </c>
      <c r="HB29">
        <v>-0.0734553</v>
      </c>
      <c r="HC29">
        <v>1.82179</v>
      </c>
      <c r="HD29">
        <v>20.1201</v>
      </c>
      <c r="HE29">
        <v>5.19812</v>
      </c>
      <c r="HF29">
        <v>12.004</v>
      </c>
      <c r="HG29">
        <v>4.9756</v>
      </c>
      <c r="HH29">
        <v>3.2938</v>
      </c>
      <c r="HI29">
        <v>659.7</v>
      </c>
      <c r="HJ29">
        <v>9999</v>
      </c>
      <c r="HK29">
        <v>9999</v>
      </c>
      <c r="HL29">
        <v>9999</v>
      </c>
      <c r="HM29">
        <v>1.86301</v>
      </c>
      <c r="HN29">
        <v>1.86798</v>
      </c>
      <c r="HO29">
        <v>1.86768</v>
      </c>
      <c r="HP29">
        <v>1.8689</v>
      </c>
      <c r="HQ29">
        <v>1.86969</v>
      </c>
      <c r="HR29">
        <v>1.86575</v>
      </c>
      <c r="HS29">
        <v>1.86691</v>
      </c>
      <c r="HT29">
        <v>1.86823</v>
      </c>
      <c r="HU29">
        <v>5</v>
      </c>
      <c r="HV29">
        <v>0</v>
      </c>
      <c r="HW29">
        <v>0</v>
      </c>
      <c r="HX29">
        <v>0</v>
      </c>
      <c r="HY29" t="s">
        <v>421</v>
      </c>
      <c r="HZ29" t="s">
        <v>422</v>
      </c>
      <c r="IA29" t="s">
        <v>423</v>
      </c>
      <c r="IB29" t="s">
        <v>423</v>
      </c>
      <c r="IC29" t="s">
        <v>423</v>
      </c>
      <c r="ID29" t="s">
        <v>423</v>
      </c>
      <c r="IE29">
        <v>0</v>
      </c>
      <c r="IF29">
        <v>100</v>
      </c>
      <c r="IG29">
        <v>100</v>
      </c>
      <c r="IH29">
        <v>5.269</v>
      </c>
      <c r="II29">
        <v>0.2913</v>
      </c>
      <c r="IJ29">
        <v>3.92169283877132</v>
      </c>
      <c r="IK29">
        <v>0.0054094350880348</v>
      </c>
      <c r="IL29">
        <v>8.62785101562088e-07</v>
      </c>
      <c r="IM29">
        <v>-6.09410195572284e-10</v>
      </c>
      <c r="IN29">
        <v>-0.025273926026183</v>
      </c>
      <c r="IO29">
        <v>-0.0219156322177338</v>
      </c>
      <c r="IP29">
        <v>0.00246301660602182</v>
      </c>
      <c r="IQ29">
        <v>-2.7174175459257e-05</v>
      </c>
      <c r="IR29">
        <v>-3</v>
      </c>
      <c r="IS29">
        <v>1757</v>
      </c>
      <c r="IT29">
        <v>1</v>
      </c>
      <c r="IU29">
        <v>21</v>
      </c>
      <c r="IV29">
        <v>1490.6</v>
      </c>
      <c r="IW29">
        <v>1490.5</v>
      </c>
      <c r="IX29">
        <v>0.631104</v>
      </c>
      <c r="IY29">
        <v>2.61475</v>
      </c>
      <c r="IZ29">
        <v>1.54785</v>
      </c>
      <c r="JA29">
        <v>2.30591</v>
      </c>
      <c r="JB29">
        <v>1.34644</v>
      </c>
      <c r="JC29">
        <v>2.36694</v>
      </c>
      <c r="JD29">
        <v>32.0904</v>
      </c>
      <c r="JE29">
        <v>24.2539</v>
      </c>
      <c r="JF29">
        <v>18</v>
      </c>
      <c r="JG29">
        <v>497.06</v>
      </c>
      <c r="JH29">
        <v>405.118</v>
      </c>
      <c r="JI29">
        <v>20.4104</v>
      </c>
      <c r="JJ29">
        <v>26.2199</v>
      </c>
      <c r="JK29">
        <v>30.0003</v>
      </c>
      <c r="JL29">
        <v>26.1655</v>
      </c>
      <c r="JM29">
        <v>26.1094</v>
      </c>
      <c r="JN29">
        <v>12.6297</v>
      </c>
      <c r="JO29">
        <v>37.4102</v>
      </c>
      <c r="JP29">
        <v>11.2912</v>
      </c>
      <c r="JQ29">
        <v>20.4151</v>
      </c>
      <c r="JR29">
        <v>218.1</v>
      </c>
      <c r="JS29">
        <v>15.9875</v>
      </c>
      <c r="JT29">
        <v>102.361</v>
      </c>
      <c r="JU29">
        <v>103.172</v>
      </c>
    </row>
    <row r="30" spans="1:281">
      <c r="A30">
        <v>14</v>
      </c>
      <c r="B30">
        <v>1659718050.1</v>
      </c>
      <c r="C30">
        <v>65</v>
      </c>
      <c r="D30" t="s">
        <v>451</v>
      </c>
      <c r="E30" t="s">
        <v>452</v>
      </c>
      <c r="F30">
        <v>5</v>
      </c>
      <c r="G30" t="s">
        <v>415</v>
      </c>
      <c r="H30" t="s">
        <v>416</v>
      </c>
      <c r="I30">
        <v>1659718042.6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229.405110217342</v>
      </c>
      <c r="AK30">
        <v>236.875575757576</v>
      </c>
      <c r="AL30">
        <v>-3.24474212435704</v>
      </c>
      <c r="AM30">
        <v>66.001600535587</v>
      </c>
      <c r="AN30">
        <f>(AP30 - AO30 + DI30*1E3/(8.314*(DK30+273.15)) * AR30/DH30 * AQ30) * DH30/(100*CV30) * 1000/(1000 - AP30)</f>
        <v>0</v>
      </c>
      <c r="AO30">
        <v>15.9694330566053</v>
      </c>
      <c r="AP30">
        <v>20.0179272727273</v>
      </c>
      <c r="AQ30">
        <v>4.91279190189971e-05</v>
      </c>
      <c r="AR30">
        <v>112.050135901182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417</v>
      </c>
      <c r="AY30" t="s">
        <v>417</v>
      </c>
      <c r="AZ30">
        <v>0</v>
      </c>
      <c r="BA30">
        <v>0</v>
      </c>
      <c r="BB30">
        <f>1-AZ30/BA30</f>
        <v>0</v>
      </c>
      <c r="BC30">
        <v>0</v>
      </c>
      <c r="BD30" t="s">
        <v>417</v>
      </c>
      <c r="BE30" t="s">
        <v>417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417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6</v>
      </c>
      <c r="CW30">
        <v>0.5</v>
      </c>
      <c r="CX30" t="s">
        <v>418</v>
      </c>
      <c r="CY30">
        <v>2</v>
      </c>
      <c r="CZ30" t="b">
        <v>1</v>
      </c>
      <c r="DA30">
        <v>1659718042.6</v>
      </c>
      <c r="DB30">
        <v>254.569296296296</v>
      </c>
      <c r="DC30">
        <v>241.765518518519</v>
      </c>
      <c r="DD30">
        <v>20.0049148148148</v>
      </c>
      <c r="DE30">
        <v>15.9365481481481</v>
      </c>
      <c r="DF30">
        <v>249.255037037037</v>
      </c>
      <c r="DG30">
        <v>19.7132333333333</v>
      </c>
      <c r="DH30">
        <v>500.086</v>
      </c>
      <c r="DI30">
        <v>90.4471222222222</v>
      </c>
      <c r="DJ30">
        <v>0.0440289</v>
      </c>
      <c r="DK30">
        <v>24.5748259259259</v>
      </c>
      <c r="DL30">
        <v>25.0045777777778</v>
      </c>
      <c r="DM30">
        <v>999.9</v>
      </c>
      <c r="DN30">
        <v>0</v>
      </c>
      <c r="DO30">
        <v>0</v>
      </c>
      <c r="DP30">
        <v>10010.3703703704</v>
      </c>
      <c r="DQ30">
        <v>0</v>
      </c>
      <c r="DR30">
        <v>12.4119</v>
      </c>
      <c r="DS30">
        <v>12.8038111111111</v>
      </c>
      <c r="DT30">
        <v>259.765777777778</v>
      </c>
      <c r="DU30">
        <v>245.680481481482</v>
      </c>
      <c r="DV30">
        <v>4.06835111111111</v>
      </c>
      <c r="DW30">
        <v>241.765518518519</v>
      </c>
      <c r="DX30">
        <v>15.9365481481481</v>
      </c>
      <c r="DY30">
        <v>1.80938666666667</v>
      </c>
      <c r="DZ30">
        <v>1.44141481481481</v>
      </c>
      <c r="EA30">
        <v>15.8681185185185</v>
      </c>
      <c r="EB30">
        <v>12.3604518518519</v>
      </c>
      <c r="EC30">
        <v>2000.01814814815</v>
      </c>
      <c r="ED30">
        <v>0.980003666666667</v>
      </c>
      <c r="EE30">
        <v>0.0199963666666667</v>
      </c>
      <c r="EF30">
        <v>0</v>
      </c>
      <c r="EG30">
        <v>636.934444444444</v>
      </c>
      <c r="EH30">
        <v>5.00063</v>
      </c>
      <c r="EI30">
        <v>12585.0740740741</v>
      </c>
      <c r="EJ30">
        <v>17257.0814814815</v>
      </c>
      <c r="EK30">
        <v>38.3376666666667</v>
      </c>
      <c r="EL30">
        <v>38.437</v>
      </c>
      <c r="EM30">
        <v>37.875</v>
      </c>
      <c r="EN30">
        <v>37.7867407407407</v>
      </c>
      <c r="EO30">
        <v>39.125</v>
      </c>
      <c r="EP30">
        <v>1955.12777777778</v>
      </c>
      <c r="EQ30">
        <v>39.8903703703704</v>
      </c>
      <c r="ER30">
        <v>0</v>
      </c>
      <c r="ES30">
        <v>1659718047.1</v>
      </c>
      <c r="ET30">
        <v>0</v>
      </c>
      <c r="EU30">
        <v>636.976153846154</v>
      </c>
      <c r="EV30">
        <v>-2.09627349238308</v>
      </c>
      <c r="EW30">
        <v>-61.6410257259216</v>
      </c>
      <c r="EX30">
        <v>12585.2923076923</v>
      </c>
      <c r="EY30">
        <v>15</v>
      </c>
      <c r="EZ30">
        <v>0</v>
      </c>
      <c r="FA30" t="s">
        <v>419</v>
      </c>
      <c r="FB30">
        <v>1659628608.5</v>
      </c>
      <c r="FC30">
        <v>1659628614.5</v>
      </c>
      <c r="FD30">
        <v>0</v>
      </c>
      <c r="FE30">
        <v>0.171</v>
      </c>
      <c r="FF30">
        <v>-0.023</v>
      </c>
      <c r="FG30">
        <v>6.372</v>
      </c>
      <c r="FH30">
        <v>0.072</v>
      </c>
      <c r="FI30">
        <v>420</v>
      </c>
      <c r="FJ30">
        <v>15</v>
      </c>
      <c r="FK30">
        <v>0.23</v>
      </c>
      <c r="FL30">
        <v>0.04</v>
      </c>
      <c r="FM30">
        <v>12.3033473170732</v>
      </c>
      <c r="FN30">
        <v>9.39192710801394</v>
      </c>
      <c r="FO30">
        <v>1.08842335484445</v>
      </c>
      <c r="FP30">
        <v>0</v>
      </c>
      <c r="FQ30">
        <v>637.192852941177</v>
      </c>
      <c r="FR30">
        <v>-3.9222154250724</v>
      </c>
      <c r="FS30">
        <v>0.45927783032989</v>
      </c>
      <c r="FT30">
        <v>0</v>
      </c>
      <c r="FU30">
        <v>4.07351073170732</v>
      </c>
      <c r="FV30">
        <v>-0.158717560975611</v>
      </c>
      <c r="FW30">
        <v>0.0250710493218523</v>
      </c>
      <c r="FX30">
        <v>0</v>
      </c>
      <c r="FY30">
        <v>0</v>
      </c>
      <c r="FZ30">
        <v>3</v>
      </c>
      <c r="GA30" t="s">
        <v>432</v>
      </c>
      <c r="GB30">
        <v>2.97435</v>
      </c>
      <c r="GC30">
        <v>2.69743</v>
      </c>
      <c r="GD30">
        <v>0.0552407</v>
      </c>
      <c r="GE30">
        <v>0.053707</v>
      </c>
      <c r="GF30">
        <v>0.0911445</v>
      </c>
      <c r="GG30">
        <v>0.0784777</v>
      </c>
      <c r="GH30">
        <v>36806.1</v>
      </c>
      <c r="GI30">
        <v>40322</v>
      </c>
      <c r="GJ30">
        <v>35303.5</v>
      </c>
      <c r="GK30">
        <v>38644.3</v>
      </c>
      <c r="GL30">
        <v>45493</v>
      </c>
      <c r="GM30">
        <v>51433.5</v>
      </c>
      <c r="GN30">
        <v>55177.4</v>
      </c>
      <c r="GO30">
        <v>61983.7</v>
      </c>
      <c r="GP30">
        <v>1.9858</v>
      </c>
      <c r="GQ30">
        <v>1.842</v>
      </c>
      <c r="GR30">
        <v>0.108927</v>
      </c>
      <c r="GS30">
        <v>0</v>
      </c>
      <c r="GT30">
        <v>23.2236</v>
      </c>
      <c r="GU30">
        <v>999.9</v>
      </c>
      <c r="GV30">
        <v>58.534</v>
      </c>
      <c r="GW30">
        <v>28.188</v>
      </c>
      <c r="GX30">
        <v>24.8274</v>
      </c>
      <c r="GY30">
        <v>54.7529</v>
      </c>
      <c r="GZ30">
        <v>46.6306</v>
      </c>
      <c r="HA30">
        <v>1</v>
      </c>
      <c r="HB30">
        <v>-0.0731707</v>
      </c>
      <c r="HC30">
        <v>1.82991</v>
      </c>
      <c r="HD30">
        <v>20.1196</v>
      </c>
      <c r="HE30">
        <v>5.19812</v>
      </c>
      <c r="HF30">
        <v>12.004</v>
      </c>
      <c r="HG30">
        <v>4.9756</v>
      </c>
      <c r="HH30">
        <v>3.2934</v>
      </c>
      <c r="HI30">
        <v>659.7</v>
      </c>
      <c r="HJ30">
        <v>9999</v>
      </c>
      <c r="HK30">
        <v>9999</v>
      </c>
      <c r="HL30">
        <v>9999</v>
      </c>
      <c r="HM30">
        <v>1.86304</v>
      </c>
      <c r="HN30">
        <v>1.86798</v>
      </c>
      <c r="HO30">
        <v>1.86768</v>
      </c>
      <c r="HP30">
        <v>1.8689</v>
      </c>
      <c r="HQ30">
        <v>1.86975</v>
      </c>
      <c r="HR30">
        <v>1.86578</v>
      </c>
      <c r="HS30">
        <v>1.86691</v>
      </c>
      <c r="HT30">
        <v>1.86829</v>
      </c>
      <c r="HU30">
        <v>5</v>
      </c>
      <c r="HV30">
        <v>0</v>
      </c>
      <c r="HW30">
        <v>0</v>
      </c>
      <c r="HX30">
        <v>0</v>
      </c>
      <c r="HY30" t="s">
        <v>421</v>
      </c>
      <c r="HZ30" t="s">
        <v>422</v>
      </c>
      <c r="IA30" t="s">
        <v>423</v>
      </c>
      <c r="IB30" t="s">
        <v>423</v>
      </c>
      <c r="IC30" t="s">
        <v>423</v>
      </c>
      <c r="ID30" t="s">
        <v>423</v>
      </c>
      <c r="IE30">
        <v>0</v>
      </c>
      <c r="IF30">
        <v>100</v>
      </c>
      <c r="IG30">
        <v>100</v>
      </c>
      <c r="IH30">
        <v>5.178</v>
      </c>
      <c r="II30">
        <v>0.2923</v>
      </c>
      <c r="IJ30">
        <v>3.92169283877132</v>
      </c>
      <c r="IK30">
        <v>0.0054094350880348</v>
      </c>
      <c r="IL30">
        <v>8.62785101562088e-07</v>
      </c>
      <c r="IM30">
        <v>-6.09410195572284e-10</v>
      </c>
      <c r="IN30">
        <v>-0.025273926026183</v>
      </c>
      <c r="IO30">
        <v>-0.0219156322177338</v>
      </c>
      <c r="IP30">
        <v>0.00246301660602182</v>
      </c>
      <c r="IQ30">
        <v>-2.7174175459257e-05</v>
      </c>
      <c r="IR30">
        <v>-3</v>
      </c>
      <c r="IS30">
        <v>1757</v>
      </c>
      <c r="IT30">
        <v>1</v>
      </c>
      <c r="IU30">
        <v>21</v>
      </c>
      <c r="IV30">
        <v>1490.7</v>
      </c>
      <c r="IW30">
        <v>1490.6</v>
      </c>
      <c r="IX30">
        <v>0.596924</v>
      </c>
      <c r="IY30">
        <v>2.63184</v>
      </c>
      <c r="IZ30">
        <v>1.54785</v>
      </c>
      <c r="JA30">
        <v>2.30591</v>
      </c>
      <c r="JB30">
        <v>1.34644</v>
      </c>
      <c r="JC30">
        <v>2.24243</v>
      </c>
      <c r="JD30">
        <v>32.0904</v>
      </c>
      <c r="JE30">
        <v>24.2451</v>
      </c>
      <c r="JF30">
        <v>18</v>
      </c>
      <c r="JG30">
        <v>496.687</v>
      </c>
      <c r="JH30">
        <v>405.245</v>
      </c>
      <c r="JI30">
        <v>20.4138</v>
      </c>
      <c r="JJ30">
        <v>26.2217</v>
      </c>
      <c r="JK30">
        <v>30.0004</v>
      </c>
      <c r="JL30">
        <v>26.1677</v>
      </c>
      <c r="JM30">
        <v>26.1116</v>
      </c>
      <c r="JN30">
        <v>11.9087</v>
      </c>
      <c r="JO30">
        <v>37.4102</v>
      </c>
      <c r="JP30">
        <v>11.2912</v>
      </c>
      <c r="JQ30">
        <v>20.4143</v>
      </c>
      <c r="JR30">
        <v>197.997</v>
      </c>
      <c r="JS30">
        <v>15.9713</v>
      </c>
      <c r="JT30">
        <v>102.361</v>
      </c>
      <c r="JU30">
        <v>103.173</v>
      </c>
    </row>
    <row r="31" spans="1:281">
      <c r="A31">
        <v>15</v>
      </c>
      <c r="B31">
        <v>1659718055.1</v>
      </c>
      <c r="C31">
        <v>70</v>
      </c>
      <c r="D31" t="s">
        <v>453</v>
      </c>
      <c r="E31" t="s">
        <v>454</v>
      </c>
      <c r="F31">
        <v>5</v>
      </c>
      <c r="G31" t="s">
        <v>415</v>
      </c>
      <c r="H31" t="s">
        <v>416</v>
      </c>
      <c r="I31">
        <v>1659718047.31429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212.870058664207</v>
      </c>
      <c r="AK31">
        <v>220.997890909091</v>
      </c>
      <c r="AL31">
        <v>-3.22649333499765</v>
      </c>
      <c r="AM31">
        <v>66.001600535587</v>
      </c>
      <c r="AN31">
        <f>(AP31 - AO31 + DI31*1E3/(8.314*(DK31+273.15)) * AR31/DH31 * AQ31) * DH31/(100*CV31) * 1000/(1000 - AP31)</f>
        <v>0</v>
      </c>
      <c r="AO31">
        <v>16.0001485223758</v>
      </c>
      <c r="AP31">
        <v>20.0389475524476</v>
      </c>
      <c r="AQ31">
        <v>0.00717677617005225</v>
      </c>
      <c r="AR31">
        <v>112.050135901182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417</v>
      </c>
      <c r="AY31" t="s">
        <v>417</v>
      </c>
      <c r="AZ31">
        <v>0</v>
      </c>
      <c r="BA31">
        <v>0</v>
      </c>
      <c r="BB31">
        <f>1-AZ31/BA31</f>
        <v>0</v>
      </c>
      <c r="BC31">
        <v>0</v>
      </c>
      <c r="BD31" t="s">
        <v>417</v>
      </c>
      <c r="BE31" t="s">
        <v>417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417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6</v>
      </c>
      <c r="CW31">
        <v>0.5</v>
      </c>
      <c r="CX31" t="s">
        <v>418</v>
      </c>
      <c r="CY31">
        <v>2</v>
      </c>
      <c r="CZ31" t="b">
        <v>1</v>
      </c>
      <c r="DA31">
        <v>1659718047.31429</v>
      </c>
      <c r="DB31">
        <v>239.593821428571</v>
      </c>
      <c r="DC31">
        <v>226.089071428571</v>
      </c>
      <c r="DD31">
        <v>20.0146214285714</v>
      </c>
      <c r="DE31">
        <v>15.9619857142857</v>
      </c>
      <c r="DF31">
        <v>234.364785714286</v>
      </c>
      <c r="DG31">
        <v>19.722525</v>
      </c>
      <c r="DH31">
        <v>500.104178571429</v>
      </c>
      <c r="DI31">
        <v>90.447</v>
      </c>
      <c r="DJ31">
        <v>0.0439219464285714</v>
      </c>
      <c r="DK31">
        <v>24.5761107142857</v>
      </c>
      <c r="DL31">
        <v>25.005925</v>
      </c>
      <c r="DM31">
        <v>999.9</v>
      </c>
      <c r="DN31">
        <v>0</v>
      </c>
      <c r="DO31">
        <v>0</v>
      </c>
      <c r="DP31">
        <v>9996.60714285714</v>
      </c>
      <c r="DQ31">
        <v>0</v>
      </c>
      <c r="DR31">
        <v>12.4119</v>
      </c>
      <c r="DS31">
        <v>13.5047892857143</v>
      </c>
      <c r="DT31">
        <v>244.486892857143</v>
      </c>
      <c r="DU31">
        <v>229.755857142857</v>
      </c>
      <c r="DV31">
        <v>4.05261535714286</v>
      </c>
      <c r="DW31">
        <v>226.089071428571</v>
      </c>
      <c r="DX31">
        <v>15.9619857142857</v>
      </c>
      <c r="DY31">
        <v>1.81026178571429</v>
      </c>
      <c r="DZ31">
        <v>1.44371428571429</v>
      </c>
      <c r="EA31">
        <v>15.875675</v>
      </c>
      <c r="EB31">
        <v>12.3846892857143</v>
      </c>
      <c r="EC31">
        <v>2000.00071428571</v>
      </c>
      <c r="ED31">
        <v>0.980003357142857</v>
      </c>
      <c r="EE31">
        <v>0.0199967071428571</v>
      </c>
      <c r="EF31">
        <v>0</v>
      </c>
      <c r="EG31">
        <v>636.884714285714</v>
      </c>
      <c r="EH31">
        <v>5.00063</v>
      </c>
      <c r="EI31">
        <v>12582.4</v>
      </c>
      <c r="EJ31">
        <v>17256.9107142857</v>
      </c>
      <c r="EK31">
        <v>38.32775</v>
      </c>
      <c r="EL31">
        <v>38.437</v>
      </c>
      <c r="EM31">
        <v>37.875</v>
      </c>
      <c r="EN31">
        <v>37.781</v>
      </c>
      <c r="EO31">
        <v>39.1294285714286</v>
      </c>
      <c r="EP31">
        <v>1955.11</v>
      </c>
      <c r="EQ31">
        <v>39.8907142857143</v>
      </c>
      <c r="ER31">
        <v>0</v>
      </c>
      <c r="ES31">
        <v>1659718051.9</v>
      </c>
      <c r="ET31">
        <v>0</v>
      </c>
      <c r="EU31">
        <v>636.873423076923</v>
      </c>
      <c r="EV31">
        <v>-0.00557263544504379</v>
      </c>
      <c r="EW31">
        <v>-2.75897436581081</v>
      </c>
      <c r="EX31">
        <v>12582.4807692308</v>
      </c>
      <c r="EY31">
        <v>15</v>
      </c>
      <c r="EZ31">
        <v>0</v>
      </c>
      <c r="FA31" t="s">
        <v>419</v>
      </c>
      <c r="FB31">
        <v>1659628608.5</v>
      </c>
      <c r="FC31">
        <v>1659628614.5</v>
      </c>
      <c r="FD31">
        <v>0</v>
      </c>
      <c r="FE31">
        <v>0.171</v>
      </c>
      <c r="FF31">
        <v>-0.023</v>
      </c>
      <c r="FG31">
        <v>6.372</v>
      </c>
      <c r="FH31">
        <v>0.072</v>
      </c>
      <c r="FI31">
        <v>420</v>
      </c>
      <c r="FJ31">
        <v>15</v>
      </c>
      <c r="FK31">
        <v>0.23</v>
      </c>
      <c r="FL31">
        <v>0.04</v>
      </c>
      <c r="FM31">
        <v>12.9453536585366</v>
      </c>
      <c r="FN31">
        <v>7.22422996515678</v>
      </c>
      <c r="FO31">
        <v>0.852812793655911</v>
      </c>
      <c r="FP31">
        <v>0</v>
      </c>
      <c r="FQ31">
        <v>636.983617647059</v>
      </c>
      <c r="FR31">
        <v>-1.83029793015367</v>
      </c>
      <c r="FS31">
        <v>0.291255902712813</v>
      </c>
      <c r="FT31">
        <v>0</v>
      </c>
      <c r="FU31">
        <v>4.06363609756098</v>
      </c>
      <c r="FV31">
        <v>-0.241552682926824</v>
      </c>
      <c r="FW31">
        <v>0.0294820040088988</v>
      </c>
      <c r="FX31">
        <v>0</v>
      </c>
      <c r="FY31">
        <v>0</v>
      </c>
      <c r="FZ31">
        <v>3</v>
      </c>
      <c r="GA31" t="s">
        <v>432</v>
      </c>
      <c r="GB31">
        <v>2.97442</v>
      </c>
      <c r="GC31">
        <v>2.69748</v>
      </c>
      <c r="GD31">
        <v>0.0518804</v>
      </c>
      <c r="GE31">
        <v>0.0498627</v>
      </c>
      <c r="GF31">
        <v>0.0912168</v>
      </c>
      <c r="GG31">
        <v>0.0784872</v>
      </c>
      <c r="GH31">
        <v>36937</v>
      </c>
      <c r="GI31">
        <v>40485.1</v>
      </c>
      <c r="GJ31">
        <v>35303.4</v>
      </c>
      <c r="GK31">
        <v>38643.7</v>
      </c>
      <c r="GL31">
        <v>45489.5</v>
      </c>
      <c r="GM31">
        <v>51432.2</v>
      </c>
      <c r="GN31">
        <v>55177.7</v>
      </c>
      <c r="GO31">
        <v>61983</v>
      </c>
      <c r="GP31">
        <v>1.9858</v>
      </c>
      <c r="GQ31">
        <v>1.842</v>
      </c>
      <c r="GR31">
        <v>0.107706</v>
      </c>
      <c r="GS31">
        <v>0</v>
      </c>
      <c r="GT31">
        <v>23.2236</v>
      </c>
      <c r="GU31">
        <v>999.9</v>
      </c>
      <c r="GV31">
        <v>58.509</v>
      </c>
      <c r="GW31">
        <v>28.188</v>
      </c>
      <c r="GX31">
        <v>24.8176</v>
      </c>
      <c r="GY31">
        <v>55.3929</v>
      </c>
      <c r="GZ31">
        <v>46.226</v>
      </c>
      <c r="HA31">
        <v>1</v>
      </c>
      <c r="HB31">
        <v>-0.0731707</v>
      </c>
      <c r="HC31">
        <v>1.87946</v>
      </c>
      <c r="HD31">
        <v>20.1195</v>
      </c>
      <c r="HE31">
        <v>5.19812</v>
      </c>
      <c r="HF31">
        <v>12.004</v>
      </c>
      <c r="HG31">
        <v>4.9756</v>
      </c>
      <c r="HH31">
        <v>3.2936</v>
      </c>
      <c r="HI31">
        <v>659.7</v>
      </c>
      <c r="HJ31">
        <v>9999</v>
      </c>
      <c r="HK31">
        <v>9999</v>
      </c>
      <c r="HL31">
        <v>9999</v>
      </c>
      <c r="HM31">
        <v>1.86307</v>
      </c>
      <c r="HN31">
        <v>1.86798</v>
      </c>
      <c r="HO31">
        <v>1.86768</v>
      </c>
      <c r="HP31">
        <v>1.8689</v>
      </c>
      <c r="HQ31">
        <v>1.86975</v>
      </c>
      <c r="HR31">
        <v>1.86572</v>
      </c>
      <c r="HS31">
        <v>1.86688</v>
      </c>
      <c r="HT31">
        <v>1.86829</v>
      </c>
      <c r="HU31">
        <v>5</v>
      </c>
      <c r="HV31">
        <v>0</v>
      </c>
      <c r="HW31">
        <v>0</v>
      </c>
      <c r="HX31">
        <v>0</v>
      </c>
      <c r="HY31" t="s">
        <v>421</v>
      </c>
      <c r="HZ31" t="s">
        <v>422</v>
      </c>
      <c r="IA31" t="s">
        <v>423</v>
      </c>
      <c r="IB31" t="s">
        <v>423</v>
      </c>
      <c r="IC31" t="s">
        <v>423</v>
      </c>
      <c r="ID31" t="s">
        <v>423</v>
      </c>
      <c r="IE31">
        <v>0</v>
      </c>
      <c r="IF31">
        <v>100</v>
      </c>
      <c r="IG31">
        <v>100</v>
      </c>
      <c r="IH31">
        <v>5.089</v>
      </c>
      <c r="II31">
        <v>0.2933</v>
      </c>
      <c r="IJ31">
        <v>3.92169283877132</v>
      </c>
      <c r="IK31">
        <v>0.0054094350880348</v>
      </c>
      <c r="IL31">
        <v>8.62785101562088e-07</v>
      </c>
      <c r="IM31">
        <v>-6.09410195572284e-10</v>
      </c>
      <c r="IN31">
        <v>-0.025273926026183</v>
      </c>
      <c r="IO31">
        <v>-0.0219156322177338</v>
      </c>
      <c r="IP31">
        <v>0.00246301660602182</v>
      </c>
      <c r="IQ31">
        <v>-2.7174175459257e-05</v>
      </c>
      <c r="IR31">
        <v>-3</v>
      </c>
      <c r="IS31">
        <v>1757</v>
      </c>
      <c r="IT31">
        <v>1</v>
      </c>
      <c r="IU31">
        <v>21</v>
      </c>
      <c r="IV31">
        <v>1490.8</v>
      </c>
      <c r="IW31">
        <v>1490.7</v>
      </c>
      <c r="IX31">
        <v>0.561523</v>
      </c>
      <c r="IY31">
        <v>2.63306</v>
      </c>
      <c r="IZ31">
        <v>1.54785</v>
      </c>
      <c r="JA31">
        <v>2.30591</v>
      </c>
      <c r="JB31">
        <v>1.34644</v>
      </c>
      <c r="JC31">
        <v>2.29614</v>
      </c>
      <c r="JD31">
        <v>32.0904</v>
      </c>
      <c r="JE31">
        <v>24.2451</v>
      </c>
      <c r="JF31">
        <v>18</v>
      </c>
      <c r="JG31">
        <v>496.708</v>
      </c>
      <c r="JH31">
        <v>405.261</v>
      </c>
      <c r="JI31">
        <v>20.4132</v>
      </c>
      <c r="JJ31">
        <v>26.2222</v>
      </c>
      <c r="JK31">
        <v>30.0004</v>
      </c>
      <c r="JL31">
        <v>26.17</v>
      </c>
      <c r="JM31">
        <v>26.1138</v>
      </c>
      <c r="JN31">
        <v>11.2261</v>
      </c>
      <c r="JO31">
        <v>37.4102</v>
      </c>
      <c r="JP31">
        <v>10.9144</v>
      </c>
      <c r="JQ31">
        <v>20.404</v>
      </c>
      <c r="JR31">
        <v>184.503</v>
      </c>
      <c r="JS31">
        <v>15.9421</v>
      </c>
      <c r="JT31">
        <v>102.362</v>
      </c>
      <c r="JU31">
        <v>103.172</v>
      </c>
    </row>
    <row r="32" spans="1:281">
      <c r="A32">
        <v>16</v>
      </c>
      <c r="B32">
        <v>1659718059.6</v>
      </c>
      <c r="C32">
        <v>74.5</v>
      </c>
      <c r="D32" t="s">
        <v>455</v>
      </c>
      <c r="E32" t="s">
        <v>456</v>
      </c>
      <c r="F32">
        <v>5</v>
      </c>
      <c r="G32" t="s">
        <v>415</v>
      </c>
      <c r="H32" t="s">
        <v>416</v>
      </c>
      <c r="I32">
        <v>1659718051.76071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197.143636438326</v>
      </c>
      <c r="AK32">
        <v>206.133509090909</v>
      </c>
      <c r="AL32">
        <v>-3.29568559306267</v>
      </c>
      <c r="AM32">
        <v>66.001600535587</v>
      </c>
      <c r="AN32">
        <f>(AP32 - AO32 + DI32*1E3/(8.314*(DK32+273.15)) * AR32/DH32 * AQ32) * DH32/(100*CV32) * 1000/(1000 - AP32)</f>
        <v>0</v>
      </c>
      <c r="AO32">
        <v>15.9980765754435</v>
      </c>
      <c r="AP32">
        <v>20.0555237762238</v>
      </c>
      <c r="AQ32">
        <v>0.00232694900193882</v>
      </c>
      <c r="AR32">
        <v>112.050135901182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417</v>
      </c>
      <c r="AY32" t="s">
        <v>417</v>
      </c>
      <c r="AZ32">
        <v>0</v>
      </c>
      <c r="BA32">
        <v>0</v>
      </c>
      <c r="BB32">
        <f>1-AZ32/BA32</f>
        <v>0</v>
      </c>
      <c r="BC32">
        <v>0</v>
      </c>
      <c r="BD32" t="s">
        <v>417</v>
      </c>
      <c r="BE32" t="s">
        <v>417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417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6</v>
      </c>
      <c r="CW32">
        <v>0.5</v>
      </c>
      <c r="CX32" t="s">
        <v>418</v>
      </c>
      <c r="CY32">
        <v>2</v>
      </c>
      <c r="CZ32" t="b">
        <v>1</v>
      </c>
      <c r="DA32">
        <v>1659718051.76071</v>
      </c>
      <c r="DB32">
        <v>225.41275</v>
      </c>
      <c r="DC32">
        <v>211.357142857143</v>
      </c>
      <c r="DD32">
        <v>20.0278714285714</v>
      </c>
      <c r="DE32">
        <v>15.9852464285714</v>
      </c>
      <c r="DF32">
        <v>220.26425</v>
      </c>
      <c r="DG32">
        <v>19.7352285714286</v>
      </c>
      <c r="DH32">
        <v>500.057821428571</v>
      </c>
      <c r="DI32">
        <v>90.4467571428571</v>
      </c>
      <c r="DJ32">
        <v>0.0440647857142857</v>
      </c>
      <c r="DK32">
        <v>24.5757928571429</v>
      </c>
      <c r="DL32">
        <v>25.0044464285714</v>
      </c>
      <c r="DM32">
        <v>999.9</v>
      </c>
      <c r="DN32">
        <v>0</v>
      </c>
      <c r="DO32">
        <v>0</v>
      </c>
      <c r="DP32">
        <v>9988.92857142857</v>
      </c>
      <c r="DQ32">
        <v>0</v>
      </c>
      <c r="DR32">
        <v>12.4119</v>
      </c>
      <c r="DS32">
        <v>14.0557357142857</v>
      </c>
      <c r="DT32">
        <v>230.019357142857</v>
      </c>
      <c r="DU32">
        <v>214.790321428571</v>
      </c>
      <c r="DV32">
        <v>4.04260892857143</v>
      </c>
      <c r="DW32">
        <v>211.357142857143</v>
      </c>
      <c r="DX32">
        <v>15.9852464285714</v>
      </c>
      <c r="DY32">
        <v>1.81145607142857</v>
      </c>
      <c r="DZ32">
        <v>1.44581428571429</v>
      </c>
      <c r="EA32">
        <v>15.8859821428571</v>
      </c>
      <c r="EB32">
        <v>12.4068357142857</v>
      </c>
      <c r="EC32">
        <v>2000.00321428571</v>
      </c>
      <c r="ED32">
        <v>0.980003357142857</v>
      </c>
      <c r="EE32">
        <v>0.0199967071428571</v>
      </c>
      <c r="EF32">
        <v>0</v>
      </c>
      <c r="EG32">
        <v>636.99075</v>
      </c>
      <c r="EH32">
        <v>5.00063</v>
      </c>
      <c r="EI32">
        <v>12583.8785714286</v>
      </c>
      <c r="EJ32">
        <v>17256.9178571429</v>
      </c>
      <c r="EK32">
        <v>38.3255</v>
      </c>
      <c r="EL32">
        <v>38.437</v>
      </c>
      <c r="EM32">
        <v>37.875</v>
      </c>
      <c r="EN32">
        <v>37.7876428571429</v>
      </c>
      <c r="EO32">
        <v>39.1294285714286</v>
      </c>
      <c r="EP32">
        <v>1955.1125</v>
      </c>
      <c r="EQ32">
        <v>39.8907142857143</v>
      </c>
      <c r="ER32">
        <v>0</v>
      </c>
      <c r="ES32">
        <v>1659718056.7</v>
      </c>
      <c r="ET32">
        <v>0</v>
      </c>
      <c r="EU32">
        <v>637.021115384615</v>
      </c>
      <c r="EV32">
        <v>3.33220513876778</v>
      </c>
      <c r="EW32">
        <v>49.3128205157905</v>
      </c>
      <c r="EX32">
        <v>12584.2846153846</v>
      </c>
      <c r="EY32">
        <v>15</v>
      </c>
      <c r="EZ32">
        <v>0</v>
      </c>
      <c r="FA32" t="s">
        <v>419</v>
      </c>
      <c r="FB32">
        <v>1659628608.5</v>
      </c>
      <c r="FC32">
        <v>1659628614.5</v>
      </c>
      <c r="FD32">
        <v>0</v>
      </c>
      <c r="FE32">
        <v>0.171</v>
      </c>
      <c r="FF32">
        <v>-0.023</v>
      </c>
      <c r="FG32">
        <v>6.372</v>
      </c>
      <c r="FH32">
        <v>0.072</v>
      </c>
      <c r="FI32">
        <v>420</v>
      </c>
      <c r="FJ32">
        <v>15</v>
      </c>
      <c r="FK32">
        <v>0.23</v>
      </c>
      <c r="FL32">
        <v>0.04</v>
      </c>
      <c r="FM32">
        <v>13.6703243902439</v>
      </c>
      <c r="FN32">
        <v>8.53177421602787</v>
      </c>
      <c r="FO32">
        <v>0.976743539443256</v>
      </c>
      <c r="FP32">
        <v>0</v>
      </c>
      <c r="FQ32">
        <v>636.954117647059</v>
      </c>
      <c r="FR32">
        <v>1.23773873830916</v>
      </c>
      <c r="FS32">
        <v>0.276219623265296</v>
      </c>
      <c r="FT32">
        <v>0</v>
      </c>
      <c r="FU32">
        <v>4.05509414634146</v>
      </c>
      <c r="FV32">
        <v>-0.163353240418127</v>
      </c>
      <c r="FW32">
        <v>0.0271161642887537</v>
      </c>
      <c r="FX32">
        <v>0</v>
      </c>
      <c r="FY32">
        <v>0</v>
      </c>
      <c r="FZ32">
        <v>3</v>
      </c>
      <c r="GA32" t="s">
        <v>432</v>
      </c>
      <c r="GB32">
        <v>2.97348</v>
      </c>
      <c r="GC32">
        <v>2.69798</v>
      </c>
      <c r="GD32">
        <v>0.0487391</v>
      </c>
      <c r="GE32">
        <v>0.0468635</v>
      </c>
      <c r="GF32">
        <v>0.0912461</v>
      </c>
      <c r="GG32">
        <v>0.0784486</v>
      </c>
      <c r="GH32">
        <v>37058.9</v>
      </c>
      <c r="GI32">
        <v>40612.1</v>
      </c>
      <c r="GJ32">
        <v>35303.1</v>
      </c>
      <c r="GK32">
        <v>38643</v>
      </c>
      <c r="GL32">
        <v>45487</v>
      </c>
      <c r="GM32">
        <v>51434.1</v>
      </c>
      <c r="GN32">
        <v>55176.7</v>
      </c>
      <c r="GO32">
        <v>61982.7</v>
      </c>
      <c r="GP32">
        <v>1.9862</v>
      </c>
      <c r="GQ32">
        <v>1.8416</v>
      </c>
      <c r="GR32">
        <v>0.109076</v>
      </c>
      <c r="GS32">
        <v>0</v>
      </c>
      <c r="GT32">
        <v>23.2236</v>
      </c>
      <c r="GU32">
        <v>999.9</v>
      </c>
      <c r="GV32">
        <v>58.461</v>
      </c>
      <c r="GW32">
        <v>28.198</v>
      </c>
      <c r="GX32">
        <v>24.8127</v>
      </c>
      <c r="GY32">
        <v>55.5029</v>
      </c>
      <c r="GZ32">
        <v>46.3982</v>
      </c>
      <c r="HA32">
        <v>1</v>
      </c>
      <c r="HB32">
        <v>-0.0730081</v>
      </c>
      <c r="HC32">
        <v>1.8278</v>
      </c>
      <c r="HD32">
        <v>20.1196</v>
      </c>
      <c r="HE32">
        <v>5.19692</v>
      </c>
      <c r="HF32">
        <v>12.004</v>
      </c>
      <c r="HG32">
        <v>4.9752</v>
      </c>
      <c r="HH32">
        <v>3.2934</v>
      </c>
      <c r="HI32">
        <v>659.7</v>
      </c>
      <c r="HJ32">
        <v>9999</v>
      </c>
      <c r="HK32">
        <v>9999</v>
      </c>
      <c r="HL32">
        <v>9999</v>
      </c>
      <c r="HM32">
        <v>1.86307</v>
      </c>
      <c r="HN32">
        <v>1.86798</v>
      </c>
      <c r="HO32">
        <v>1.86771</v>
      </c>
      <c r="HP32">
        <v>1.8689</v>
      </c>
      <c r="HQ32">
        <v>1.86972</v>
      </c>
      <c r="HR32">
        <v>1.86572</v>
      </c>
      <c r="HS32">
        <v>1.86691</v>
      </c>
      <c r="HT32">
        <v>1.86829</v>
      </c>
      <c r="HU32">
        <v>5</v>
      </c>
      <c r="HV32">
        <v>0</v>
      </c>
      <c r="HW32">
        <v>0</v>
      </c>
      <c r="HX32">
        <v>0</v>
      </c>
      <c r="HY32" t="s">
        <v>421</v>
      </c>
      <c r="HZ32" t="s">
        <v>422</v>
      </c>
      <c r="IA32" t="s">
        <v>423</v>
      </c>
      <c r="IB32" t="s">
        <v>423</v>
      </c>
      <c r="IC32" t="s">
        <v>423</v>
      </c>
      <c r="ID32" t="s">
        <v>423</v>
      </c>
      <c r="IE32">
        <v>0</v>
      </c>
      <c r="IF32">
        <v>100</v>
      </c>
      <c r="IG32">
        <v>100</v>
      </c>
      <c r="IH32">
        <v>5.008</v>
      </c>
      <c r="II32">
        <v>0.2937</v>
      </c>
      <c r="IJ32">
        <v>3.92169283877132</v>
      </c>
      <c r="IK32">
        <v>0.0054094350880348</v>
      </c>
      <c r="IL32">
        <v>8.62785101562088e-07</v>
      </c>
      <c r="IM32">
        <v>-6.09410195572284e-10</v>
      </c>
      <c r="IN32">
        <v>-0.025273926026183</v>
      </c>
      <c r="IO32">
        <v>-0.0219156322177338</v>
      </c>
      <c r="IP32">
        <v>0.00246301660602182</v>
      </c>
      <c r="IQ32">
        <v>-2.7174175459257e-05</v>
      </c>
      <c r="IR32">
        <v>-3</v>
      </c>
      <c r="IS32">
        <v>1757</v>
      </c>
      <c r="IT32">
        <v>1</v>
      </c>
      <c r="IU32">
        <v>21</v>
      </c>
      <c r="IV32">
        <v>1490.9</v>
      </c>
      <c r="IW32">
        <v>1490.8</v>
      </c>
      <c r="IX32">
        <v>0.532227</v>
      </c>
      <c r="IY32">
        <v>2.6355</v>
      </c>
      <c r="IZ32">
        <v>1.54785</v>
      </c>
      <c r="JA32">
        <v>2.30591</v>
      </c>
      <c r="JB32">
        <v>1.34644</v>
      </c>
      <c r="JC32">
        <v>2.3584</v>
      </c>
      <c r="JD32">
        <v>32.0904</v>
      </c>
      <c r="JE32">
        <v>24.2451</v>
      </c>
      <c r="JF32">
        <v>18</v>
      </c>
      <c r="JG32">
        <v>496.989</v>
      </c>
      <c r="JH32">
        <v>405.039</v>
      </c>
      <c r="JI32">
        <v>20.4034</v>
      </c>
      <c r="JJ32">
        <v>26.2244</v>
      </c>
      <c r="JK32">
        <v>30.0001</v>
      </c>
      <c r="JL32">
        <v>26.1722</v>
      </c>
      <c r="JM32">
        <v>26.1138</v>
      </c>
      <c r="JN32">
        <v>10.5535</v>
      </c>
      <c r="JO32">
        <v>37.4102</v>
      </c>
      <c r="JP32">
        <v>10.9144</v>
      </c>
      <c r="JQ32">
        <v>20.4088</v>
      </c>
      <c r="JR32">
        <v>164.381</v>
      </c>
      <c r="JS32">
        <v>15.9211</v>
      </c>
      <c r="JT32">
        <v>102.36</v>
      </c>
      <c r="JU32">
        <v>103.171</v>
      </c>
    </row>
    <row r="33" spans="1:281">
      <c r="A33">
        <v>17</v>
      </c>
      <c r="B33">
        <v>1659718065.1</v>
      </c>
      <c r="C33">
        <v>80</v>
      </c>
      <c r="D33" t="s">
        <v>457</v>
      </c>
      <c r="E33" t="s">
        <v>458</v>
      </c>
      <c r="F33">
        <v>5</v>
      </c>
      <c r="G33" t="s">
        <v>415</v>
      </c>
      <c r="H33" t="s">
        <v>416</v>
      </c>
      <c r="I33">
        <v>1659718057.33214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179.124649417139</v>
      </c>
      <c r="AK33">
        <v>188.593218181818</v>
      </c>
      <c r="AL33">
        <v>-3.23494493549154</v>
      </c>
      <c r="AM33">
        <v>66.001600535587</v>
      </c>
      <c r="AN33">
        <f>(AP33 - AO33 + DI33*1E3/(8.314*(DK33+273.15)) * AR33/DH33 * AQ33) * DH33/(100*CV33) * 1000/(1000 - AP33)</f>
        <v>0</v>
      </c>
      <c r="AO33">
        <v>15.9902855692054</v>
      </c>
      <c r="AP33">
        <v>20.059779020979</v>
      </c>
      <c r="AQ33">
        <v>0.000479711926241534</v>
      </c>
      <c r="AR33">
        <v>112.050135901182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417</v>
      </c>
      <c r="AY33" t="s">
        <v>417</v>
      </c>
      <c r="AZ33">
        <v>0</v>
      </c>
      <c r="BA33">
        <v>0</v>
      </c>
      <c r="BB33">
        <f>1-AZ33/BA33</f>
        <v>0</v>
      </c>
      <c r="BC33">
        <v>0</v>
      </c>
      <c r="BD33" t="s">
        <v>417</v>
      </c>
      <c r="BE33" t="s">
        <v>417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417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6</v>
      </c>
      <c r="CW33">
        <v>0.5</v>
      </c>
      <c r="CX33" t="s">
        <v>418</v>
      </c>
      <c r="CY33">
        <v>2</v>
      </c>
      <c r="CZ33" t="b">
        <v>1</v>
      </c>
      <c r="DA33">
        <v>1659718057.33214</v>
      </c>
      <c r="DB33">
        <v>207.811607142857</v>
      </c>
      <c r="DC33">
        <v>192.923285714286</v>
      </c>
      <c r="DD33">
        <v>20.046575</v>
      </c>
      <c r="DE33">
        <v>15.9951642857143</v>
      </c>
      <c r="DF33">
        <v>202.76275</v>
      </c>
      <c r="DG33">
        <v>19.7531607142857</v>
      </c>
      <c r="DH33">
        <v>500.076178571428</v>
      </c>
      <c r="DI33">
        <v>90.4469107142857</v>
      </c>
      <c r="DJ33">
        <v>0.0439122535714285</v>
      </c>
      <c r="DK33">
        <v>24.5739535714286</v>
      </c>
      <c r="DL33">
        <v>25.0011428571429</v>
      </c>
      <c r="DM33">
        <v>999.9</v>
      </c>
      <c r="DN33">
        <v>0</v>
      </c>
      <c r="DO33">
        <v>0</v>
      </c>
      <c r="DP33">
        <v>10006.7857142857</v>
      </c>
      <c r="DQ33">
        <v>0</v>
      </c>
      <c r="DR33">
        <v>12.4119</v>
      </c>
      <c r="DS33">
        <v>14.8884821428571</v>
      </c>
      <c r="DT33">
        <v>212.06275</v>
      </c>
      <c r="DU33">
        <v>196.059285714286</v>
      </c>
      <c r="DV33">
        <v>4.05140821428571</v>
      </c>
      <c r="DW33">
        <v>192.923285714286</v>
      </c>
      <c r="DX33">
        <v>15.9951642857143</v>
      </c>
      <c r="DY33">
        <v>1.81315178571429</v>
      </c>
      <c r="DZ33">
        <v>1.44671428571429</v>
      </c>
      <c r="EA33">
        <v>15.900625</v>
      </c>
      <c r="EB33">
        <v>12.4163214285714</v>
      </c>
      <c r="EC33">
        <v>1999.99214285714</v>
      </c>
      <c r="ED33">
        <v>0.98000325</v>
      </c>
      <c r="EE33">
        <v>0.019996825</v>
      </c>
      <c r="EF33">
        <v>0</v>
      </c>
      <c r="EG33">
        <v>637.392928571429</v>
      </c>
      <c r="EH33">
        <v>5.00063</v>
      </c>
      <c r="EI33">
        <v>12590.4535714286</v>
      </c>
      <c r="EJ33">
        <v>17256.825</v>
      </c>
      <c r="EK33">
        <v>38.32325</v>
      </c>
      <c r="EL33">
        <v>38.437</v>
      </c>
      <c r="EM33">
        <v>37.875</v>
      </c>
      <c r="EN33">
        <v>37.7898571428571</v>
      </c>
      <c r="EO33">
        <v>39.1294285714286</v>
      </c>
      <c r="EP33">
        <v>1955.10142857143</v>
      </c>
      <c r="EQ33">
        <v>39.8907142857143</v>
      </c>
      <c r="ER33">
        <v>0</v>
      </c>
      <c r="ES33">
        <v>1659718062.1</v>
      </c>
      <c r="ET33">
        <v>0</v>
      </c>
      <c r="EU33">
        <v>637.40232</v>
      </c>
      <c r="EV33">
        <v>6.02753847577484</v>
      </c>
      <c r="EW33">
        <v>106.038461655388</v>
      </c>
      <c r="EX33">
        <v>12591.392</v>
      </c>
      <c r="EY33">
        <v>15</v>
      </c>
      <c r="EZ33">
        <v>0</v>
      </c>
      <c r="FA33" t="s">
        <v>419</v>
      </c>
      <c r="FB33">
        <v>1659628608.5</v>
      </c>
      <c r="FC33">
        <v>1659628614.5</v>
      </c>
      <c r="FD33">
        <v>0</v>
      </c>
      <c r="FE33">
        <v>0.171</v>
      </c>
      <c r="FF33">
        <v>-0.023</v>
      </c>
      <c r="FG33">
        <v>6.372</v>
      </c>
      <c r="FH33">
        <v>0.072</v>
      </c>
      <c r="FI33">
        <v>420</v>
      </c>
      <c r="FJ33">
        <v>15</v>
      </c>
      <c r="FK33">
        <v>0.23</v>
      </c>
      <c r="FL33">
        <v>0.04</v>
      </c>
      <c r="FM33">
        <v>14.4582146341463</v>
      </c>
      <c r="FN33">
        <v>8.89741881533103</v>
      </c>
      <c r="FO33">
        <v>1.02246978548262</v>
      </c>
      <c r="FP33">
        <v>0</v>
      </c>
      <c r="FQ33">
        <v>637.213029411765</v>
      </c>
      <c r="FR33">
        <v>4.13917494670998</v>
      </c>
      <c r="FS33">
        <v>0.47195366704883</v>
      </c>
      <c r="FT33">
        <v>0</v>
      </c>
      <c r="FU33">
        <v>4.04854024390244</v>
      </c>
      <c r="FV33">
        <v>0.104377212543576</v>
      </c>
      <c r="FW33">
        <v>0.019819909365524</v>
      </c>
      <c r="FX33">
        <v>0</v>
      </c>
      <c r="FY33">
        <v>0</v>
      </c>
      <c r="FZ33">
        <v>3</v>
      </c>
      <c r="GA33" t="s">
        <v>432</v>
      </c>
      <c r="GB33">
        <v>2.97319</v>
      </c>
      <c r="GC33">
        <v>2.69814</v>
      </c>
      <c r="GD33">
        <v>0.0448955</v>
      </c>
      <c r="GE33">
        <v>0.042347</v>
      </c>
      <c r="GF33">
        <v>0.0912658</v>
      </c>
      <c r="GG33">
        <v>0.0784528</v>
      </c>
      <c r="GH33">
        <v>37209</v>
      </c>
      <c r="GI33">
        <v>40804.5</v>
      </c>
      <c r="GJ33">
        <v>35303.5</v>
      </c>
      <c r="GK33">
        <v>38643</v>
      </c>
      <c r="GL33">
        <v>45486.7</v>
      </c>
      <c r="GM33">
        <v>51433.3</v>
      </c>
      <c r="GN33">
        <v>55177.6</v>
      </c>
      <c r="GO33">
        <v>61982.3</v>
      </c>
      <c r="GP33">
        <v>1.9864</v>
      </c>
      <c r="GQ33">
        <v>1.841</v>
      </c>
      <c r="GR33">
        <v>0.108808</v>
      </c>
      <c r="GS33">
        <v>0</v>
      </c>
      <c r="GT33">
        <v>23.2216</v>
      </c>
      <c r="GU33">
        <v>999.9</v>
      </c>
      <c r="GV33">
        <v>58.436</v>
      </c>
      <c r="GW33">
        <v>28.188</v>
      </c>
      <c r="GX33">
        <v>24.7869</v>
      </c>
      <c r="GY33">
        <v>55.4429</v>
      </c>
      <c r="GZ33">
        <v>46.7788</v>
      </c>
      <c r="HA33">
        <v>1</v>
      </c>
      <c r="HB33">
        <v>-0.0730894</v>
      </c>
      <c r="HC33">
        <v>1.81758</v>
      </c>
      <c r="HD33">
        <v>20.1197</v>
      </c>
      <c r="HE33">
        <v>5.19812</v>
      </c>
      <c r="HF33">
        <v>12.004</v>
      </c>
      <c r="HG33">
        <v>4.976</v>
      </c>
      <c r="HH33">
        <v>3.2932</v>
      </c>
      <c r="HI33">
        <v>659.7</v>
      </c>
      <c r="HJ33">
        <v>9999</v>
      </c>
      <c r="HK33">
        <v>9999</v>
      </c>
      <c r="HL33">
        <v>9999</v>
      </c>
      <c r="HM33">
        <v>1.86304</v>
      </c>
      <c r="HN33">
        <v>1.86798</v>
      </c>
      <c r="HO33">
        <v>1.86774</v>
      </c>
      <c r="HP33">
        <v>1.86887</v>
      </c>
      <c r="HQ33">
        <v>1.86978</v>
      </c>
      <c r="HR33">
        <v>1.86584</v>
      </c>
      <c r="HS33">
        <v>1.86691</v>
      </c>
      <c r="HT33">
        <v>1.86826</v>
      </c>
      <c r="HU33">
        <v>5</v>
      </c>
      <c r="HV33">
        <v>0</v>
      </c>
      <c r="HW33">
        <v>0</v>
      </c>
      <c r="HX33">
        <v>0</v>
      </c>
      <c r="HY33" t="s">
        <v>421</v>
      </c>
      <c r="HZ33" t="s">
        <v>422</v>
      </c>
      <c r="IA33" t="s">
        <v>423</v>
      </c>
      <c r="IB33" t="s">
        <v>423</v>
      </c>
      <c r="IC33" t="s">
        <v>423</v>
      </c>
      <c r="ID33" t="s">
        <v>423</v>
      </c>
      <c r="IE33">
        <v>0</v>
      </c>
      <c r="IF33">
        <v>100</v>
      </c>
      <c r="IG33">
        <v>100</v>
      </c>
      <c r="IH33">
        <v>4.91</v>
      </c>
      <c r="II33">
        <v>0.294</v>
      </c>
      <c r="IJ33">
        <v>3.92169283877132</v>
      </c>
      <c r="IK33">
        <v>0.0054094350880348</v>
      </c>
      <c r="IL33">
        <v>8.62785101562088e-07</v>
      </c>
      <c r="IM33">
        <v>-6.09410195572284e-10</v>
      </c>
      <c r="IN33">
        <v>-0.025273926026183</v>
      </c>
      <c r="IO33">
        <v>-0.0219156322177338</v>
      </c>
      <c r="IP33">
        <v>0.00246301660602182</v>
      </c>
      <c r="IQ33">
        <v>-2.7174175459257e-05</v>
      </c>
      <c r="IR33">
        <v>-3</v>
      </c>
      <c r="IS33">
        <v>1757</v>
      </c>
      <c r="IT33">
        <v>1</v>
      </c>
      <c r="IU33">
        <v>21</v>
      </c>
      <c r="IV33">
        <v>1490.9</v>
      </c>
      <c r="IW33">
        <v>1490.8</v>
      </c>
      <c r="IX33">
        <v>0.490723</v>
      </c>
      <c r="IY33">
        <v>2.62451</v>
      </c>
      <c r="IZ33">
        <v>1.54785</v>
      </c>
      <c r="JA33">
        <v>2.30591</v>
      </c>
      <c r="JB33">
        <v>1.34644</v>
      </c>
      <c r="JC33">
        <v>2.40723</v>
      </c>
      <c r="JD33">
        <v>32.0684</v>
      </c>
      <c r="JE33">
        <v>24.2539</v>
      </c>
      <c r="JF33">
        <v>18</v>
      </c>
      <c r="JG33">
        <v>497.14</v>
      </c>
      <c r="JH33">
        <v>404.721</v>
      </c>
      <c r="JI33">
        <v>20.4073</v>
      </c>
      <c r="JJ33">
        <v>26.2261</v>
      </c>
      <c r="JK33">
        <v>30</v>
      </c>
      <c r="JL33">
        <v>26.1743</v>
      </c>
      <c r="JM33">
        <v>26.116</v>
      </c>
      <c r="JN33">
        <v>9.79956</v>
      </c>
      <c r="JO33">
        <v>37.4102</v>
      </c>
      <c r="JP33">
        <v>10.5332</v>
      </c>
      <c r="JQ33">
        <v>20.4099</v>
      </c>
      <c r="JR33">
        <v>150.932</v>
      </c>
      <c r="JS33">
        <v>15.8956</v>
      </c>
      <c r="JT33">
        <v>102.362</v>
      </c>
      <c r="JU33">
        <v>103.17</v>
      </c>
    </row>
    <row r="34" spans="1:281">
      <c r="A34">
        <v>18</v>
      </c>
      <c r="B34">
        <v>1659718069.6</v>
      </c>
      <c r="C34">
        <v>84.5</v>
      </c>
      <c r="D34" t="s">
        <v>459</v>
      </c>
      <c r="E34" t="s">
        <v>460</v>
      </c>
      <c r="F34">
        <v>5</v>
      </c>
      <c r="G34" t="s">
        <v>415</v>
      </c>
      <c r="H34" t="s">
        <v>416</v>
      </c>
      <c r="I34">
        <v>1659718061.77857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163.302865406317</v>
      </c>
      <c r="AK34">
        <v>173.662715151515</v>
      </c>
      <c r="AL34">
        <v>-3.30630907160692</v>
      </c>
      <c r="AM34">
        <v>66.001600535587</v>
      </c>
      <c r="AN34">
        <f>(AP34 - AO34 + DI34*1E3/(8.314*(DK34+273.15)) * AR34/DH34 * AQ34) * DH34/(100*CV34) * 1000/(1000 - AP34)</f>
        <v>0</v>
      </c>
      <c r="AO34">
        <v>15.9857614113157</v>
      </c>
      <c r="AP34">
        <v>20.0600993006993</v>
      </c>
      <c r="AQ34">
        <v>0.000233360312009018</v>
      </c>
      <c r="AR34">
        <v>112.050135901182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417</v>
      </c>
      <c r="AY34" t="s">
        <v>417</v>
      </c>
      <c r="AZ34">
        <v>0</v>
      </c>
      <c r="BA34">
        <v>0</v>
      </c>
      <c r="BB34">
        <f>1-AZ34/BA34</f>
        <v>0</v>
      </c>
      <c r="BC34">
        <v>0</v>
      </c>
      <c r="BD34" t="s">
        <v>417</v>
      </c>
      <c r="BE34" t="s">
        <v>417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417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6</v>
      </c>
      <c r="CW34">
        <v>0.5</v>
      </c>
      <c r="CX34" t="s">
        <v>418</v>
      </c>
      <c r="CY34">
        <v>2</v>
      </c>
      <c r="CZ34" t="b">
        <v>1</v>
      </c>
      <c r="DA34">
        <v>1659718061.77857</v>
      </c>
      <c r="DB34">
        <v>193.638</v>
      </c>
      <c r="DC34">
        <v>178.045678571429</v>
      </c>
      <c r="DD34">
        <v>20.0552821428571</v>
      </c>
      <c r="DE34">
        <v>15.9877392857143</v>
      </c>
      <c r="DF34">
        <v>188.669071428571</v>
      </c>
      <c r="DG34">
        <v>19.7615071428571</v>
      </c>
      <c r="DH34">
        <v>500.065035714286</v>
      </c>
      <c r="DI34">
        <v>90.4469857142857</v>
      </c>
      <c r="DJ34">
        <v>0.0440104821428571</v>
      </c>
      <c r="DK34">
        <v>24.5728892857143</v>
      </c>
      <c r="DL34">
        <v>25.0039428571429</v>
      </c>
      <c r="DM34">
        <v>999.9</v>
      </c>
      <c r="DN34">
        <v>0</v>
      </c>
      <c r="DO34">
        <v>0</v>
      </c>
      <c r="DP34">
        <v>10006.0714285714</v>
      </c>
      <c r="DQ34">
        <v>0</v>
      </c>
      <c r="DR34">
        <v>12.4119</v>
      </c>
      <c r="DS34">
        <v>15.5924285714286</v>
      </c>
      <c r="DT34">
        <v>197.601035714286</v>
      </c>
      <c r="DU34">
        <v>180.938571428571</v>
      </c>
      <c r="DV34">
        <v>4.06754857142857</v>
      </c>
      <c r="DW34">
        <v>178.045678571429</v>
      </c>
      <c r="DX34">
        <v>15.9877392857143</v>
      </c>
      <c r="DY34">
        <v>1.81394071428571</v>
      </c>
      <c r="DZ34">
        <v>1.44604285714286</v>
      </c>
      <c r="EA34">
        <v>15.9074321428571</v>
      </c>
      <c r="EB34">
        <v>12.4092535714286</v>
      </c>
      <c r="EC34">
        <v>1999.99</v>
      </c>
      <c r="ED34">
        <v>0.980003357142857</v>
      </c>
      <c r="EE34">
        <v>0.0199967071428571</v>
      </c>
      <c r="EF34">
        <v>0</v>
      </c>
      <c r="EG34">
        <v>637.916464285714</v>
      </c>
      <c r="EH34">
        <v>5.00063</v>
      </c>
      <c r="EI34">
        <v>12599.4785714286</v>
      </c>
      <c r="EJ34">
        <v>17256.8107142857</v>
      </c>
      <c r="EK34">
        <v>38.321</v>
      </c>
      <c r="EL34">
        <v>38.437</v>
      </c>
      <c r="EM34">
        <v>37.875</v>
      </c>
      <c r="EN34">
        <v>37.7898571428571</v>
      </c>
      <c r="EO34">
        <v>39.1294285714286</v>
      </c>
      <c r="EP34">
        <v>1955.09964285714</v>
      </c>
      <c r="EQ34">
        <v>39.8903571428572</v>
      </c>
      <c r="ER34">
        <v>0</v>
      </c>
      <c r="ES34">
        <v>1659718066.9</v>
      </c>
      <c r="ET34">
        <v>0</v>
      </c>
      <c r="EU34">
        <v>638.01948</v>
      </c>
      <c r="EV34">
        <v>8.22038461335051</v>
      </c>
      <c r="EW34">
        <v>150.761538245272</v>
      </c>
      <c r="EX34">
        <v>12601.652</v>
      </c>
      <c r="EY34">
        <v>15</v>
      </c>
      <c r="EZ34">
        <v>0</v>
      </c>
      <c r="FA34" t="s">
        <v>419</v>
      </c>
      <c r="FB34">
        <v>1659628608.5</v>
      </c>
      <c r="FC34">
        <v>1659628614.5</v>
      </c>
      <c r="FD34">
        <v>0</v>
      </c>
      <c r="FE34">
        <v>0.171</v>
      </c>
      <c r="FF34">
        <v>-0.023</v>
      </c>
      <c r="FG34">
        <v>6.372</v>
      </c>
      <c r="FH34">
        <v>0.072</v>
      </c>
      <c r="FI34">
        <v>420</v>
      </c>
      <c r="FJ34">
        <v>15</v>
      </c>
      <c r="FK34">
        <v>0.23</v>
      </c>
      <c r="FL34">
        <v>0.04</v>
      </c>
      <c r="FM34">
        <v>15.0311390243902</v>
      </c>
      <c r="FN34">
        <v>10.8035790940767</v>
      </c>
      <c r="FO34">
        <v>1.1772853103185</v>
      </c>
      <c r="FP34">
        <v>0</v>
      </c>
      <c r="FQ34">
        <v>637.601058823529</v>
      </c>
      <c r="FR34">
        <v>6.42634072486513</v>
      </c>
      <c r="FS34">
        <v>0.6823222001189</v>
      </c>
      <c r="FT34">
        <v>0</v>
      </c>
      <c r="FU34">
        <v>4.05558756097561</v>
      </c>
      <c r="FV34">
        <v>0.204837491289201</v>
      </c>
      <c r="FW34">
        <v>0.0206493339856558</v>
      </c>
      <c r="FX34">
        <v>0</v>
      </c>
      <c r="FY34">
        <v>0</v>
      </c>
      <c r="FZ34">
        <v>3</v>
      </c>
      <c r="GA34" t="s">
        <v>432</v>
      </c>
      <c r="GB34">
        <v>2.97442</v>
      </c>
      <c r="GC34">
        <v>2.6977</v>
      </c>
      <c r="GD34">
        <v>0.0415945</v>
      </c>
      <c r="GE34">
        <v>0.0391925</v>
      </c>
      <c r="GF34">
        <v>0.0912704</v>
      </c>
      <c r="GG34">
        <v>0.0782956</v>
      </c>
      <c r="GH34">
        <v>37336.5</v>
      </c>
      <c r="GI34">
        <v>40938.1</v>
      </c>
      <c r="GJ34">
        <v>35302.4</v>
      </c>
      <c r="GK34">
        <v>38642.4</v>
      </c>
      <c r="GL34">
        <v>45485.8</v>
      </c>
      <c r="GM34">
        <v>51441.5</v>
      </c>
      <c r="GN34">
        <v>55176.8</v>
      </c>
      <c r="GO34">
        <v>61981.5</v>
      </c>
      <c r="GP34">
        <v>1.9864</v>
      </c>
      <c r="GQ34">
        <v>1.8412</v>
      </c>
      <c r="GR34">
        <v>0.108033</v>
      </c>
      <c r="GS34">
        <v>0</v>
      </c>
      <c r="GT34">
        <v>23.2216</v>
      </c>
      <c r="GU34">
        <v>999.9</v>
      </c>
      <c r="GV34">
        <v>58.412</v>
      </c>
      <c r="GW34">
        <v>28.188</v>
      </c>
      <c r="GX34">
        <v>24.7785</v>
      </c>
      <c r="GY34">
        <v>55.7029</v>
      </c>
      <c r="GZ34">
        <v>46.3742</v>
      </c>
      <c r="HA34">
        <v>1</v>
      </c>
      <c r="HB34">
        <v>-0.0730488</v>
      </c>
      <c r="HC34">
        <v>1.82381</v>
      </c>
      <c r="HD34">
        <v>20.1198</v>
      </c>
      <c r="HE34">
        <v>5.19932</v>
      </c>
      <c r="HF34">
        <v>12.004</v>
      </c>
      <c r="HG34">
        <v>4.9756</v>
      </c>
      <c r="HH34">
        <v>3.2934</v>
      </c>
      <c r="HI34">
        <v>659.8</v>
      </c>
      <c r="HJ34">
        <v>9999</v>
      </c>
      <c r="HK34">
        <v>9999</v>
      </c>
      <c r="HL34">
        <v>9999</v>
      </c>
      <c r="HM34">
        <v>1.86304</v>
      </c>
      <c r="HN34">
        <v>1.86798</v>
      </c>
      <c r="HO34">
        <v>1.86768</v>
      </c>
      <c r="HP34">
        <v>1.8689</v>
      </c>
      <c r="HQ34">
        <v>1.86972</v>
      </c>
      <c r="HR34">
        <v>1.86581</v>
      </c>
      <c r="HS34">
        <v>1.86685</v>
      </c>
      <c r="HT34">
        <v>1.86829</v>
      </c>
      <c r="HU34">
        <v>5</v>
      </c>
      <c r="HV34">
        <v>0</v>
      </c>
      <c r="HW34">
        <v>0</v>
      </c>
      <c r="HX34">
        <v>0</v>
      </c>
      <c r="HY34" t="s">
        <v>421</v>
      </c>
      <c r="HZ34" t="s">
        <v>422</v>
      </c>
      <c r="IA34" t="s">
        <v>423</v>
      </c>
      <c r="IB34" t="s">
        <v>423</v>
      </c>
      <c r="IC34" t="s">
        <v>423</v>
      </c>
      <c r="ID34" t="s">
        <v>423</v>
      </c>
      <c r="IE34">
        <v>0</v>
      </c>
      <c r="IF34">
        <v>100</v>
      </c>
      <c r="IG34">
        <v>100</v>
      </c>
      <c r="IH34">
        <v>4.828</v>
      </c>
      <c r="II34">
        <v>0.2941</v>
      </c>
      <c r="IJ34">
        <v>3.92169283877132</v>
      </c>
      <c r="IK34">
        <v>0.0054094350880348</v>
      </c>
      <c r="IL34">
        <v>8.62785101562088e-07</v>
      </c>
      <c r="IM34">
        <v>-6.09410195572284e-10</v>
      </c>
      <c r="IN34">
        <v>-0.025273926026183</v>
      </c>
      <c r="IO34">
        <v>-0.0219156322177338</v>
      </c>
      <c r="IP34">
        <v>0.00246301660602182</v>
      </c>
      <c r="IQ34">
        <v>-2.7174175459257e-05</v>
      </c>
      <c r="IR34">
        <v>-3</v>
      </c>
      <c r="IS34">
        <v>1757</v>
      </c>
      <c r="IT34">
        <v>1</v>
      </c>
      <c r="IU34">
        <v>21</v>
      </c>
      <c r="IV34">
        <v>1491</v>
      </c>
      <c r="IW34">
        <v>1490.9</v>
      </c>
      <c r="IX34">
        <v>0.460205</v>
      </c>
      <c r="IY34">
        <v>2.63428</v>
      </c>
      <c r="IZ34">
        <v>1.54785</v>
      </c>
      <c r="JA34">
        <v>2.30591</v>
      </c>
      <c r="JB34">
        <v>1.34644</v>
      </c>
      <c r="JC34">
        <v>2.30347</v>
      </c>
      <c r="JD34">
        <v>32.0904</v>
      </c>
      <c r="JE34">
        <v>24.2451</v>
      </c>
      <c r="JF34">
        <v>18</v>
      </c>
      <c r="JG34">
        <v>497.141</v>
      </c>
      <c r="JH34">
        <v>404.848</v>
      </c>
      <c r="JI34">
        <v>20.409</v>
      </c>
      <c r="JJ34">
        <v>26.2266</v>
      </c>
      <c r="JK34">
        <v>30.0001</v>
      </c>
      <c r="JL34">
        <v>26.1743</v>
      </c>
      <c r="JM34">
        <v>26.1182</v>
      </c>
      <c r="JN34">
        <v>9.11716</v>
      </c>
      <c r="JO34">
        <v>37.6987</v>
      </c>
      <c r="JP34">
        <v>10.5332</v>
      </c>
      <c r="JQ34">
        <v>20.4089</v>
      </c>
      <c r="JR34">
        <v>130.778</v>
      </c>
      <c r="JS34">
        <v>15.8771</v>
      </c>
      <c r="JT34">
        <v>102.36</v>
      </c>
      <c r="JU34">
        <v>103.169</v>
      </c>
    </row>
    <row r="35" spans="1:281">
      <c r="A35">
        <v>19</v>
      </c>
      <c r="B35">
        <v>1659718075.1</v>
      </c>
      <c r="C35">
        <v>90</v>
      </c>
      <c r="D35" t="s">
        <v>461</v>
      </c>
      <c r="E35" t="s">
        <v>462</v>
      </c>
      <c r="F35">
        <v>5</v>
      </c>
      <c r="G35" t="s">
        <v>415</v>
      </c>
      <c r="H35" t="s">
        <v>416</v>
      </c>
      <c r="I35">
        <v>1659718067.35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144.972430791893</v>
      </c>
      <c r="AK35">
        <v>156.023412121212</v>
      </c>
      <c r="AL35">
        <v>-3.27802473163579</v>
      </c>
      <c r="AM35">
        <v>66.001600535587</v>
      </c>
      <c r="AN35">
        <f>(AP35 - AO35 + DI35*1E3/(8.314*(DK35+273.15)) * AR35/DH35 * AQ35) * DH35/(100*CV35) * 1000/(1000 - AP35)</f>
        <v>0</v>
      </c>
      <c r="AO35">
        <v>15.9374614979675</v>
      </c>
      <c r="AP35">
        <v>20.0501818181818</v>
      </c>
      <c r="AQ35">
        <v>-0.00024222940772642</v>
      </c>
      <c r="AR35">
        <v>112.050135901182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417</v>
      </c>
      <c r="AY35" t="s">
        <v>417</v>
      </c>
      <c r="AZ35">
        <v>0</v>
      </c>
      <c r="BA35">
        <v>0</v>
      </c>
      <c r="BB35">
        <f>1-AZ35/BA35</f>
        <v>0</v>
      </c>
      <c r="BC35">
        <v>0</v>
      </c>
      <c r="BD35" t="s">
        <v>417</v>
      </c>
      <c r="BE35" t="s">
        <v>417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417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6</v>
      </c>
      <c r="CW35">
        <v>0.5</v>
      </c>
      <c r="CX35" t="s">
        <v>418</v>
      </c>
      <c r="CY35">
        <v>2</v>
      </c>
      <c r="CZ35" t="b">
        <v>1</v>
      </c>
      <c r="DA35">
        <v>1659718067.35</v>
      </c>
      <c r="DB35">
        <v>175.966142857143</v>
      </c>
      <c r="DC35">
        <v>159.541071428571</v>
      </c>
      <c r="DD35">
        <v>20.0579321428571</v>
      </c>
      <c r="DE35">
        <v>15.9656857142857</v>
      </c>
      <c r="DF35">
        <v>171.096535714286</v>
      </c>
      <c r="DG35">
        <v>19.76405</v>
      </c>
      <c r="DH35">
        <v>500.081071428572</v>
      </c>
      <c r="DI35">
        <v>90.4464928571429</v>
      </c>
      <c r="DJ35">
        <v>0.043696075</v>
      </c>
      <c r="DK35">
        <v>24.5729178571429</v>
      </c>
      <c r="DL35">
        <v>25.0038535714286</v>
      </c>
      <c r="DM35">
        <v>999.9</v>
      </c>
      <c r="DN35">
        <v>0</v>
      </c>
      <c r="DO35">
        <v>0</v>
      </c>
      <c r="DP35">
        <v>10030.7142857143</v>
      </c>
      <c r="DQ35">
        <v>0</v>
      </c>
      <c r="DR35">
        <v>12.4091392857143</v>
      </c>
      <c r="DS35">
        <v>16.4251428571429</v>
      </c>
      <c r="DT35">
        <v>179.568035714286</v>
      </c>
      <c r="DU35">
        <v>162.129821428571</v>
      </c>
      <c r="DV35">
        <v>4.0922625</v>
      </c>
      <c r="DW35">
        <v>159.541071428571</v>
      </c>
      <c r="DX35">
        <v>15.9656857142857</v>
      </c>
      <c r="DY35">
        <v>1.81417107142857</v>
      </c>
      <c r="DZ35">
        <v>1.44403964285714</v>
      </c>
      <c r="EA35">
        <v>15.9094142857143</v>
      </c>
      <c r="EB35">
        <v>12.3881464285714</v>
      </c>
      <c r="EC35">
        <v>1999.97535714286</v>
      </c>
      <c r="ED35">
        <v>0.980003357142857</v>
      </c>
      <c r="EE35">
        <v>0.0199967071428571</v>
      </c>
      <c r="EF35">
        <v>0</v>
      </c>
      <c r="EG35">
        <v>638.700607142857</v>
      </c>
      <c r="EH35">
        <v>5.00063</v>
      </c>
      <c r="EI35">
        <v>12614.45</v>
      </c>
      <c r="EJ35">
        <v>17256.6928571429</v>
      </c>
      <c r="EK35">
        <v>38.321</v>
      </c>
      <c r="EL35">
        <v>38.437</v>
      </c>
      <c r="EM35">
        <v>37.875</v>
      </c>
      <c r="EN35">
        <v>37.7898571428571</v>
      </c>
      <c r="EO35">
        <v>39.1294285714286</v>
      </c>
      <c r="EP35">
        <v>1955.08535714286</v>
      </c>
      <c r="EQ35">
        <v>39.89</v>
      </c>
      <c r="ER35">
        <v>0</v>
      </c>
      <c r="ES35">
        <v>1659718072.3</v>
      </c>
      <c r="ET35">
        <v>0</v>
      </c>
      <c r="EU35">
        <v>638.769538461539</v>
      </c>
      <c r="EV35">
        <v>10.2691965985008</v>
      </c>
      <c r="EW35">
        <v>187.470085617013</v>
      </c>
      <c r="EX35">
        <v>12615.9730769231</v>
      </c>
      <c r="EY35">
        <v>15</v>
      </c>
      <c r="EZ35">
        <v>0</v>
      </c>
      <c r="FA35" t="s">
        <v>419</v>
      </c>
      <c r="FB35">
        <v>1659628608.5</v>
      </c>
      <c r="FC35">
        <v>1659628614.5</v>
      </c>
      <c r="FD35">
        <v>0</v>
      </c>
      <c r="FE35">
        <v>0.171</v>
      </c>
      <c r="FF35">
        <v>-0.023</v>
      </c>
      <c r="FG35">
        <v>6.372</v>
      </c>
      <c r="FH35">
        <v>0.072</v>
      </c>
      <c r="FI35">
        <v>420</v>
      </c>
      <c r="FJ35">
        <v>15</v>
      </c>
      <c r="FK35">
        <v>0.23</v>
      </c>
      <c r="FL35">
        <v>0.04</v>
      </c>
      <c r="FM35">
        <v>15.845456097561</v>
      </c>
      <c r="FN35">
        <v>8.71093170731705</v>
      </c>
      <c r="FO35">
        <v>0.998211444693196</v>
      </c>
      <c r="FP35">
        <v>0</v>
      </c>
      <c r="FQ35">
        <v>638.186588235294</v>
      </c>
      <c r="FR35">
        <v>8.38120703372819</v>
      </c>
      <c r="FS35">
        <v>0.858537851358063</v>
      </c>
      <c r="FT35">
        <v>0</v>
      </c>
      <c r="FU35">
        <v>4.07771292682927</v>
      </c>
      <c r="FV35">
        <v>0.261496933797915</v>
      </c>
      <c r="FW35">
        <v>0.0269230801561078</v>
      </c>
      <c r="FX35">
        <v>0</v>
      </c>
      <c r="FY35">
        <v>0</v>
      </c>
      <c r="FZ35">
        <v>3</v>
      </c>
      <c r="GA35" t="s">
        <v>432</v>
      </c>
      <c r="GB35">
        <v>2.97436</v>
      </c>
      <c r="GC35">
        <v>2.69776</v>
      </c>
      <c r="GD35">
        <v>0.0375756</v>
      </c>
      <c r="GE35">
        <v>0.0346006</v>
      </c>
      <c r="GF35">
        <v>0.091234</v>
      </c>
      <c r="GG35">
        <v>0.0782213</v>
      </c>
      <c r="GH35">
        <v>37493.7</v>
      </c>
      <c r="GI35">
        <v>41134.4</v>
      </c>
      <c r="GJ35">
        <v>35303.2</v>
      </c>
      <c r="GK35">
        <v>38643.1</v>
      </c>
      <c r="GL35">
        <v>45487.8</v>
      </c>
      <c r="GM35">
        <v>51446</v>
      </c>
      <c r="GN35">
        <v>55177.2</v>
      </c>
      <c r="GO35">
        <v>61982.2</v>
      </c>
      <c r="GP35">
        <v>1.9864</v>
      </c>
      <c r="GQ35">
        <v>1.8412</v>
      </c>
      <c r="GR35">
        <v>0.108063</v>
      </c>
      <c r="GS35">
        <v>0</v>
      </c>
      <c r="GT35">
        <v>23.2216</v>
      </c>
      <c r="GU35">
        <v>999.9</v>
      </c>
      <c r="GV35">
        <v>58.363</v>
      </c>
      <c r="GW35">
        <v>28.188</v>
      </c>
      <c r="GX35">
        <v>24.7557</v>
      </c>
      <c r="GY35">
        <v>55.1929</v>
      </c>
      <c r="GZ35">
        <v>46.5425</v>
      </c>
      <c r="HA35">
        <v>1</v>
      </c>
      <c r="HB35">
        <v>-0.0728862</v>
      </c>
      <c r="HC35">
        <v>1.82462</v>
      </c>
      <c r="HD35">
        <v>20.1199</v>
      </c>
      <c r="HE35">
        <v>5.19932</v>
      </c>
      <c r="HF35">
        <v>12.004</v>
      </c>
      <c r="HG35">
        <v>4.9756</v>
      </c>
      <c r="HH35">
        <v>3.2936</v>
      </c>
      <c r="HI35">
        <v>659.8</v>
      </c>
      <c r="HJ35">
        <v>9999</v>
      </c>
      <c r="HK35">
        <v>9999</v>
      </c>
      <c r="HL35">
        <v>9999</v>
      </c>
      <c r="HM35">
        <v>1.8631</v>
      </c>
      <c r="HN35">
        <v>1.86798</v>
      </c>
      <c r="HO35">
        <v>1.86768</v>
      </c>
      <c r="HP35">
        <v>1.8689</v>
      </c>
      <c r="HQ35">
        <v>1.86978</v>
      </c>
      <c r="HR35">
        <v>1.86578</v>
      </c>
      <c r="HS35">
        <v>1.86691</v>
      </c>
      <c r="HT35">
        <v>1.86829</v>
      </c>
      <c r="HU35">
        <v>5</v>
      </c>
      <c r="HV35">
        <v>0</v>
      </c>
      <c r="HW35">
        <v>0</v>
      </c>
      <c r="HX35">
        <v>0</v>
      </c>
      <c r="HY35" t="s">
        <v>421</v>
      </c>
      <c r="HZ35" t="s">
        <v>422</v>
      </c>
      <c r="IA35" t="s">
        <v>423</v>
      </c>
      <c r="IB35" t="s">
        <v>423</v>
      </c>
      <c r="IC35" t="s">
        <v>423</v>
      </c>
      <c r="ID35" t="s">
        <v>423</v>
      </c>
      <c r="IE35">
        <v>0</v>
      </c>
      <c r="IF35">
        <v>100</v>
      </c>
      <c r="IG35">
        <v>100</v>
      </c>
      <c r="IH35">
        <v>4.731</v>
      </c>
      <c r="II35">
        <v>0.2936</v>
      </c>
      <c r="IJ35">
        <v>3.92169283877132</v>
      </c>
      <c r="IK35">
        <v>0.0054094350880348</v>
      </c>
      <c r="IL35">
        <v>8.62785101562088e-07</v>
      </c>
      <c r="IM35">
        <v>-6.09410195572284e-10</v>
      </c>
      <c r="IN35">
        <v>-0.025273926026183</v>
      </c>
      <c r="IO35">
        <v>-0.0219156322177338</v>
      </c>
      <c r="IP35">
        <v>0.00246301660602182</v>
      </c>
      <c r="IQ35">
        <v>-2.7174175459257e-05</v>
      </c>
      <c r="IR35">
        <v>-3</v>
      </c>
      <c r="IS35">
        <v>1757</v>
      </c>
      <c r="IT35">
        <v>1</v>
      </c>
      <c r="IU35">
        <v>21</v>
      </c>
      <c r="IV35">
        <v>1491.1</v>
      </c>
      <c r="IW35">
        <v>1491</v>
      </c>
      <c r="IX35">
        <v>0.421143</v>
      </c>
      <c r="IY35">
        <v>2.64771</v>
      </c>
      <c r="IZ35">
        <v>1.54785</v>
      </c>
      <c r="JA35">
        <v>2.30591</v>
      </c>
      <c r="JB35">
        <v>1.34644</v>
      </c>
      <c r="JC35">
        <v>2.27661</v>
      </c>
      <c r="JD35">
        <v>32.0904</v>
      </c>
      <c r="JE35">
        <v>24.2451</v>
      </c>
      <c r="JF35">
        <v>18</v>
      </c>
      <c r="JG35">
        <v>497.16</v>
      </c>
      <c r="JH35">
        <v>404.851</v>
      </c>
      <c r="JI35">
        <v>20.409</v>
      </c>
      <c r="JJ35">
        <v>26.2288</v>
      </c>
      <c r="JK35">
        <v>30.0002</v>
      </c>
      <c r="JL35">
        <v>26.1765</v>
      </c>
      <c r="JM35">
        <v>26.119</v>
      </c>
      <c r="JN35">
        <v>8.39852</v>
      </c>
      <c r="JO35">
        <v>37.6987</v>
      </c>
      <c r="JP35">
        <v>10.1521</v>
      </c>
      <c r="JQ35">
        <v>20.4089</v>
      </c>
      <c r="JR35">
        <v>117.339</v>
      </c>
      <c r="JS35">
        <v>15.8653</v>
      </c>
      <c r="JT35">
        <v>102.361</v>
      </c>
      <c r="JU35">
        <v>103.17</v>
      </c>
    </row>
    <row r="36" spans="1:281">
      <c r="A36">
        <v>20</v>
      </c>
      <c r="B36">
        <v>1659718080.1</v>
      </c>
      <c r="C36">
        <v>95</v>
      </c>
      <c r="D36" t="s">
        <v>463</v>
      </c>
      <c r="E36" t="s">
        <v>464</v>
      </c>
      <c r="F36">
        <v>5</v>
      </c>
      <c r="G36" t="s">
        <v>415</v>
      </c>
      <c r="H36" t="s">
        <v>416</v>
      </c>
      <c r="I36">
        <v>1659718072.61852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128.726614452851</v>
      </c>
      <c r="AK36">
        <v>139.98043030303</v>
      </c>
      <c r="AL36">
        <v>-3.18150127745976</v>
      </c>
      <c r="AM36">
        <v>66.001600535587</v>
      </c>
      <c r="AN36">
        <f>(AP36 - AO36 + DI36*1E3/(8.314*(DK36+273.15)) * AR36/DH36 * AQ36) * DH36/(100*CV36) * 1000/(1000 - AP36)</f>
        <v>0</v>
      </c>
      <c r="AO36">
        <v>15.9216132742775</v>
      </c>
      <c r="AP36">
        <v>20.0424447552448</v>
      </c>
      <c r="AQ36">
        <v>-0.000244274378895062</v>
      </c>
      <c r="AR36">
        <v>112.050135901182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417</v>
      </c>
      <c r="AY36" t="s">
        <v>417</v>
      </c>
      <c r="AZ36">
        <v>0</v>
      </c>
      <c r="BA36">
        <v>0</v>
      </c>
      <c r="BB36">
        <f>1-AZ36/BA36</f>
        <v>0</v>
      </c>
      <c r="BC36">
        <v>0</v>
      </c>
      <c r="BD36" t="s">
        <v>417</v>
      </c>
      <c r="BE36" t="s">
        <v>417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417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6</v>
      </c>
      <c r="CW36">
        <v>0.5</v>
      </c>
      <c r="CX36" t="s">
        <v>418</v>
      </c>
      <c r="CY36">
        <v>2</v>
      </c>
      <c r="CZ36" t="b">
        <v>1</v>
      </c>
      <c r="DA36">
        <v>1659718072.61852</v>
      </c>
      <c r="DB36">
        <v>159.198185185185</v>
      </c>
      <c r="DC36">
        <v>142.198111111111</v>
      </c>
      <c r="DD36">
        <v>20.0537185185185</v>
      </c>
      <c r="DE36">
        <v>15.9417888888889</v>
      </c>
      <c r="DF36">
        <v>154.422740740741</v>
      </c>
      <c r="DG36">
        <v>19.76</v>
      </c>
      <c r="DH36">
        <v>500.086592592593</v>
      </c>
      <c r="DI36">
        <v>90.4459925925926</v>
      </c>
      <c r="DJ36">
        <v>0.0436713444444444</v>
      </c>
      <c r="DK36">
        <v>24.5745703703704</v>
      </c>
      <c r="DL36">
        <v>25.0077111111111</v>
      </c>
      <c r="DM36">
        <v>999.9</v>
      </c>
      <c r="DN36">
        <v>0</v>
      </c>
      <c r="DO36">
        <v>0</v>
      </c>
      <c r="DP36">
        <v>10017.5925925926</v>
      </c>
      <c r="DQ36">
        <v>0</v>
      </c>
      <c r="DR36">
        <v>12.390637037037</v>
      </c>
      <c r="DS36">
        <v>17.0001592592593</v>
      </c>
      <c r="DT36">
        <v>162.456259259259</v>
      </c>
      <c r="DU36">
        <v>144.501925925926</v>
      </c>
      <c r="DV36">
        <v>4.11194296296296</v>
      </c>
      <c r="DW36">
        <v>142.198111111111</v>
      </c>
      <c r="DX36">
        <v>15.9417888888889</v>
      </c>
      <c r="DY36">
        <v>1.81377962962963</v>
      </c>
      <c r="DZ36">
        <v>1.44187</v>
      </c>
      <c r="EA36">
        <v>15.9060296296296</v>
      </c>
      <c r="EB36">
        <v>12.365262962963</v>
      </c>
      <c r="EC36">
        <v>1999.99259259259</v>
      </c>
      <c r="ED36">
        <v>0.980003555555556</v>
      </c>
      <c r="EE36">
        <v>0.0199964888888889</v>
      </c>
      <c r="EF36">
        <v>0</v>
      </c>
      <c r="EG36">
        <v>639.657148148148</v>
      </c>
      <c r="EH36">
        <v>5.00063</v>
      </c>
      <c r="EI36">
        <v>12632.0962962963</v>
      </c>
      <c r="EJ36">
        <v>17256.8481481481</v>
      </c>
      <c r="EK36">
        <v>38.326</v>
      </c>
      <c r="EL36">
        <v>38.437</v>
      </c>
      <c r="EM36">
        <v>37.875</v>
      </c>
      <c r="EN36">
        <v>37.7844444444444</v>
      </c>
      <c r="EO36">
        <v>39.1295925925926</v>
      </c>
      <c r="EP36">
        <v>1955.10259259259</v>
      </c>
      <c r="EQ36">
        <v>39.89</v>
      </c>
      <c r="ER36">
        <v>0</v>
      </c>
      <c r="ES36">
        <v>1659718077.1</v>
      </c>
      <c r="ET36">
        <v>0</v>
      </c>
      <c r="EU36">
        <v>639.659115384615</v>
      </c>
      <c r="EV36">
        <v>11.3320000194974</v>
      </c>
      <c r="EW36">
        <v>217.507692286611</v>
      </c>
      <c r="EX36">
        <v>12632.3653846154</v>
      </c>
      <c r="EY36">
        <v>15</v>
      </c>
      <c r="EZ36">
        <v>0</v>
      </c>
      <c r="FA36" t="s">
        <v>419</v>
      </c>
      <c r="FB36">
        <v>1659628608.5</v>
      </c>
      <c r="FC36">
        <v>1659628614.5</v>
      </c>
      <c r="FD36">
        <v>0</v>
      </c>
      <c r="FE36">
        <v>0.171</v>
      </c>
      <c r="FF36">
        <v>-0.023</v>
      </c>
      <c r="FG36">
        <v>6.372</v>
      </c>
      <c r="FH36">
        <v>0.072</v>
      </c>
      <c r="FI36">
        <v>420</v>
      </c>
      <c r="FJ36">
        <v>15</v>
      </c>
      <c r="FK36">
        <v>0.23</v>
      </c>
      <c r="FL36">
        <v>0.04</v>
      </c>
      <c r="FM36">
        <v>16.4537707317073</v>
      </c>
      <c r="FN36">
        <v>8.83719303135888</v>
      </c>
      <c r="FO36">
        <v>1.0169451536267</v>
      </c>
      <c r="FP36">
        <v>0</v>
      </c>
      <c r="FQ36">
        <v>638.929235294118</v>
      </c>
      <c r="FR36">
        <v>10.2286019931931</v>
      </c>
      <c r="FS36">
        <v>1.02863850789809</v>
      </c>
      <c r="FT36">
        <v>0</v>
      </c>
      <c r="FU36">
        <v>4.09648975609756</v>
      </c>
      <c r="FV36">
        <v>0.245585017421605</v>
      </c>
      <c r="FW36">
        <v>0.0257104683517695</v>
      </c>
      <c r="FX36">
        <v>0</v>
      </c>
      <c r="FY36">
        <v>0</v>
      </c>
      <c r="FZ36">
        <v>3</v>
      </c>
      <c r="GA36" t="s">
        <v>432</v>
      </c>
      <c r="GB36">
        <v>2.97351</v>
      </c>
      <c r="GC36">
        <v>2.69792</v>
      </c>
      <c r="GD36">
        <v>0.0338618</v>
      </c>
      <c r="GE36">
        <v>0.0308951</v>
      </c>
      <c r="GF36">
        <v>0.0912111</v>
      </c>
      <c r="GG36">
        <v>0.0782176</v>
      </c>
      <c r="GH36">
        <v>37637.6</v>
      </c>
      <c r="GI36">
        <v>41292</v>
      </c>
      <c r="GJ36">
        <v>35302.5</v>
      </c>
      <c r="GK36">
        <v>38642.9</v>
      </c>
      <c r="GL36">
        <v>45488.2</v>
      </c>
      <c r="GM36">
        <v>51446.1</v>
      </c>
      <c r="GN36">
        <v>55176.3</v>
      </c>
      <c r="GO36">
        <v>61982.2</v>
      </c>
      <c r="GP36">
        <v>1.9854</v>
      </c>
      <c r="GQ36">
        <v>1.8418</v>
      </c>
      <c r="GR36">
        <v>0.108093</v>
      </c>
      <c r="GS36">
        <v>0</v>
      </c>
      <c r="GT36">
        <v>23.2216</v>
      </c>
      <c r="GU36">
        <v>999.9</v>
      </c>
      <c r="GV36">
        <v>58.345</v>
      </c>
      <c r="GW36">
        <v>28.198</v>
      </c>
      <c r="GX36">
        <v>24.7626</v>
      </c>
      <c r="GY36">
        <v>55.7429</v>
      </c>
      <c r="GZ36">
        <v>46.262</v>
      </c>
      <c r="HA36">
        <v>1</v>
      </c>
      <c r="HB36">
        <v>-0.0728049</v>
      </c>
      <c r="HC36">
        <v>1.82462</v>
      </c>
      <c r="HD36">
        <v>20.119</v>
      </c>
      <c r="HE36">
        <v>5.19573</v>
      </c>
      <c r="HF36">
        <v>12.004</v>
      </c>
      <c r="HG36">
        <v>4.9744</v>
      </c>
      <c r="HH36">
        <v>3.2932</v>
      </c>
      <c r="HI36">
        <v>659.8</v>
      </c>
      <c r="HJ36">
        <v>9999</v>
      </c>
      <c r="HK36">
        <v>9999</v>
      </c>
      <c r="HL36">
        <v>9999</v>
      </c>
      <c r="HM36">
        <v>1.8631</v>
      </c>
      <c r="HN36">
        <v>1.86798</v>
      </c>
      <c r="HO36">
        <v>1.86768</v>
      </c>
      <c r="HP36">
        <v>1.8689</v>
      </c>
      <c r="HQ36">
        <v>1.86972</v>
      </c>
      <c r="HR36">
        <v>1.86584</v>
      </c>
      <c r="HS36">
        <v>1.86688</v>
      </c>
      <c r="HT36">
        <v>1.86829</v>
      </c>
      <c r="HU36">
        <v>5</v>
      </c>
      <c r="HV36">
        <v>0</v>
      </c>
      <c r="HW36">
        <v>0</v>
      </c>
      <c r="HX36">
        <v>0</v>
      </c>
      <c r="HY36" t="s">
        <v>421</v>
      </c>
      <c r="HZ36" t="s">
        <v>422</v>
      </c>
      <c r="IA36" t="s">
        <v>423</v>
      </c>
      <c r="IB36" t="s">
        <v>423</v>
      </c>
      <c r="IC36" t="s">
        <v>423</v>
      </c>
      <c r="ID36" t="s">
        <v>423</v>
      </c>
      <c r="IE36">
        <v>0</v>
      </c>
      <c r="IF36">
        <v>100</v>
      </c>
      <c r="IG36">
        <v>100</v>
      </c>
      <c r="IH36">
        <v>4.644</v>
      </c>
      <c r="II36">
        <v>0.2934</v>
      </c>
      <c r="IJ36">
        <v>3.92169283877132</v>
      </c>
      <c r="IK36">
        <v>0.0054094350880348</v>
      </c>
      <c r="IL36">
        <v>8.62785101562088e-07</v>
      </c>
      <c r="IM36">
        <v>-6.09410195572284e-10</v>
      </c>
      <c r="IN36">
        <v>-0.025273926026183</v>
      </c>
      <c r="IO36">
        <v>-0.0219156322177338</v>
      </c>
      <c r="IP36">
        <v>0.00246301660602182</v>
      </c>
      <c r="IQ36">
        <v>-2.7174175459257e-05</v>
      </c>
      <c r="IR36">
        <v>-3</v>
      </c>
      <c r="IS36">
        <v>1757</v>
      </c>
      <c r="IT36">
        <v>1</v>
      </c>
      <c r="IU36">
        <v>21</v>
      </c>
      <c r="IV36">
        <v>1491.2</v>
      </c>
      <c r="IW36">
        <v>1491.1</v>
      </c>
      <c r="IX36">
        <v>0.386963</v>
      </c>
      <c r="IY36">
        <v>2.64648</v>
      </c>
      <c r="IZ36">
        <v>1.54785</v>
      </c>
      <c r="JA36">
        <v>2.30591</v>
      </c>
      <c r="JB36">
        <v>1.34644</v>
      </c>
      <c r="JC36">
        <v>2.35474</v>
      </c>
      <c r="JD36">
        <v>32.0904</v>
      </c>
      <c r="JE36">
        <v>24.2451</v>
      </c>
      <c r="JF36">
        <v>18</v>
      </c>
      <c r="JG36">
        <v>496.526</v>
      </c>
      <c r="JH36">
        <v>405.197</v>
      </c>
      <c r="JI36">
        <v>20.409</v>
      </c>
      <c r="JJ36">
        <v>26.2288</v>
      </c>
      <c r="JK36">
        <v>30.0002</v>
      </c>
      <c r="JL36">
        <v>26.1787</v>
      </c>
      <c r="JM36">
        <v>26.1203</v>
      </c>
      <c r="JN36">
        <v>7.66371</v>
      </c>
      <c r="JO36">
        <v>37.6987</v>
      </c>
      <c r="JP36">
        <v>9.77701</v>
      </c>
      <c r="JQ36">
        <v>20.409</v>
      </c>
      <c r="JR36">
        <v>97.128</v>
      </c>
      <c r="JS36">
        <v>15.8537</v>
      </c>
      <c r="JT36">
        <v>102.359</v>
      </c>
      <c r="JU36">
        <v>103.17</v>
      </c>
    </row>
    <row r="37" spans="1:281">
      <c r="A37">
        <v>21</v>
      </c>
      <c r="B37">
        <v>1659718085.1</v>
      </c>
      <c r="C37">
        <v>100</v>
      </c>
      <c r="D37" t="s">
        <v>465</v>
      </c>
      <c r="E37" t="s">
        <v>466</v>
      </c>
      <c r="F37">
        <v>5</v>
      </c>
      <c r="G37" t="s">
        <v>415</v>
      </c>
      <c r="H37" t="s">
        <v>416</v>
      </c>
      <c r="I37">
        <v>1659718077.33214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112.227716007759</v>
      </c>
      <c r="AK37">
        <v>124.094909090909</v>
      </c>
      <c r="AL37">
        <v>-3.2137188805391</v>
      </c>
      <c r="AM37">
        <v>66.001600535587</v>
      </c>
      <c r="AN37">
        <f>(AP37 - AO37 + DI37*1E3/(8.314*(DK37+273.15)) * AR37/DH37 * AQ37) * DH37/(100*CV37) * 1000/(1000 - AP37)</f>
        <v>0</v>
      </c>
      <c r="AO37">
        <v>15.9155474633383</v>
      </c>
      <c r="AP37">
        <v>20.0370552447553</v>
      </c>
      <c r="AQ37">
        <v>-0.00021715648519552</v>
      </c>
      <c r="AR37">
        <v>112.050135901182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417</v>
      </c>
      <c r="AY37" t="s">
        <v>417</v>
      </c>
      <c r="AZ37">
        <v>0</v>
      </c>
      <c r="BA37">
        <v>0</v>
      </c>
      <c r="BB37">
        <f>1-AZ37/BA37</f>
        <v>0</v>
      </c>
      <c r="BC37">
        <v>0</v>
      </c>
      <c r="BD37" t="s">
        <v>417</v>
      </c>
      <c r="BE37" t="s">
        <v>417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417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6</v>
      </c>
      <c r="CW37">
        <v>0.5</v>
      </c>
      <c r="CX37" t="s">
        <v>418</v>
      </c>
      <c r="CY37">
        <v>2</v>
      </c>
      <c r="CZ37" t="b">
        <v>1</v>
      </c>
      <c r="DA37">
        <v>1659718077.33214</v>
      </c>
      <c r="DB37">
        <v>144.391392857143</v>
      </c>
      <c r="DC37">
        <v>126.790714285714</v>
      </c>
      <c r="DD37">
        <v>20.0466142857143</v>
      </c>
      <c r="DE37">
        <v>15.923375</v>
      </c>
      <c r="DF37">
        <v>139.698821428571</v>
      </c>
      <c r="DG37">
        <v>19.7531928571429</v>
      </c>
      <c r="DH37">
        <v>500.090964285714</v>
      </c>
      <c r="DI37">
        <v>90.4454214285714</v>
      </c>
      <c r="DJ37">
        <v>0.0436713214285714</v>
      </c>
      <c r="DK37">
        <v>24.5743285714286</v>
      </c>
      <c r="DL37">
        <v>25.0060464285714</v>
      </c>
      <c r="DM37">
        <v>999.9</v>
      </c>
      <c r="DN37">
        <v>0</v>
      </c>
      <c r="DO37">
        <v>0</v>
      </c>
      <c r="DP37">
        <v>10024.4642857143</v>
      </c>
      <c r="DQ37">
        <v>0</v>
      </c>
      <c r="DR37">
        <v>12.3385928571429</v>
      </c>
      <c r="DS37">
        <v>17.6008</v>
      </c>
      <c r="DT37">
        <v>147.345392857143</v>
      </c>
      <c r="DU37">
        <v>128.842357142857</v>
      </c>
      <c r="DV37">
        <v>4.1232475</v>
      </c>
      <c r="DW37">
        <v>126.790714285714</v>
      </c>
      <c r="DX37">
        <v>15.923375</v>
      </c>
      <c r="DY37">
        <v>1.81312571428571</v>
      </c>
      <c r="DZ37">
        <v>1.44019607142857</v>
      </c>
      <c r="EA37">
        <v>15.9003928571429</v>
      </c>
      <c r="EB37">
        <v>12.3476035714286</v>
      </c>
      <c r="EC37">
        <v>1999.9775</v>
      </c>
      <c r="ED37">
        <v>0.980003464285714</v>
      </c>
      <c r="EE37">
        <v>0.0199965892857143</v>
      </c>
      <c r="EF37">
        <v>0</v>
      </c>
      <c r="EG37">
        <v>640.527428571428</v>
      </c>
      <c r="EH37">
        <v>5.00063</v>
      </c>
      <c r="EI37">
        <v>12649.7928571429</v>
      </c>
      <c r="EJ37">
        <v>17256.7142857143</v>
      </c>
      <c r="EK37">
        <v>38.33</v>
      </c>
      <c r="EL37">
        <v>38.437</v>
      </c>
      <c r="EM37">
        <v>37.875</v>
      </c>
      <c r="EN37">
        <v>37.7876428571429</v>
      </c>
      <c r="EO37">
        <v>39.1294285714286</v>
      </c>
      <c r="EP37">
        <v>1955.0875</v>
      </c>
      <c r="EQ37">
        <v>39.89</v>
      </c>
      <c r="ER37">
        <v>0</v>
      </c>
      <c r="ES37">
        <v>1659718081.9</v>
      </c>
      <c r="ET37">
        <v>0</v>
      </c>
      <c r="EU37">
        <v>640.569346153846</v>
      </c>
      <c r="EV37">
        <v>12.1954530179468</v>
      </c>
      <c r="EW37">
        <v>238.170940177632</v>
      </c>
      <c r="EX37">
        <v>12650.4346153846</v>
      </c>
      <c r="EY37">
        <v>15</v>
      </c>
      <c r="EZ37">
        <v>0</v>
      </c>
      <c r="FA37" t="s">
        <v>419</v>
      </c>
      <c r="FB37">
        <v>1659628608.5</v>
      </c>
      <c r="FC37">
        <v>1659628614.5</v>
      </c>
      <c r="FD37">
        <v>0</v>
      </c>
      <c r="FE37">
        <v>0.171</v>
      </c>
      <c r="FF37">
        <v>-0.023</v>
      </c>
      <c r="FG37">
        <v>6.372</v>
      </c>
      <c r="FH37">
        <v>0.072</v>
      </c>
      <c r="FI37">
        <v>420</v>
      </c>
      <c r="FJ37">
        <v>15</v>
      </c>
      <c r="FK37">
        <v>0.23</v>
      </c>
      <c r="FL37">
        <v>0.04</v>
      </c>
      <c r="FM37">
        <v>17.1391707317073</v>
      </c>
      <c r="FN37">
        <v>6.00245017421607</v>
      </c>
      <c r="FO37">
        <v>0.744950392273368</v>
      </c>
      <c r="FP37">
        <v>0</v>
      </c>
      <c r="FQ37">
        <v>639.881294117647</v>
      </c>
      <c r="FR37">
        <v>11.2416501327157</v>
      </c>
      <c r="FS37">
        <v>1.12511083191081</v>
      </c>
      <c r="FT37">
        <v>0</v>
      </c>
      <c r="FU37">
        <v>4.11055170731707</v>
      </c>
      <c r="FV37">
        <v>0.167422369337977</v>
      </c>
      <c r="FW37">
        <v>0.0201332851332265</v>
      </c>
      <c r="FX37">
        <v>0</v>
      </c>
      <c r="FY37">
        <v>0</v>
      </c>
      <c r="FZ37">
        <v>3</v>
      </c>
      <c r="GA37" t="s">
        <v>432</v>
      </c>
      <c r="GB37">
        <v>2.97299</v>
      </c>
      <c r="GC37">
        <v>2.69798</v>
      </c>
      <c r="GD37">
        <v>0.0300678</v>
      </c>
      <c r="GE37">
        <v>0.0265554</v>
      </c>
      <c r="GF37">
        <v>0.0911842</v>
      </c>
      <c r="GG37">
        <v>0.0781607</v>
      </c>
      <c r="GH37">
        <v>37785.4</v>
      </c>
      <c r="GI37">
        <v>41476.3</v>
      </c>
      <c r="GJ37">
        <v>35302.5</v>
      </c>
      <c r="GK37">
        <v>38642.3</v>
      </c>
      <c r="GL37">
        <v>45489.5</v>
      </c>
      <c r="GM37">
        <v>51448.4</v>
      </c>
      <c r="GN37">
        <v>55176.4</v>
      </c>
      <c r="GO37">
        <v>61981.3</v>
      </c>
      <c r="GP37">
        <v>1.9862</v>
      </c>
      <c r="GQ37">
        <v>1.8414</v>
      </c>
      <c r="GR37">
        <v>0.109732</v>
      </c>
      <c r="GS37">
        <v>0</v>
      </c>
      <c r="GT37">
        <v>23.2216</v>
      </c>
      <c r="GU37">
        <v>999.9</v>
      </c>
      <c r="GV37">
        <v>58.32</v>
      </c>
      <c r="GW37">
        <v>28.198</v>
      </c>
      <c r="GX37">
        <v>24.7534</v>
      </c>
      <c r="GY37">
        <v>55.1229</v>
      </c>
      <c r="GZ37">
        <v>46.5905</v>
      </c>
      <c r="HA37">
        <v>1</v>
      </c>
      <c r="HB37">
        <v>-0.0728659</v>
      </c>
      <c r="HC37">
        <v>1.89834</v>
      </c>
      <c r="HD37">
        <v>20.1194</v>
      </c>
      <c r="HE37">
        <v>5.19932</v>
      </c>
      <c r="HF37">
        <v>12.0052</v>
      </c>
      <c r="HG37">
        <v>4.9756</v>
      </c>
      <c r="HH37">
        <v>3.2938</v>
      </c>
      <c r="HI37">
        <v>659.8</v>
      </c>
      <c r="HJ37">
        <v>9999</v>
      </c>
      <c r="HK37">
        <v>9999</v>
      </c>
      <c r="HL37">
        <v>9999</v>
      </c>
      <c r="HM37">
        <v>1.86307</v>
      </c>
      <c r="HN37">
        <v>1.86798</v>
      </c>
      <c r="HO37">
        <v>1.86771</v>
      </c>
      <c r="HP37">
        <v>1.8689</v>
      </c>
      <c r="HQ37">
        <v>1.86972</v>
      </c>
      <c r="HR37">
        <v>1.86581</v>
      </c>
      <c r="HS37">
        <v>1.86691</v>
      </c>
      <c r="HT37">
        <v>1.86829</v>
      </c>
      <c r="HU37">
        <v>5</v>
      </c>
      <c r="HV37">
        <v>0</v>
      </c>
      <c r="HW37">
        <v>0</v>
      </c>
      <c r="HX37">
        <v>0</v>
      </c>
      <c r="HY37" t="s">
        <v>421</v>
      </c>
      <c r="HZ37" t="s">
        <v>422</v>
      </c>
      <c r="IA37" t="s">
        <v>423</v>
      </c>
      <c r="IB37" t="s">
        <v>423</v>
      </c>
      <c r="IC37" t="s">
        <v>423</v>
      </c>
      <c r="ID37" t="s">
        <v>423</v>
      </c>
      <c r="IE37">
        <v>0</v>
      </c>
      <c r="IF37">
        <v>100</v>
      </c>
      <c r="IG37">
        <v>100</v>
      </c>
      <c r="IH37">
        <v>4.557</v>
      </c>
      <c r="II37">
        <v>0.293</v>
      </c>
      <c r="IJ37">
        <v>3.92169283877132</v>
      </c>
      <c r="IK37">
        <v>0.0054094350880348</v>
      </c>
      <c r="IL37">
        <v>8.62785101562088e-07</v>
      </c>
      <c r="IM37">
        <v>-6.09410195572284e-10</v>
      </c>
      <c r="IN37">
        <v>-0.025273926026183</v>
      </c>
      <c r="IO37">
        <v>-0.0219156322177338</v>
      </c>
      <c r="IP37">
        <v>0.00246301660602182</v>
      </c>
      <c r="IQ37">
        <v>-2.7174175459257e-05</v>
      </c>
      <c r="IR37">
        <v>-3</v>
      </c>
      <c r="IS37">
        <v>1757</v>
      </c>
      <c r="IT37">
        <v>1</v>
      </c>
      <c r="IU37">
        <v>21</v>
      </c>
      <c r="IV37">
        <v>1491.3</v>
      </c>
      <c r="IW37">
        <v>1491.2</v>
      </c>
      <c r="IX37">
        <v>0.349121</v>
      </c>
      <c r="IY37">
        <v>2.64038</v>
      </c>
      <c r="IZ37">
        <v>1.54785</v>
      </c>
      <c r="JA37">
        <v>2.30591</v>
      </c>
      <c r="JB37">
        <v>1.34644</v>
      </c>
      <c r="JC37">
        <v>2.3877</v>
      </c>
      <c r="JD37">
        <v>32.0904</v>
      </c>
      <c r="JE37">
        <v>24.2539</v>
      </c>
      <c r="JF37">
        <v>18</v>
      </c>
      <c r="JG37">
        <v>497.07</v>
      </c>
      <c r="JH37">
        <v>404.991</v>
      </c>
      <c r="JI37">
        <v>20.4092</v>
      </c>
      <c r="JJ37">
        <v>26.231</v>
      </c>
      <c r="JK37">
        <v>30.0001</v>
      </c>
      <c r="JL37">
        <v>26.1809</v>
      </c>
      <c r="JM37">
        <v>26.1225</v>
      </c>
      <c r="JN37">
        <v>6.96076</v>
      </c>
      <c r="JO37">
        <v>37.6987</v>
      </c>
      <c r="JP37">
        <v>9.77701</v>
      </c>
      <c r="JQ37">
        <v>20.3957</v>
      </c>
      <c r="JR37">
        <v>83.6041</v>
      </c>
      <c r="JS37">
        <v>15.8477</v>
      </c>
      <c r="JT37">
        <v>102.359</v>
      </c>
      <c r="JU37">
        <v>103.169</v>
      </c>
    </row>
    <row r="38" spans="1:281">
      <c r="A38">
        <v>22</v>
      </c>
      <c r="B38">
        <v>1659718090.1</v>
      </c>
      <c r="C38">
        <v>105</v>
      </c>
      <c r="D38" t="s">
        <v>467</v>
      </c>
      <c r="E38" t="s">
        <v>468</v>
      </c>
      <c r="F38">
        <v>5</v>
      </c>
      <c r="G38" t="s">
        <v>415</v>
      </c>
      <c r="H38" t="s">
        <v>416</v>
      </c>
      <c r="I38">
        <v>1659718082.6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95.127647228806</v>
      </c>
      <c r="AK38">
        <v>107.943236363636</v>
      </c>
      <c r="AL38">
        <v>-3.23689757387305</v>
      </c>
      <c r="AM38">
        <v>66.001600535587</v>
      </c>
      <c r="AN38">
        <f>(AP38 - AO38 + DI38*1E3/(8.314*(DK38+273.15)) * AR38/DH38 * AQ38) * DH38/(100*CV38) * 1000/(1000 - AP38)</f>
        <v>0</v>
      </c>
      <c r="AO38">
        <v>15.9085035359075</v>
      </c>
      <c r="AP38">
        <v>20.0326538461539</v>
      </c>
      <c r="AQ38">
        <v>-2.27123364040057e-05</v>
      </c>
      <c r="AR38">
        <v>112.050135901182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417</v>
      </c>
      <c r="AY38" t="s">
        <v>417</v>
      </c>
      <c r="AZ38">
        <v>0</v>
      </c>
      <c r="BA38">
        <v>0</v>
      </c>
      <c r="BB38">
        <f>1-AZ38/BA38</f>
        <v>0</v>
      </c>
      <c r="BC38">
        <v>0</v>
      </c>
      <c r="BD38" t="s">
        <v>417</v>
      </c>
      <c r="BE38" t="s">
        <v>417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417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6</v>
      </c>
      <c r="CW38">
        <v>0.5</v>
      </c>
      <c r="CX38" t="s">
        <v>418</v>
      </c>
      <c r="CY38">
        <v>2</v>
      </c>
      <c r="CZ38" t="b">
        <v>1</v>
      </c>
      <c r="DA38">
        <v>1659718082.6</v>
      </c>
      <c r="DB38">
        <v>127.811222222222</v>
      </c>
      <c r="DC38">
        <v>109.534433333333</v>
      </c>
      <c r="DD38">
        <v>20.0396555555556</v>
      </c>
      <c r="DE38">
        <v>15.9140111111111</v>
      </c>
      <c r="DF38">
        <v>123.211111111111</v>
      </c>
      <c r="DG38">
        <v>19.7465259259259</v>
      </c>
      <c r="DH38">
        <v>500.08537037037</v>
      </c>
      <c r="DI38">
        <v>90.4457444444444</v>
      </c>
      <c r="DJ38">
        <v>0.0437561925925926</v>
      </c>
      <c r="DK38">
        <v>24.5746814814815</v>
      </c>
      <c r="DL38">
        <v>25.0123333333333</v>
      </c>
      <c r="DM38">
        <v>999.9</v>
      </c>
      <c r="DN38">
        <v>0</v>
      </c>
      <c r="DO38">
        <v>0</v>
      </c>
      <c r="DP38">
        <v>10012.962962963</v>
      </c>
      <c r="DQ38">
        <v>0</v>
      </c>
      <c r="DR38">
        <v>12.2929777777778</v>
      </c>
      <c r="DS38">
        <v>18.2769222222222</v>
      </c>
      <c r="DT38">
        <v>130.425148148148</v>
      </c>
      <c r="DU38">
        <v>111.305833333333</v>
      </c>
      <c r="DV38">
        <v>4.12564259259259</v>
      </c>
      <c r="DW38">
        <v>109.534433333333</v>
      </c>
      <c r="DX38">
        <v>15.9140111111111</v>
      </c>
      <c r="DY38">
        <v>1.81250222222222</v>
      </c>
      <c r="DZ38">
        <v>1.43935518518519</v>
      </c>
      <c r="EA38">
        <v>15.8950185185185</v>
      </c>
      <c r="EB38">
        <v>12.3387185185185</v>
      </c>
      <c r="EC38">
        <v>1999.99148148148</v>
      </c>
      <c r="ED38">
        <v>0.980003666666667</v>
      </c>
      <c r="EE38">
        <v>0.0199963666666667</v>
      </c>
      <c r="EF38">
        <v>0</v>
      </c>
      <c r="EG38">
        <v>641.679</v>
      </c>
      <c r="EH38">
        <v>5.00063</v>
      </c>
      <c r="EI38">
        <v>12672.037037037</v>
      </c>
      <c r="EJ38">
        <v>17256.8444444444</v>
      </c>
      <c r="EK38">
        <v>38.3376666666667</v>
      </c>
      <c r="EL38">
        <v>38.437</v>
      </c>
      <c r="EM38">
        <v>37.875</v>
      </c>
      <c r="EN38">
        <v>37.7913333333333</v>
      </c>
      <c r="EO38">
        <v>39.125</v>
      </c>
      <c r="EP38">
        <v>1955.10148148148</v>
      </c>
      <c r="EQ38">
        <v>39.89</v>
      </c>
      <c r="ER38">
        <v>0</v>
      </c>
      <c r="ES38">
        <v>1659718087.3</v>
      </c>
      <c r="ET38">
        <v>0</v>
      </c>
      <c r="EU38">
        <v>641.8224</v>
      </c>
      <c r="EV38">
        <v>13.7065385010206</v>
      </c>
      <c r="EW38">
        <v>265.900000381135</v>
      </c>
      <c r="EX38">
        <v>12674.604</v>
      </c>
      <c r="EY38">
        <v>15</v>
      </c>
      <c r="EZ38">
        <v>0</v>
      </c>
      <c r="FA38" t="s">
        <v>419</v>
      </c>
      <c r="FB38">
        <v>1659628608.5</v>
      </c>
      <c r="FC38">
        <v>1659628614.5</v>
      </c>
      <c r="FD38">
        <v>0</v>
      </c>
      <c r="FE38">
        <v>0.171</v>
      </c>
      <c r="FF38">
        <v>-0.023</v>
      </c>
      <c r="FG38">
        <v>6.372</v>
      </c>
      <c r="FH38">
        <v>0.072</v>
      </c>
      <c r="FI38">
        <v>420</v>
      </c>
      <c r="FJ38">
        <v>15</v>
      </c>
      <c r="FK38">
        <v>0.23</v>
      </c>
      <c r="FL38">
        <v>0.04</v>
      </c>
      <c r="FM38">
        <v>17.7668780487805</v>
      </c>
      <c r="FN38">
        <v>9.09077770034845</v>
      </c>
      <c r="FO38">
        <v>0.997357933770384</v>
      </c>
      <c r="FP38">
        <v>0</v>
      </c>
      <c r="FQ38">
        <v>640.856647058823</v>
      </c>
      <c r="FR38">
        <v>12.5355233135265</v>
      </c>
      <c r="FS38">
        <v>1.25161650493772</v>
      </c>
      <c r="FT38">
        <v>0</v>
      </c>
      <c r="FU38">
        <v>4.12319170731707</v>
      </c>
      <c r="FV38">
        <v>0.0416427177700347</v>
      </c>
      <c r="FW38">
        <v>0.00582210501804681</v>
      </c>
      <c r="FX38">
        <v>1</v>
      </c>
      <c r="FY38">
        <v>1</v>
      </c>
      <c r="FZ38">
        <v>3</v>
      </c>
      <c r="GA38" t="s">
        <v>426</v>
      </c>
      <c r="GB38">
        <v>2.97355</v>
      </c>
      <c r="GC38">
        <v>2.69763</v>
      </c>
      <c r="GD38">
        <v>0.026164</v>
      </c>
      <c r="GE38">
        <v>0.0224781</v>
      </c>
      <c r="GF38">
        <v>0.0911653</v>
      </c>
      <c r="GG38">
        <v>0.0781499</v>
      </c>
      <c r="GH38">
        <v>37937.2</v>
      </c>
      <c r="GI38">
        <v>41649.8</v>
      </c>
      <c r="GJ38">
        <v>35302.3</v>
      </c>
      <c r="GK38">
        <v>38642.2</v>
      </c>
      <c r="GL38">
        <v>45490.3</v>
      </c>
      <c r="GM38">
        <v>51448.4</v>
      </c>
      <c r="GN38">
        <v>55176.3</v>
      </c>
      <c r="GO38">
        <v>61980.6</v>
      </c>
      <c r="GP38">
        <v>1.986</v>
      </c>
      <c r="GQ38">
        <v>1.8416</v>
      </c>
      <c r="GR38">
        <v>0.109345</v>
      </c>
      <c r="GS38">
        <v>0</v>
      </c>
      <c r="GT38">
        <v>23.2216</v>
      </c>
      <c r="GU38">
        <v>999.9</v>
      </c>
      <c r="GV38">
        <v>58.296</v>
      </c>
      <c r="GW38">
        <v>28.198</v>
      </c>
      <c r="GX38">
        <v>24.7419</v>
      </c>
      <c r="GY38">
        <v>55.4329</v>
      </c>
      <c r="GZ38">
        <v>46.6346</v>
      </c>
      <c r="HA38">
        <v>1</v>
      </c>
      <c r="HB38">
        <v>-0.0723171</v>
      </c>
      <c r="HC38">
        <v>1.93519</v>
      </c>
      <c r="HD38">
        <v>20.1185</v>
      </c>
      <c r="HE38">
        <v>5.19812</v>
      </c>
      <c r="HF38">
        <v>12.0052</v>
      </c>
      <c r="HG38">
        <v>4.9748</v>
      </c>
      <c r="HH38">
        <v>3.2936</v>
      </c>
      <c r="HI38">
        <v>659.8</v>
      </c>
      <c r="HJ38">
        <v>9999</v>
      </c>
      <c r="HK38">
        <v>9999</v>
      </c>
      <c r="HL38">
        <v>9999</v>
      </c>
      <c r="HM38">
        <v>1.86307</v>
      </c>
      <c r="HN38">
        <v>1.86798</v>
      </c>
      <c r="HO38">
        <v>1.86768</v>
      </c>
      <c r="HP38">
        <v>1.8689</v>
      </c>
      <c r="HQ38">
        <v>1.86972</v>
      </c>
      <c r="HR38">
        <v>1.86584</v>
      </c>
      <c r="HS38">
        <v>1.86691</v>
      </c>
      <c r="HT38">
        <v>1.86829</v>
      </c>
      <c r="HU38">
        <v>5</v>
      </c>
      <c r="HV38">
        <v>0</v>
      </c>
      <c r="HW38">
        <v>0</v>
      </c>
      <c r="HX38">
        <v>0</v>
      </c>
      <c r="HY38" t="s">
        <v>421</v>
      </c>
      <c r="HZ38" t="s">
        <v>422</v>
      </c>
      <c r="IA38" t="s">
        <v>423</v>
      </c>
      <c r="IB38" t="s">
        <v>423</v>
      </c>
      <c r="IC38" t="s">
        <v>423</v>
      </c>
      <c r="ID38" t="s">
        <v>423</v>
      </c>
      <c r="IE38">
        <v>0</v>
      </c>
      <c r="IF38">
        <v>100</v>
      </c>
      <c r="IG38">
        <v>100</v>
      </c>
      <c r="IH38">
        <v>4.47</v>
      </c>
      <c r="II38">
        <v>0.2927</v>
      </c>
      <c r="IJ38">
        <v>3.92169283877132</v>
      </c>
      <c r="IK38">
        <v>0.0054094350880348</v>
      </c>
      <c r="IL38">
        <v>8.62785101562088e-07</v>
      </c>
      <c r="IM38">
        <v>-6.09410195572284e-10</v>
      </c>
      <c r="IN38">
        <v>-0.025273926026183</v>
      </c>
      <c r="IO38">
        <v>-0.0219156322177338</v>
      </c>
      <c r="IP38">
        <v>0.00246301660602182</v>
      </c>
      <c r="IQ38">
        <v>-2.7174175459257e-05</v>
      </c>
      <c r="IR38">
        <v>-3</v>
      </c>
      <c r="IS38">
        <v>1757</v>
      </c>
      <c r="IT38">
        <v>1</v>
      </c>
      <c r="IU38">
        <v>21</v>
      </c>
      <c r="IV38">
        <v>1491.4</v>
      </c>
      <c r="IW38">
        <v>1491.3</v>
      </c>
      <c r="IX38">
        <v>0.314941</v>
      </c>
      <c r="IY38">
        <v>2.64771</v>
      </c>
      <c r="IZ38">
        <v>1.54785</v>
      </c>
      <c r="JA38">
        <v>2.30591</v>
      </c>
      <c r="JB38">
        <v>1.34644</v>
      </c>
      <c r="JC38">
        <v>2.33398</v>
      </c>
      <c r="JD38">
        <v>32.0904</v>
      </c>
      <c r="JE38">
        <v>24.2451</v>
      </c>
      <c r="JF38">
        <v>18</v>
      </c>
      <c r="JG38">
        <v>496.939</v>
      </c>
      <c r="JH38">
        <v>405.118</v>
      </c>
      <c r="JI38">
        <v>20.3957</v>
      </c>
      <c r="JJ38">
        <v>26.2332</v>
      </c>
      <c r="JK38">
        <v>30.0002</v>
      </c>
      <c r="JL38">
        <v>26.1809</v>
      </c>
      <c r="JM38">
        <v>26.1247</v>
      </c>
      <c r="JN38">
        <v>6.20795</v>
      </c>
      <c r="JO38">
        <v>37.6987</v>
      </c>
      <c r="JP38">
        <v>9.39968</v>
      </c>
      <c r="JQ38">
        <v>20.3814</v>
      </c>
      <c r="JR38">
        <v>63.3254</v>
      </c>
      <c r="JS38">
        <v>15.8417</v>
      </c>
      <c r="JT38">
        <v>102.359</v>
      </c>
      <c r="JU38">
        <v>103.168</v>
      </c>
    </row>
    <row r="39" spans="1:281">
      <c r="A39">
        <v>23</v>
      </c>
      <c r="B39">
        <v>1659718095.1</v>
      </c>
      <c r="C39">
        <v>110</v>
      </c>
      <c r="D39" t="s">
        <v>469</v>
      </c>
      <c r="E39" t="s">
        <v>470</v>
      </c>
      <c r="F39">
        <v>5</v>
      </c>
      <c r="G39" t="s">
        <v>415</v>
      </c>
      <c r="H39" t="s">
        <v>416</v>
      </c>
      <c r="I39">
        <v>1659718087.31429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77.9670996095858</v>
      </c>
      <c r="AK39">
        <v>91.725806060606</v>
      </c>
      <c r="AL39">
        <v>-3.28363314913711</v>
      </c>
      <c r="AM39">
        <v>66.001600535587</v>
      </c>
      <c r="AN39">
        <f>(AP39 - AO39 + DI39*1E3/(8.314*(DK39+273.15)) * AR39/DH39 * AQ39) * DH39/(100*CV39) * 1000/(1000 - AP39)</f>
        <v>0</v>
      </c>
      <c r="AO39">
        <v>15.9039385284579</v>
      </c>
      <c r="AP39">
        <v>20.024706993007</v>
      </c>
      <c r="AQ39">
        <v>-7.57930233038913e-05</v>
      </c>
      <c r="AR39">
        <v>112.050135901182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417</v>
      </c>
      <c r="AY39" t="s">
        <v>417</v>
      </c>
      <c r="AZ39">
        <v>0</v>
      </c>
      <c r="BA39">
        <v>0</v>
      </c>
      <c r="BB39">
        <f>1-AZ39/BA39</f>
        <v>0</v>
      </c>
      <c r="BC39">
        <v>0</v>
      </c>
      <c r="BD39" t="s">
        <v>417</v>
      </c>
      <c r="BE39" t="s">
        <v>417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417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6</v>
      </c>
      <c r="CW39">
        <v>0.5</v>
      </c>
      <c r="CX39" t="s">
        <v>418</v>
      </c>
      <c r="CY39">
        <v>2</v>
      </c>
      <c r="CZ39" t="b">
        <v>1</v>
      </c>
      <c r="DA39">
        <v>1659718087.31429</v>
      </c>
      <c r="DB39">
        <v>113.020028571429</v>
      </c>
      <c r="DC39">
        <v>93.7984785714285</v>
      </c>
      <c r="DD39">
        <v>20.0341642857143</v>
      </c>
      <c r="DE39">
        <v>15.9044714285714</v>
      </c>
      <c r="DF39">
        <v>108.502010714286</v>
      </c>
      <c r="DG39">
        <v>19.741275</v>
      </c>
      <c r="DH39">
        <v>500.071857142857</v>
      </c>
      <c r="DI39">
        <v>90.4465642857143</v>
      </c>
      <c r="DJ39">
        <v>0.043722425</v>
      </c>
      <c r="DK39">
        <v>24.5742142857143</v>
      </c>
      <c r="DL39">
        <v>25.0168964285714</v>
      </c>
      <c r="DM39">
        <v>999.9</v>
      </c>
      <c r="DN39">
        <v>0</v>
      </c>
      <c r="DO39">
        <v>0</v>
      </c>
      <c r="DP39">
        <v>10016.25</v>
      </c>
      <c r="DQ39">
        <v>0</v>
      </c>
      <c r="DR39">
        <v>12.2952535714286</v>
      </c>
      <c r="DS39">
        <v>19.2216678571429</v>
      </c>
      <c r="DT39">
        <v>115.330814285714</v>
      </c>
      <c r="DU39">
        <v>95.3145785714286</v>
      </c>
      <c r="DV39">
        <v>4.12969178571429</v>
      </c>
      <c r="DW39">
        <v>93.7984785714285</v>
      </c>
      <c r="DX39">
        <v>15.9044714285714</v>
      </c>
      <c r="DY39">
        <v>1.81202178571429</v>
      </c>
      <c r="DZ39">
        <v>1.43850571428571</v>
      </c>
      <c r="EA39">
        <v>15.8908821428571</v>
      </c>
      <c r="EB39">
        <v>12.329725</v>
      </c>
      <c r="EC39">
        <v>1999.95678571429</v>
      </c>
      <c r="ED39">
        <v>0.980003357142857</v>
      </c>
      <c r="EE39">
        <v>0.0199967071428571</v>
      </c>
      <c r="EF39">
        <v>0</v>
      </c>
      <c r="EG39">
        <v>642.824607142857</v>
      </c>
      <c r="EH39">
        <v>5.00063</v>
      </c>
      <c r="EI39">
        <v>12693.2964285714</v>
      </c>
      <c r="EJ39">
        <v>17256.5464285714</v>
      </c>
      <c r="EK39">
        <v>38.33</v>
      </c>
      <c r="EL39">
        <v>38.437</v>
      </c>
      <c r="EM39">
        <v>37.875</v>
      </c>
      <c r="EN39">
        <v>37.8031428571429</v>
      </c>
      <c r="EO39">
        <v>39.125</v>
      </c>
      <c r="EP39">
        <v>1955.06678571429</v>
      </c>
      <c r="EQ39">
        <v>39.89</v>
      </c>
      <c r="ER39">
        <v>0</v>
      </c>
      <c r="ES39">
        <v>1659718092.1</v>
      </c>
      <c r="ET39">
        <v>0</v>
      </c>
      <c r="EU39">
        <v>642.98336</v>
      </c>
      <c r="EV39">
        <v>16.0937692637598</v>
      </c>
      <c r="EW39">
        <v>287.80769272773</v>
      </c>
      <c r="EX39">
        <v>12696.456</v>
      </c>
      <c r="EY39">
        <v>15</v>
      </c>
      <c r="EZ39">
        <v>0</v>
      </c>
      <c r="FA39" t="s">
        <v>419</v>
      </c>
      <c r="FB39">
        <v>1659628608.5</v>
      </c>
      <c r="FC39">
        <v>1659628614.5</v>
      </c>
      <c r="FD39">
        <v>0</v>
      </c>
      <c r="FE39">
        <v>0.171</v>
      </c>
      <c r="FF39">
        <v>-0.023</v>
      </c>
      <c r="FG39">
        <v>6.372</v>
      </c>
      <c r="FH39">
        <v>0.072</v>
      </c>
      <c r="FI39">
        <v>420</v>
      </c>
      <c r="FJ39">
        <v>15</v>
      </c>
      <c r="FK39">
        <v>0.23</v>
      </c>
      <c r="FL39">
        <v>0.04</v>
      </c>
      <c r="FM39">
        <v>18.5755170731707</v>
      </c>
      <c r="FN39">
        <v>10.3179930313589</v>
      </c>
      <c r="FO39">
        <v>1.08406586671062</v>
      </c>
      <c r="FP39">
        <v>0</v>
      </c>
      <c r="FQ39">
        <v>641.937029411765</v>
      </c>
      <c r="FR39">
        <v>14.2887242226907</v>
      </c>
      <c r="FS39">
        <v>1.42114395688606</v>
      </c>
      <c r="FT39">
        <v>0</v>
      </c>
      <c r="FU39">
        <v>4.12618707317073</v>
      </c>
      <c r="FV39">
        <v>0.0271574216027995</v>
      </c>
      <c r="FW39">
        <v>0.00470889311415112</v>
      </c>
      <c r="FX39">
        <v>1</v>
      </c>
      <c r="FY39">
        <v>1</v>
      </c>
      <c r="FZ39">
        <v>3</v>
      </c>
      <c r="GA39" t="s">
        <v>426</v>
      </c>
      <c r="GB39">
        <v>2.9735</v>
      </c>
      <c r="GC39">
        <v>2.69812</v>
      </c>
      <c r="GD39">
        <v>0.0221545</v>
      </c>
      <c r="GE39">
        <v>0.0179156</v>
      </c>
      <c r="GF39">
        <v>0.0911637</v>
      </c>
      <c r="GG39">
        <v>0.0779719</v>
      </c>
      <c r="GH39">
        <v>38093.1</v>
      </c>
      <c r="GI39">
        <v>41843.6</v>
      </c>
      <c r="GJ39">
        <v>35302.1</v>
      </c>
      <c r="GK39">
        <v>38641.8</v>
      </c>
      <c r="GL39">
        <v>45490.6</v>
      </c>
      <c r="GM39">
        <v>51457.9</v>
      </c>
      <c r="GN39">
        <v>55176.7</v>
      </c>
      <c r="GO39">
        <v>61980.2</v>
      </c>
      <c r="GP39">
        <v>1.9862</v>
      </c>
      <c r="GQ39">
        <v>1.841</v>
      </c>
      <c r="GR39">
        <v>0.109345</v>
      </c>
      <c r="GS39">
        <v>0</v>
      </c>
      <c r="GT39">
        <v>23.2236</v>
      </c>
      <c r="GU39">
        <v>999.9</v>
      </c>
      <c r="GV39">
        <v>58.247</v>
      </c>
      <c r="GW39">
        <v>28.218</v>
      </c>
      <c r="GX39">
        <v>24.7512</v>
      </c>
      <c r="GY39">
        <v>55.3829</v>
      </c>
      <c r="GZ39">
        <v>46.8269</v>
      </c>
      <c r="HA39">
        <v>1</v>
      </c>
      <c r="HB39">
        <v>-0.0720122</v>
      </c>
      <c r="HC39">
        <v>1.98887</v>
      </c>
      <c r="HD39">
        <v>20.118</v>
      </c>
      <c r="HE39">
        <v>5.19932</v>
      </c>
      <c r="HF39">
        <v>12.0052</v>
      </c>
      <c r="HG39">
        <v>4.976</v>
      </c>
      <c r="HH39">
        <v>3.293</v>
      </c>
      <c r="HI39">
        <v>659.8</v>
      </c>
      <c r="HJ39">
        <v>9999</v>
      </c>
      <c r="HK39">
        <v>9999</v>
      </c>
      <c r="HL39">
        <v>9999</v>
      </c>
      <c r="HM39">
        <v>1.8631</v>
      </c>
      <c r="HN39">
        <v>1.86798</v>
      </c>
      <c r="HO39">
        <v>1.86771</v>
      </c>
      <c r="HP39">
        <v>1.8689</v>
      </c>
      <c r="HQ39">
        <v>1.86975</v>
      </c>
      <c r="HR39">
        <v>1.86575</v>
      </c>
      <c r="HS39">
        <v>1.86691</v>
      </c>
      <c r="HT39">
        <v>1.86826</v>
      </c>
      <c r="HU39">
        <v>5</v>
      </c>
      <c r="HV39">
        <v>0</v>
      </c>
      <c r="HW39">
        <v>0</v>
      </c>
      <c r="HX39">
        <v>0</v>
      </c>
      <c r="HY39" t="s">
        <v>421</v>
      </c>
      <c r="HZ39" t="s">
        <v>422</v>
      </c>
      <c r="IA39" t="s">
        <v>423</v>
      </c>
      <c r="IB39" t="s">
        <v>423</v>
      </c>
      <c r="IC39" t="s">
        <v>423</v>
      </c>
      <c r="ID39" t="s">
        <v>423</v>
      </c>
      <c r="IE39">
        <v>0</v>
      </c>
      <c r="IF39">
        <v>100</v>
      </c>
      <c r="IG39">
        <v>100</v>
      </c>
      <c r="IH39">
        <v>4.381</v>
      </c>
      <c r="II39">
        <v>0.2927</v>
      </c>
      <c r="IJ39">
        <v>3.92169283877132</v>
      </c>
      <c r="IK39">
        <v>0.0054094350880348</v>
      </c>
      <c r="IL39">
        <v>8.62785101562088e-07</v>
      </c>
      <c r="IM39">
        <v>-6.09410195572284e-10</v>
      </c>
      <c r="IN39">
        <v>-0.025273926026183</v>
      </c>
      <c r="IO39">
        <v>-0.0219156322177338</v>
      </c>
      <c r="IP39">
        <v>0.00246301660602182</v>
      </c>
      <c r="IQ39">
        <v>-2.7174175459257e-05</v>
      </c>
      <c r="IR39">
        <v>-3</v>
      </c>
      <c r="IS39">
        <v>1757</v>
      </c>
      <c r="IT39">
        <v>1</v>
      </c>
      <c r="IU39">
        <v>21</v>
      </c>
      <c r="IV39">
        <v>1491.4</v>
      </c>
      <c r="IW39">
        <v>1491.3</v>
      </c>
      <c r="IX39">
        <v>0.275879</v>
      </c>
      <c r="IY39">
        <v>2.67334</v>
      </c>
      <c r="IZ39">
        <v>1.54785</v>
      </c>
      <c r="JA39">
        <v>2.30591</v>
      </c>
      <c r="JB39">
        <v>1.34644</v>
      </c>
      <c r="JC39">
        <v>2.22412</v>
      </c>
      <c r="JD39">
        <v>32.0904</v>
      </c>
      <c r="JE39">
        <v>24.2364</v>
      </c>
      <c r="JF39">
        <v>18</v>
      </c>
      <c r="JG39">
        <v>497.089</v>
      </c>
      <c r="JH39">
        <v>404.801</v>
      </c>
      <c r="JI39">
        <v>20.3784</v>
      </c>
      <c r="JJ39">
        <v>26.2332</v>
      </c>
      <c r="JK39">
        <v>30.0003</v>
      </c>
      <c r="JL39">
        <v>26.1832</v>
      </c>
      <c r="JM39">
        <v>26.1269</v>
      </c>
      <c r="JN39">
        <v>5.50122</v>
      </c>
      <c r="JO39">
        <v>37.9787</v>
      </c>
      <c r="JP39">
        <v>9.39968</v>
      </c>
      <c r="JQ39">
        <v>20.3605</v>
      </c>
      <c r="JR39">
        <v>49.8528</v>
      </c>
      <c r="JS39">
        <v>15.8327</v>
      </c>
      <c r="JT39">
        <v>102.359</v>
      </c>
      <c r="JU39">
        <v>103.167</v>
      </c>
    </row>
    <row r="40" spans="1:281">
      <c r="A40">
        <v>24</v>
      </c>
      <c r="B40">
        <v>1659718100.1</v>
      </c>
      <c r="C40">
        <v>115</v>
      </c>
      <c r="D40" t="s">
        <v>471</v>
      </c>
      <c r="E40" t="s">
        <v>472</v>
      </c>
      <c r="F40">
        <v>5</v>
      </c>
      <c r="G40" t="s">
        <v>415</v>
      </c>
      <c r="H40" t="s">
        <v>416</v>
      </c>
      <c r="I40">
        <v>1659718092.6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60.8271466605916</v>
      </c>
      <c r="AK40">
        <v>75.3756266666667</v>
      </c>
      <c r="AL40">
        <v>-3.24499355197489</v>
      </c>
      <c r="AM40">
        <v>66.001600535587</v>
      </c>
      <c r="AN40">
        <f>(AP40 - AO40 + DI40*1E3/(8.314*(DK40+273.15)) * AR40/DH40 * AQ40) * DH40/(100*CV40) * 1000/(1000 - AP40)</f>
        <v>0</v>
      </c>
      <c r="AO40">
        <v>15.8529286249487</v>
      </c>
      <c r="AP40">
        <v>20.0087398601399</v>
      </c>
      <c r="AQ40">
        <v>-0.00606317790895869</v>
      </c>
      <c r="AR40">
        <v>112.050135901182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417</v>
      </c>
      <c r="AY40" t="s">
        <v>417</v>
      </c>
      <c r="AZ40">
        <v>0</v>
      </c>
      <c r="BA40">
        <v>0</v>
      </c>
      <c r="BB40">
        <f>1-AZ40/BA40</f>
        <v>0</v>
      </c>
      <c r="BC40">
        <v>0</v>
      </c>
      <c r="BD40" t="s">
        <v>417</v>
      </c>
      <c r="BE40" t="s">
        <v>417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417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6</v>
      </c>
      <c r="CW40">
        <v>0.5</v>
      </c>
      <c r="CX40" t="s">
        <v>418</v>
      </c>
      <c r="CY40">
        <v>2</v>
      </c>
      <c r="CZ40" t="b">
        <v>1</v>
      </c>
      <c r="DA40">
        <v>1659718092.6</v>
      </c>
      <c r="DB40">
        <v>96.2216518518518</v>
      </c>
      <c r="DC40">
        <v>76.025762962963</v>
      </c>
      <c r="DD40">
        <v>20.0259592592593</v>
      </c>
      <c r="DE40">
        <v>15.8829444444444</v>
      </c>
      <c r="DF40">
        <v>91.7965037037037</v>
      </c>
      <c r="DG40">
        <v>19.7334111111111</v>
      </c>
      <c r="DH40">
        <v>500.066592592593</v>
      </c>
      <c r="DI40">
        <v>90.4470740740741</v>
      </c>
      <c r="DJ40">
        <v>0.0437490444444444</v>
      </c>
      <c r="DK40">
        <v>24.573462962963</v>
      </c>
      <c r="DL40">
        <v>25.0188851851852</v>
      </c>
      <c r="DM40">
        <v>999.9</v>
      </c>
      <c r="DN40">
        <v>0</v>
      </c>
      <c r="DO40">
        <v>0</v>
      </c>
      <c r="DP40">
        <v>10009.6296296296</v>
      </c>
      <c r="DQ40">
        <v>0</v>
      </c>
      <c r="DR40">
        <v>12.3109703703704</v>
      </c>
      <c r="DS40">
        <v>20.1959407407407</v>
      </c>
      <c r="DT40">
        <v>98.1882</v>
      </c>
      <c r="DU40">
        <v>77.2531148148148</v>
      </c>
      <c r="DV40">
        <v>4.14302148148148</v>
      </c>
      <c r="DW40">
        <v>76.025762962963</v>
      </c>
      <c r="DX40">
        <v>15.8829444444444</v>
      </c>
      <c r="DY40">
        <v>1.81128962962963</v>
      </c>
      <c r="DZ40">
        <v>1.43656666666667</v>
      </c>
      <c r="EA40">
        <v>15.884562962963</v>
      </c>
      <c r="EB40">
        <v>12.3091925925926</v>
      </c>
      <c r="EC40">
        <v>1999.99148148148</v>
      </c>
      <c r="ED40">
        <v>0.980003666666667</v>
      </c>
      <c r="EE40">
        <v>0.0199963666666667</v>
      </c>
      <c r="EF40">
        <v>0</v>
      </c>
      <c r="EG40">
        <v>644.210888888889</v>
      </c>
      <c r="EH40">
        <v>5.00063</v>
      </c>
      <c r="EI40">
        <v>12719.5</v>
      </c>
      <c r="EJ40">
        <v>17256.8481481481</v>
      </c>
      <c r="EK40">
        <v>38.326</v>
      </c>
      <c r="EL40">
        <v>38.437</v>
      </c>
      <c r="EM40">
        <v>37.875</v>
      </c>
      <c r="EN40">
        <v>37.812</v>
      </c>
      <c r="EO40">
        <v>39.1295925925926</v>
      </c>
      <c r="EP40">
        <v>1955.10148148148</v>
      </c>
      <c r="EQ40">
        <v>39.89</v>
      </c>
      <c r="ER40">
        <v>0</v>
      </c>
      <c r="ES40">
        <v>1659718096.9</v>
      </c>
      <c r="ET40">
        <v>0</v>
      </c>
      <c r="EU40">
        <v>644.2296</v>
      </c>
      <c r="EV40">
        <v>15.8357691985657</v>
      </c>
      <c r="EW40">
        <v>303.569230298026</v>
      </c>
      <c r="EX40">
        <v>12720.36</v>
      </c>
      <c r="EY40">
        <v>15</v>
      </c>
      <c r="EZ40">
        <v>0</v>
      </c>
      <c r="FA40" t="s">
        <v>419</v>
      </c>
      <c r="FB40">
        <v>1659628608.5</v>
      </c>
      <c r="FC40">
        <v>1659628614.5</v>
      </c>
      <c r="FD40">
        <v>0</v>
      </c>
      <c r="FE40">
        <v>0.171</v>
      </c>
      <c r="FF40">
        <v>-0.023</v>
      </c>
      <c r="FG40">
        <v>6.372</v>
      </c>
      <c r="FH40">
        <v>0.072</v>
      </c>
      <c r="FI40">
        <v>420</v>
      </c>
      <c r="FJ40">
        <v>15</v>
      </c>
      <c r="FK40">
        <v>0.23</v>
      </c>
      <c r="FL40">
        <v>0.04</v>
      </c>
      <c r="FM40">
        <v>19.6189902439024</v>
      </c>
      <c r="FN40">
        <v>11.5146146341463</v>
      </c>
      <c r="FO40">
        <v>1.17408389919283</v>
      </c>
      <c r="FP40">
        <v>0</v>
      </c>
      <c r="FQ40">
        <v>643.375117647059</v>
      </c>
      <c r="FR40">
        <v>15.7389152052515</v>
      </c>
      <c r="FS40">
        <v>1.55631751948415</v>
      </c>
      <c r="FT40">
        <v>0</v>
      </c>
      <c r="FU40">
        <v>4.13788975609756</v>
      </c>
      <c r="FV40">
        <v>0.148554355400702</v>
      </c>
      <c r="FW40">
        <v>0.0174348705098894</v>
      </c>
      <c r="FX40">
        <v>0</v>
      </c>
      <c r="FY40">
        <v>0</v>
      </c>
      <c r="FZ40">
        <v>3</v>
      </c>
      <c r="GA40" t="s">
        <v>432</v>
      </c>
      <c r="GB40">
        <v>2.97339</v>
      </c>
      <c r="GC40">
        <v>2.69819</v>
      </c>
      <c r="GD40">
        <v>0.0180655</v>
      </c>
      <c r="GE40">
        <v>0.0137239</v>
      </c>
      <c r="GF40">
        <v>0.0910997</v>
      </c>
      <c r="GG40">
        <v>0.0779208</v>
      </c>
      <c r="GH40">
        <v>38252.8</v>
      </c>
      <c r="GI40">
        <v>42022.5</v>
      </c>
      <c r="GJ40">
        <v>35302.5</v>
      </c>
      <c r="GK40">
        <v>38642.1</v>
      </c>
      <c r="GL40">
        <v>45493.6</v>
      </c>
      <c r="GM40">
        <v>51460.5</v>
      </c>
      <c r="GN40">
        <v>55176.5</v>
      </c>
      <c r="GO40">
        <v>61980</v>
      </c>
      <c r="GP40">
        <v>1.9862</v>
      </c>
      <c r="GQ40">
        <v>1.8408</v>
      </c>
      <c r="GR40">
        <v>0.1086</v>
      </c>
      <c r="GS40">
        <v>0</v>
      </c>
      <c r="GT40">
        <v>23.2236</v>
      </c>
      <c r="GU40">
        <v>999.9</v>
      </c>
      <c r="GV40">
        <v>58.247</v>
      </c>
      <c r="GW40">
        <v>28.218</v>
      </c>
      <c r="GX40">
        <v>24.7504</v>
      </c>
      <c r="GY40">
        <v>55.4229</v>
      </c>
      <c r="GZ40">
        <v>46.887</v>
      </c>
      <c r="HA40">
        <v>1</v>
      </c>
      <c r="HB40">
        <v>-0.0715854</v>
      </c>
      <c r="HC40">
        <v>2.02863</v>
      </c>
      <c r="HD40">
        <v>20.1174</v>
      </c>
      <c r="HE40">
        <v>5.19812</v>
      </c>
      <c r="HF40">
        <v>12.0052</v>
      </c>
      <c r="HG40">
        <v>4.976</v>
      </c>
      <c r="HH40">
        <v>3.294</v>
      </c>
      <c r="HI40">
        <v>659.8</v>
      </c>
      <c r="HJ40">
        <v>9999</v>
      </c>
      <c r="HK40">
        <v>9999</v>
      </c>
      <c r="HL40">
        <v>9999</v>
      </c>
      <c r="HM40">
        <v>1.86304</v>
      </c>
      <c r="HN40">
        <v>1.86798</v>
      </c>
      <c r="HO40">
        <v>1.86768</v>
      </c>
      <c r="HP40">
        <v>1.8689</v>
      </c>
      <c r="HQ40">
        <v>1.86972</v>
      </c>
      <c r="HR40">
        <v>1.86581</v>
      </c>
      <c r="HS40">
        <v>1.86691</v>
      </c>
      <c r="HT40">
        <v>1.86829</v>
      </c>
      <c r="HU40">
        <v>5</v>
      </c>
      <c r="HV40">
        <v>0</v>
      </c>
      <c r="HW40">
        <v>0</v>
      </c>
      <c r="HX40">
        <v>0</v>
      </c>
      <c r="HY40" t="s">
        <v>421</v>
      </c>
      <c r="HZ40" t="s">
        <v>422</v>
      </c>
      <c r="IA40" t="s">
        <v>423</v>
      </c>
      <c r="IB40" t="s">
        <v>423</v>
      </c>
      <c r="IC40" t="s">
        <v>423</v>
      </c>
      <c r="ID40" t="s">
        <v>423</v>
      </c>
      <c r="IE40">
        <v>0</v>
      </c>
      <c r="IF40">
        <v>100</v>
      </c>
      <c r="IG40">
        <v>100</v>
      </c>
      <c r="IH40">
        <v>4.293</v>
      </c>
      <c r="II40">
        <v>0.2919</v>
      </c>
      <c r="IJ40">
        <v>3.92169283877132</v>
      </c>
      <c r="IK40">
        <v>0.0054094350880348</v>
      </c>
      <c r="IL40">
        <v>8.62785101562088e-07</v>
      </c>
      <c r="IM40">
        <v>-6.09410195572284e-10</v>
      </c>
      <c r="IN40">
        <v>-0.025273926026183</v>
      </c>
      <c r="IO40">
        <v>-0.0219156322177338</v>
      </c>
      <c r="IP40">
        <v>0.00246301660602182</v>
      </c>
      <c r="IQ40">
        <v>-2.7174175459257e-05</v>
      </c>
      <c r="IR40">
        <v>-3</v>
      </c>
      <c r="IS40">
        <v>1757</v>
      </c>
      <c r="IT40">
        <v>1</v>
      </c>
      <c r="IU40">
        <v>21</v>
      </c>
      <c r="IV40">
        <v>1491.5</v>
      </c>
      <c r="IW40">
        <v>1491.4</v>
      </c>
      <c r="IX40">
        <v>0.241699</v>
      </c>
      <c r="IY40">
        <v>2.67456</v>
      </c>
      <c r="IZ40">
        <v>1.54785</v>
      </c>
      <c r="JA40">
        <v>2.30713</v>
      </c>
      <c r="JB40">
        <v>1.34644</v>
      </c>
      <c r="JC40">
        <v>2.31079</v>
      </c>
      <c r="JD40">
        <v>32.0904</v>
      </c>
      <c r="JE40">
        <v>24.2451</v>
      </c>
      <c r="JF40">
        <v>18</v>
      </c>
      <c r="JG40">
        <v>497.109</v>
      </c>
      <c r="JH40">
        <v>404.69</v>
      </c>
      <c r="JI40">
        <v>20.3569</v>
      </c>
      <c r="JJ40">
        <v>26.2354</v>
      </c>
      <c r="JK40">
        <v>30.0003</v>
      </c>
      <c r="JL40">
        <v>26.1854</v>
      </c>
      <c r="JM40">
        <v>26.1269</v>
      </c>
      <c r="JN40">
        <v>4.75106</v>
      </c>
      <c r="JO40">
        <v>37.9787</v>
      </c>
      <c r="JP40">
        <v>9.02107</v>
      </c>
      <c r="JQ40">
        <v>20.3386</v>
      </c>
      <c r="JR40">
        <v>29.7176</v>
      </c>
      <c r="JS40">
        <v>15.8426</v>
      </c>
      <c r="JT40">
        <v>102.359</v>
      </c>
      <c r="JU40">
        <v>103.167</v>
      </c>
    </row>
    <row r="41" spans="1:281">
      <c r="A41">
        <v>25</v>
      </c>
      <c r="B41">
        <v>1659718197</v>
      </c>
      <c r="C41">
        <v>211.900000095367</v>
      </c>
      <c r="D41" t="s">
        <v>473</v>
      </c>
      <c r="E41" t="s">
        <v>474</v>
      </c>
      <c r="F41">
        <v>5</v>
      </c>
      <c r="G41" t="s">
        <v>415</v>
      </c>
      <c r="H41" t="s">
        <v>416</v>
      </c>
      <c r="I41">
        <v>1659718189.03226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426.66873624</v>
      </c>
      <c r="AK41">
        <v>412.091012121212</v>
      </c>
      <c r="AL41">
        <v>-1.5524066758809e-05</v>
      </c>
      <c r="AM41">
        <v>66.001600535587</v>
      </c>
      <c r="AN41">
        <f>(AP41 - AO41 + DI41*1E3/(8.314*(DK41+273.15)) * AR41/DH41 * AQ41) * DH41/(100*CV41) * 1000/(1000 - AP41)</f>
        <v>0</v>
      </c>
      <c r="AO41">
        <v>15.6355043299744</v>
      </c>
      <c r="AP41">
        <v>19.8730685314685</v>
      </c>
      <c r="AQ41">
        <v>0.000105855035215671</v>
      </c>
      <c r="AR41">
        <v>112.050135901182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417</v>
      </c>
      <c r="AY41" t="s">
        <v>417</v>
      </c>
      <c r="AZ41">
        <v>0</v>
      </c>
      <c r="BA41">
        <v>0</v>
      </c>
      <c r="BB41">
        <f>1-AZ41/BA41</f>
        <v>0</v>
      </c>
      <c r="BC41">
        <v>0</v>
      </c>
      <c r="BD41" t="s">
        <v>417</v>
      </c>
      <c r="BE41" t="s">
        <v>417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417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6</v>
      </c>
      <c r="CW41">
        <v>0.5</v>
      </c>
      <c r="CX41" t="s">
        <v>418</v>
      </c>
      <c r="CY41">
        <v>2</v>
      </c>
      <c r="CZ41" t="b">
        <v>1</v>
      </c>
      <c r="DA41">
        <v>1659718189.03226</v>
      </c>
      <c r="DB41">
        <v>403.946967741935</v>
      </c>
      <c r="DC41">
        <v>420.011709677419</v>
      </c>
      <c r="DD41">
        <v>19.8741258064516</v>
      </c>
      <c r="DE41">
        <v>15.6371612903226</v>
      </c>
      <c r="DF41">
        <v>397.775322580645</v>
      </c>
      <c r="DG41">
        <v>19.5878903225806</v>
      </c>
      <c r="DH41">
        <v>500.042225806452</v>
      </c>
      <c r="DI41">
        <v>90.4440290322581</v>
      </c>
      <c r="DJ41">
        <v>0.0441496225806452</v>
      </c>
      <c r="DK41">
        <v>24.5844161290323</v>
      </c>
      <c r="DL41">
        <v>24.9891290322581</v>
      </c>
      <c r="DM41">
        <v>999.9</v>
      </c>
      <c r="DN41">
        <v>0</v>
      </c>
      <c r="DO41">
        <v>0</v>
      </c>
      <c r="DP41">
        <v>9995</v>
      </c>
      <c r="DQ41">
        <v>0</v>
      </c>
      <c r="DR41">
        <v>12.3766483870968</v>
      </c>
      <c r="DS41">
        <v>-16.0647580645161</v>
      </c>
      <c r="DT41">
        <v>412.137903225806</v>
      </c>
      <c r="DU41">
        <v>426.683806451613</v>
      </c>
      <c r="DV41">
        <v>4.23696322580645</v>
      </c>
      <c r="DW41">
        <v>420.011709677419</v>
      </c>
      <c r="DX41">
        <v>15.6371612903226</v>
      </c>
      <c r="DY41">
        <v>1.79749580645161</v>
      </c>
      <c r="DZ41">
        <v>1.41428870967742</v>
      </c>
      <c r="EA41">
        <v>15.7650419354839</v>
      </c>
      <c r="EB41">
        <v>12.0717064516129</v>
      </c>
      <c r="EC41">
        <v>1999.99483870968</v>
      </c>
      <c r="ED41">
        <v>0.980002935483871</v>
      </c>
      <c r="EE41">
        <v>0.0199971709677419</v>
      </c>
      <c r="EF41">
        <v>0</v>
      </c>
      <c r="EG41">
        <v>645.564774193548</v>
      </c>
      <c r="EH41">
        <v>5.00063</v>
      </c>
      <c r="EI41">
        <v>12762.7612903226</v>
      </c>
      <c r="EJ41">
        <v>17256.8612903226</v>
      </c>
      <c r="EK41">
        <v>38.375</v>
      </c>
      <c r="EL41">
        <v>38.441064516129</v>
      </c>
      <c r="EM41">
        <v>37.933</v>
      </c>
      <c r="EN41">
        <v>37.764</v>
      </c>
      <c r="EO41">
        <v>39.157</v>
      </c>
      <c r="EP41">
        <v>1955.10387096774</v>
      </c>
      <c r="EQ41">
        <v>39.8909677419355</v>
      </c>
      <c r="ER41">
        <v>0</v>
      </c>
      <c r="ES41">
        <v>1659718194.1</v>
      </c>
      <c r="ET41">
        <v>0</v>
      </c>
      <c r="EU41">
        <v>645.42688</v>
      </c>
      <c r="EV41">
        <v>-6.04176924138255</v>
      </c>
      <c r="EW41">
        <v>-122.823077124262</v>
      </c>
      <c r="EX41">
        <v>12761.092</v>
      </c>
      <c r="EY41">
        <v>15</v>
      </c>
      <c r="EZ41">
        <v>0</v>
      </c>
      <c r="FA41" t="s">
        <v>419</v>
      </c>
      <c r="FB41">
        <v>1659628608.5</v>
      </c>
      <c r="FC41">
        <v>1659628614.5</v>
      </c>
      <c r="FD41">
        <v>0</v>
      </c>
      <c r="FE41">
        <v>0.171</v>
      </c>
      <c r="FF41">
        <v>-0.023</v>
      </c>
      <c r="FG41">
        <v>6.372</v>
      </c>
      <c r="FH41">
        <v>0.072</v>
      </c>
      <c r="FI41">
        <v>420</v>
      </c>
      <c r="FJ41">
        <v>15</v>
      </c>
      <c r="FK41">
        <v>0.23</v>
      </c>
      <c r="FL41">
        <v>0.04</v>
      </c>
      <c r="FM41">
        <v>-16.0528097560976</v>
      </c>
      <c r="FN41">
        <v>-0.329045629612241</v>
      </c>
      <c r="FO41">
        <v>0.105523158491344</v>
      </c>
      <c r="FP41">
        <v>1</v>
      </c>
      <c r="FQ41">
        <v>645.878764705882</v>
      </c>
      <c r="FR41">
        <v>-7.44143621131241</v>
      </c>
      <c r="FS41">
        <v>0.753736810783974</v>
      </c>
      <c r="FT41">
        <v>0</v>
      </c>
      <c r="FU41">
        <v>4.23542292682927</v>
      </c>
      <c r="FV41">
        <v>0.0397552304805752</v>
      </c>
      <c r="FW41">
        <v>0.00450071606438426</v>
      </c>
      <c r="FX41">
        <v>1</v>
      </c>
      <c r="FY41">
        <v>2</v>
      </c>
      <c r="FZ41">
        <v>3</v>
      </c>
      <c r="GA41" t="s">
        <v>429</v>
      </c>
      <c r="GB41">
        <v>2.9739</v>
      </c>
      <c r="GC41">
        <v>2.6984</v>
      </c>
      <c r="GD41">
        <v>0.0878677</v>
      </c>
      <c r="GE41">
        <v>0.0917218</v>
      </c>
      <c r="GF41">
        <v>0.0906604</v>
      </c>
      <c r="GG41">
        <v>0.0771817</v>
      </c>
      <c r="GH41">
        <v>35533.2</v>
      </c>
      <c r="GI41">
        <v>38699</v>
      </c>
      <c r="GJ41">
        <v>35301.3</v>
      </c>
      <c r="GK41">
        <v>38640.8</v>
      </c>
      <c r="GL41">
        <v>45516.2</v>
      </c>
      <c r="GM41">
        <v>51502.6</v>
      </c>
      <c r="GN41">
        <v>55174.6</v>
      </c>
      <c r="GO41">
        <v>61978.3</v>
      </c>
      <c r="GP41">
        <v>1.9864</v>
      </c>
      <c r="GQ41">
        <v>1.8414</v>
      </c>
      <c r="GR41">
        <v>0.105381</v>
      </c>
      <c r="GS41">
        <v>0</v>
      </c>
      <c r="GT41">
        <v>23.2412</v>
      </c>
      <c r="GU41">
        <v>999.9</v>
      </c>
      <c r="GV41">
        <v>57.734</v>
      </c>
      <c r="GW41">
        <v>28.238</v>
      </c>
      <c r="GX41">
        <v>24.5639</v>
      </c>
      <c r="GY41">
        <v>54.5429</v>
      </c>
      <c r="GZ41">
        <v>46.8149</v>
      </c>
      <c r="HA41">
        <v>1</v>
      </c>
      <c r="HB41">
        <v>-0.0705691</v>
      </c>
      <c r="HC41">
        <v>1.73294</v>
      </c>
      <c r="HD41">
        <v>20.1214</v>
      </c>
      <c r="HE41">
        <v>5.19932</v>
      </c>
      <c r="HF41">
        <v>12.0064</v>
      </c>
      <c r="HG41">
        <v>4.976</v>
      </c>
      <c r="HH41">
        <v>3.2934</v>
      </c>
      <c r="HI41">
        <v>659.8</v>
      </c>
      <c r="HJ41">
        <v>9999</v>
      </c>
      <c r="HK41">
        <v>9999</v>
      </c>
      <c r="HL41">
        <v>9999</v>
      </c>
      <c r="HM41">
        <v>1.86307</v>
      </c>
      <c r="HN41">
        <v>1.86798</v>
      </c>
      <c r="HO41">
        <v>1.86771</v>
      </c>
      <c r="HP41">
        <v>1.86887</v>
      </c>
      <c r="HQ41">
        <v>1.86972</v>
      </c>
      <c r="HR41">
        <v>1.86578</v>
      </c>
      <c r="HS41">
        <v>1.86691</v>
      </c>
      <c r="HT41">
        <v>1.86829</v>
      </c>
      <c r="HU41">
        <v>5</v>
      </c>
      <c r="HV41">
        <v>0</v>
      </c>
      <c r="HW41">
        <v>0</v>
      </c>
      <c r="HX41">
        <v>0</v>
      </c>
      <c r="HY41" t="s">
        <v>421</v>
      </c>
      <c r="HZ41" t="s">
        <v>422</v>
      </c>
      <c r="IA41" t="s">
        <v>423</v>
      </c>
      <c r="IB41" t="s">
        <v>423</v>
      </c>
      <c r="IC41" t="s">
        <v>423</v>
      </c>
      <c r="ID41" t="s">
        <v>423</v>
      </c>
      <c r="IE41">
        <v>0</v>
      </c>
      <c r="IF41">
        <v>100</v>
      </c>
      <c r="IG41">
        <v>100</v>
      </c>
      <c r="IH41">
        <v>6.171</v>
      </c>
      <c r="II41">
        <v>0.2863</v>
      </c>
      <c r="IJ41">
        <v>3.92169283877132</v>
      </c>
      <c r="IK41">
        <v>0.0054094350880348</v>
      </c>
      <c r="IL41">
        <v>8.62785101562088e-07</v>
      </c>
      <c r="IM41">
        <v>-6.09410195572284e-10</v>
      </c>
      <c r="IN41">
        <v>-0.025273926026183</v>
      </c>
      <c r="IO41">
        <v>-0.0219156322177338</v>
      </c>
      <c r="IP41">
        <v>0.00246301660602182</v>
      </c>
      <c r="IQ41">
        <v>-2.7174175459257e-05</v>
      </c>
      <c r="IR41">
        <v>-3</v>
      </c>
      <c r="IS41">
        <v>1757</v>
      </c>
      <c r="IT41">
        <v>1</v>
      </c>
      <c r="IU41">
        <v>21</v>
      </c>
      <c r="IV41">
        <v>1493.1</v>
      </c>
      <c r="IW41">
        <v>1493</v>
      </c>
      <c r="IX41">
        <v>1.02417</v>
      </c>
      <c r="IY41">
        <v>2.62085</v>
      </c>
      <c r="IZ41">
        <v>1.54785</v>
      </c>
      <c r="JA41">
        <v>2.30591</v>
      </c>
      <c r="JB41">
        <v>1.34644</v>
      </c>
      <c r="JC41">
        <v>2.29248</v>
      </c>
      <c r="JD41">
        <v>32.0904</v>
      </c>
      <c r="JE41">
        <v>24.2451</v>
      </c>
      <c r="JF41">
        <v>18</v>
      </c>
      <c r="JG41">
        <v>497.521</v>
      </c>
      <c r="JH41">
        <v>405.246</v>
      </c>
      <c r="JI41">
        <v>20.5227</v>
      </c>
      <c r="JJ41">
        <v>26.262</v>
      </c>
      <c r="JK41">
        <v>30.0001</v>
      </c>
      <c r="JL41">
        <v>26.2162</v>
      </c>
      <c r="JM41">
        <v>26.1575</v>
      </c>
      <c r="JN41">
        <v>20.5924</v>
      </c>
      <c r="JO41">
        <v>38.5352</v>
      </c>
      <c r="JP41">
        <v>4.79306</v>
      </c>
      <c r="JQ41">
        <v>20.5196</v>
      </c>
      <c r="JR41">
        <v>426.748</v>
      </c>
      <c r="JS41">
        <v>15.6026</v>
      </c>
      <c r="JT41">
        <v>102.356</v>
      </c>
      <c r="JU41">
        <v>103.164</v>
      </c>
    </row>
    <row r="42" spans="1:281">
      <c r="A42">
        <v>26</v>
      </c>
      <c r="B42">
        <v>1659718202</v>
      </c>
      <c r="C42">
        <v>216.900000095367</v>
      </c>
      <c r="D42" t="s">
        <v>475</v>
      </c>
      <c r="E42" t="s">
        <v>476</v>
      </c>
      <c r="F42">
        <v>5</v>
      </c>
      <c r="G42" t="s">
        <v>415</v>
      </c>
      <c r="H42" t="s">
        <v>416</v>
      </c>
      <c r="I42">
        <v>1659718194.15517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427.424929567919</v>
      </c>
      <c r="AK42">
        <v>412.484527272727</v>
      </c>
      <c r="AL42">
        <v>0.164251317031005</v>
      </c>
      <c r="AM42">
        <v>66.001600535587</v>
      </c>
      <c r="AN42">
        <f>(AP42 - AO42 + DI42*1E3/(8.314*(DK42+273.15)) * AR42/DH42 * AQ42) * DH42/(100*CV42) * 1000/(1000 - AP42)</f>
        <v>0</v>
      </c>
      <c r="AO42">
        <v>15.6322542349109</v>
      </c>
      <c r="AP42">
        <v>19.8764412587413</v>
      </c>
      <c r="AQ42">
        <v>0.000140197628175746</v>
      </c>
      <c r="AR42">
        <v>112.050135901182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417</v>
      </c>
      <c r="AY42" t="s">
        <v>417</v>
      </c>
      <c r="AZ42">
        <v>0</v>
      </c>
      <c r="BA42">
        <v>0</v>
      </c>
      <c r="BB42">
        <f>1-AZ42/BA42</f>
        <v>0</v>
      </c>
      <c r="BC42">
        <v>0</v>
      </c>
      <c r="BD42" t="s">
        <v>417</v>
      </c>
      <c r="BE42" t="s">
        <v>417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417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6</v>
      </c>
      <c r="CW42">
        <v>0.5</v>
      </c>
      <c r="CX42" t="s">
        <v>418</v>
      </c>
      <c r="CY42">
        <v>2</v>
      </c>
      <c r="CZ42" t="b">
        <v>1</v>
      </c>
      <c r="DA42">
        <v>1659718194.15517</v>
      </c>
      <c r="DB42">
        <v>403.925310344828</v>
      </c>
      <c r="DC42">
        <v>420.54424137931</v>
      </c>
      <c r="DD42">
        <v>19.8761448275862</v>
      </c>
      <c r="DE42">
        <v>15.6349413793103</v>
      </c>
      <c r="DF42">
        <v>397.753793103448</v>
      </c>
      <c r="DG42">
        <v>19.5898206896552</v>
      </c>
      <c r="DH42">
        <v>500.067896551724</v>
      </c>
      <c r="DI42">
        <v>90.444</v>
      </c>
      <c r="DJ42">
        <v>0.0440038655172414</v>
      </c>
      <c r="DK42">
        <v>24.5861482758621</v>
      </c>
      <c r="DL42">
        <v>24.983224137931</v>
      </c>
      <c r="DM42">
        <v>999.9</v>
      </c>
      <c r="DN42">
        <v>0</v>
      </c>
      <c r="DO42">
        <v>0</v>
      </c>
      <c r="DP42">
        <v>10006.5517241379</v>
      </c>
      <c r="DQ42">
        <v>0</v>
      </c>
      <c r="DR42">
        <v>12.4092344827586</v>
      </c>
      <c r="DS42">
        <v>-16.6190034482759</v>
      </c>
      <c r="DT42">
        <v>412.116586206897</v>
      </c>
      <c r="DU42">
        <v>427.223862068966</v>
      </c>
      <c r="DV42">
        <v>4.2411975862069</v>
      </c>
      <c r="DW42">
        <v>420.54424137931</v>
      </c>
      <c r="DX42">
        <v>15.6349413793103</v>
      </c>
      <c r="DY42">
        <v>1.7976775862069</v>
      </c>
      <c r="DZ42">
        <v>1.41408724137931</v>
      </c>
      <c r="EA42">
        <v>15.766624137931</v>
      </c>
      <c r="EB42">
        <v>12.0695379310345</v>
      </c>
      <c r="EC42">
        <v>1999.97068965517</v>
      </c>
      <c r="ED42">
        <v>0.980002655172414</v>
      </c>
      <c r="EE42">
        <v>0.0199974793103448</v>
      </c>
      <c r="EF42">
        <v>0</v>
      </c>
      <c r="EG42">
        <v>645.065965517241</v>
      </c>
      <c r="EH42">
        <v>5.00063</v>
      </c>
      <c r="EI42">
        <v>12753.0103448276</v>
      </c>
      <c r="EJ42">
        <v>17256.6551724138</v>
      </c>
      <c r="EK42">
        <v>38.375</v>
      </c>
      <c r="EL42">
        <v>38.4413448275862</v>
      </c>
      <c r="EM42">
        <v>37.932724137931</v>
      </c>
      <c r="EN42">
        <v>37.754275862069</v>
      </c>
      <c r="EO42">
        <v>39.1592068965517</v>
      </c>
      <c r="EP42">
        <v>1955.07965517241</v>
      </c>
      <c r="EQ42">
        <v>39.8910344827586</v>
      </c>
      <c r="ER42">
        <v>0</v>
      </c>
      <c r="ES42">
        <v>1659718198.9</v>
      </c>
      <c r="ET42">
        <v>0</v>
      </c>
      <c r="EU42">
        <v>644.97436</v>
      </c>
      <c r="EV42">
        <v>-4.92453846166286</v>
      </c>
      <c r="EW42">
        <v>-94.4538460112058</v>
      </c>
      <c r="EX42">
        <v>12752.352</v>
      </c>
      <c r="EY42">
        <v>15</v>
      </c>
      <c r="EZ42">
        <v>0</v>
      </c>
      <c r="FA42" t="s">
        <v>419</v>
      </c>
      <c r="FB42">
        <v>1659628608.5</v>
      </c>
      <c r="FC42">
        <v>1659628614.5</v>
      </c>
      <c r="FD42">
        <v>0</v>
      </c>
      <c r="FE42">
        <v>0.171</v>
      </c>
      <c r="FF42">
        <v>-0.023</v>
      </c>
      <c r="FG42">
        <v>6.372</v>
      </c>
      <c r="FH42">
        <v>0.072</v>
      </c>
      <c r="FI42">
        <v>420</v>
      </c>
      <c r="FJ42">
        <v>15</v>
      </c>
      <c r="FK42">
        <v>0.23</v>
      </c>
      <c r="FL42">
        <v>0.04</v>
      </c>
      <c r="FM42">
        <v>-16.2346365853659</v>
      </c>
      <c r="FN42">
        <v>-2.96644761975948</v>
      </c>
      <c r="FO42">
        <v>0.565421179840949</v>
      </c>
      <c r="FP42">
        <v>0</v>
      </c>
      <c r="FQ42">
        <v>645.387588235294</v>
      </c>
      <c r="FR42">
        <v>-6.30411001184872</v>
      </c>
      <c r="FS42">
        <v>0.647591334355381</v>
      </c>
      <c r="FT42">
        <v>0</v>
      </c>
      <c r="FU42">
        <v>4.23841195121951</v>
      </c>
      <c r="FV42">
        <v>0.0455264072550395</v>
      </c>
      <c r="FW42">
        <v>0.00523564901258546</v>
      </c>
      <c r="FX42">
        <v>1</v>
      </c>
      <c r="FY42">
        <v>1</v>
      </c>
      <c r="FZ42">
        <v>3</v>
      </c>
      <c r="GA42" t="s">
        <v>426</v>
      </c>
      <c r="GB42">
        <v>2.97408</v>
      </c>
      <c r="GC42">
        <v>2.69823</v>
      </c>
      <c r="GD42">
        <v>0.0879707</v>
      </c>
      <c r="GE42">
        <v>0.092812</v>
      </c>
      <c r="GF42">
        <v>0.0906794</v>
      </c>
      <c r="GG42">
        <v>0.0771715</v>
      </c>
      <c r="GH42">
        <v>35529.4</v>
      </c>
      <c r="GI42">
        <v>38652.6</v>
      </c>
      <c r="GJ42">
        <v>35301.5</v>
      </c>
      <c r="GK42">
        <v>38640.8</v>
      </c>
      <c r="GL42">
        <v>45515.6</v>
      </c>
      <c r="GM42">
        <v>51503.6</v>
      </c>
      <c r="GN42">
        <v>55175.1</v>
      </c>
      <c r="GO42">
        <v>61978.8</v>
      </c>
      <c r="GP42">
        <v>1.986</v>
      </c>
      <c r="GQ42">
        <v>1.841</v>
      </c>
      <c r="GR42">
        <v>0.105977</v>
      </c>
      <c r="GS42">
        <v>0</v>
      </c>
      <c r="GT42">
        <v>23.2431</v>
      </c>
      <c r="GU42">
        <v>999.9</v>
      </c>
      <c r="GV42">
        <v>57.716</v>
      </c>
      <c r="GW42">
        <v>28.238</v>
      </c>
      <c r="GX42">
        <v>24.5542</v>
      </c>
      <c r="GY42">
        <v>55.0029</v>
      </c>
      <c r="GZ42">
        <v>46.3181</v>
      </c>
      <c r="HA42">
        <v>1</v>
      </c>
      <c r="HB42">
        <v>-0.0704268</v>
      </c>
      <c r="HC42">
        <v>1.68418</v>
      </c>
      <c r="HD42">
        <v>20.1219</v>
      </c>
      <c r="HE42">
        <v>5.19932</v>
      </c>
      <c r="HF42">
        <v>12.0076</v>
      </c>
      <c r="HG42">
        <v>4.976</v>
      </c>
      <c r="HH42">
        <v>3.2934</v>
      </c>
      <c r="HI42">
        <v>659.8</v>
      </c>
      <c r="HJ42">
        <v>9999</v>
      </c>
      <c r="HK42">
        <v>9999</v>
      </c>
      <c r="HL42">
        <v>9999</v>
      </c>
      <c r="HM42">
        <v>1.8631</v>
      </c>
      <c r="HN42">
        <v>1.86798</v>
      </c>
      <c r="HO42">
        <v>1.86771</v>
      </c>
      <c r="HP42">
        <v>1.8689</v>
      </c>
      <c r="HQ42">
        <v>1.86978</v>
      </c>
      <c r="HR42">
        <v>1.86584</v>
      </c>
      <c r="HS42">
        <v>1.86691</v>
      </c>
      <c r="HT42">
        <v>1.86829</v>
      </c>
      <c r="HU42">
        <v>5</v>
      </c>
      <c r="HV42">
        <v>0</v>
      </c>
      <c r="HW42">
        <v>0</v>
      </c>
      <c r="HX42">
        <v>0</v>
      </c>
      <c r="HY42" t="s">
        <v>421</v>
      </c>
      <c r="HZ42" t="s">
        <v>422</v>
      </c>
      <c r="IA42" t="s">
        <v>423</v>
      </c>
      <c r="IB42" t="s">
        <v>423</v>
      </c>
      <c r="IC42" t="s">
        <v>423</v>
      </c>
      <c r="ID42" t="s">
        <v>423</v>
      </c>
      <c r="IE42">
        <v>0</v>
      </c>
      <c r="IF42">
        <v>100</v>
      </c>
      <c r="IG42">
        <v>100</v>
      </c>
      <c r="IH42">
        <v>6.175</v>
      </c>
      <c r="II42">
        <v>0.2865</v>
      </c>
      <c r="IJ42">
        <v>3.92169283877132</v>
      </c>
      <c r="IK42">
        <v>0.0054094350880348</v>
      </c>
      <c r="IL42">
        <v>8.62785101562088e-07</v>
      </c>
      <c r="IM42">
        <v>-6.09410195572284e-10</v>
      </c>
      <c r="IN42">
        <v>-0.025273926026183</v>
      </c>
      <c r="IO42">
        <v>-0.0219156322177338</v>
      </c>
      <c r="IP42">
        <v>0.00246301660602182</v>
      </c>
      <c r="IQ42">
        <v>-2.7174175459257e-05</v>
      </c>
      <c r="IR42">
        <v>-3</v>
      </c>
      <c r="IS42">
        <v>1757</v>
      </c>
      <c r="IT42">
        <v>1</v>
      </c>
      <c r="IU42">
        <v>21</v>
      </c>
      <c r="IV42">
        <v>1493.2</v>
      </c>
      <c r="IW42">
        <v>1493.1</v>
      </c>
      <c r="IX42">
        <v>1.05103</v>
      </c>
      <c r="IY42">
        <v>2.62207</v>
      </c>
      <c r="IZ42">
        <v>1.54785</v>
      </c>
      <c r="JA42">
        <v>2.30713</v>
      </c>
      <c r="JB42">
        <v>1.34644</v>
      </c>
      <c r="JC42">
        <v>2.24976</v>
      </c>
      <c r="JD42">
        <v>32.0904</v>
      </c>
      <c r="JE42">
        <v>24.2451</v>
      </c>
      <c r="JF42">
        <v>18</v>
      </c>
      <c r="JG42">
        <v>497.259</v>
      </c>
      <c r="JH42">
        <v>405.04</v>
      </c>
      <c r="JI42">
        <v>20.5333</v>
      </c>
      <c r="JJ42">
        <v>26.2642</v>
      </c>
      <c r="JK42">
        <v>30.0001</v>
      </c>
      <c r="JL42">
        <v>26.2162</v>
      </c>
      <c r="JM42">
        <v>26.1597</v>
      </c>
      <c r="JN42">
        <v>21.0967</v>
      </c>
      <c r="JO42">
        <v>38.5352</v>
      </c>
      <c r="JP42">
        <v>4.40363</v>
      </c>
      <c r="JQ42">
        <v>20.5371</v>
      </c>
      <c r="JR42">
        <v>440.138</v>
      </c>
      <c r="JS42">
        <v>15.5931</v>
      </c>
      <c r="JT42">
        <v>102.357</v>
      </c>
      <c r="JU42">
        <v>103.165</v>
      </c>
    </row>
    <row r="43" spans="1:281">
      <c r="A43">
        <v>27</v>
      </c>
      <c r="B43">
        <v>1659718207</v>
      </c>
      <c r="C43">
        <v>221.900000095367</v>
      </c>
      <c r="D43" t="s">
        <v>477</v>
      </c>
      <c r="E43" t="s">
        <v>478</v>
      </c>
      <c r="F43">
        <v>5</v>
      </c>
      <c r="G43" t="s">
        <v>415</v>
      </c>
      <c r="H43" t="s">
        <v>416</v>
      </c>
      <c r="I43">
        <v>1659718199.23214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439.946959268979</v>
      </c>
      <c r="AK43">
        <v>418.345642424242</v>
      </c>
      <c r="AL43">
        <v>1.44305105112449</v>
      </c>
      <c r="AM43">
        <v>66.001600535587</v>
      </c>
      <c r="AN43">
        <f>(AP43 - AO43 + DI43*1E3/(8.314*(DK43+273.15)) * AR43/DH43 * AQ43) * DH43/(100*CV43) * 1000/(1000 - AP43)</f>
        <v>0</v>
      </c>
      <c r="AO43">
        <v>15.630935288617</v>
      </c>
      <c r="AP43">
        <v>19.8808496503497</v>
      </c>
      <c r="AQ43">
        <v>0.000122195931132304</v>
      </c>
      <c r="AR43">
        <v>112.050135901182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417</v>
      </c>
      <c r="AY43" t="s">
        <v>417</v>
      </c>
      <c r="AZ43">
        <v>0</v>
      </c>
      <c r="BA43">
        <v>0</v>
      </c>
      <c r="BB43">
        <f>1-AZ43/BA43</f>
        <v>0</v>
      </c>
      <c r="BC43">
        <v>0</v>
      </c>
      <c r="BD43" t="s">
        <v>417</v>
      </c>
      <c r="BE43" t="s">
        <v>417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417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6</v>
      </c>
      <c r="CW43">
        <v>0.5</v>
      </c>
      <c r="CX43" t="s">
        <v>418</v>
      </c>
      <c r="CY43">
        <v>2</v>
      </c>
      <c r="CZ43" t="b">
        <v>1</v>
      </c>
      <c r="DA43">
        <v>1659718199.23214</v>
      </c>
      <c r="DB43">
        <v>404.938535714286</v>
      </c>
      <c r="DC43">
        <v>424.963642857143</v>
      </c>
      <c r="DD43">
        <v>19.8786714285714</v>
      </c>
      <c r="DE43">
        <v>15.6328178571429</v>
      </c>
      <c r="DF43">
        <v>398.761178571429</v>
      </c>
      <c r="DG43">
        <v>19.5922464285714</v>
      </c>
      <c r="DH43">
        <v>500.034107142857</v>
      </c>
      <c r="DI43">
        <v>90.4434571428571</v>
      </c>
      <c r="DJ43">
        <v>0.0441177571428571</v>
      </c>
      <c r="DK43">
        <v>24.5891321428571</v>
      </c>
      <c r="DL43">
        <v>24.9803607142857</v>
      </c>
      <c r="DM43">
        <v>999.9</v>
      </c>
      <c r="DN43">
        <v>0</v>
      </c>
      <c r="DO43">
        <v>0</v>
      </c>
      <c r="DP43">
        <v>10002.8571428571</v>
      </c>
      <c r="DQ43">
        <v>0</v>
      </c>
      <c r="DR43">
        <v>12.4312178571429</v>
      </c>
      <c r="DS43">
        <v>-20.0251642857143</v>
      </c>
      <c r="DT43">
        <v>413.151428571429</v>
      </c>
      <c r="DU43">
        <v>431.712464285714</v>
      </c>
      <c r="DV43">
        <v>4.24585</v>
      </c>
      <c r="DW43">
        <v>424.963642857143</v>
      </c>
      <c r="DX43">
        <v>15.6328178571429</v>
      </c>
      <c r="DY43">
        <v>1.79789535714286</v>
      </c>
      <c r="DZ43">
        <v>1.41388607142857</v>
      </c>
      <c r="EA43">
        <v>15.7685142857143</v>
      </c>
      <c r="EB43">
        <v>12.0673892857143</v>
      </c>
      <c r="EC43">
        <v>1999.95535714286</v>
      </c>
      <c r="ED43">
        <v>0.980002714285715</v>
      </c>
      <c r="EE43">
        <v>0.0199974142857143</v>
      </c>
      <c r="EF43">
        <v>0</v>
      </c>
      <c r="EG43">
        <v>644.652071428572</v>
      </c>
      <c r="EH43">
        <v>5.00063</v>
      </c>
      <c r="EI43">
        <v>12745.8785714286</v>
      </c>
      <c r="EJ43">
        <v>17256.525</v>
      </c>
      <c r="EK43">
        <v>38.375</v>
      </c>
      <c r="EL43">
        <v>38.446</v>
      </c>
      <c r="EM43">
        <v>37.9325714285714</v>
      </c>
      <c r="EN43">
        <v>37.75</v>
      </c>
      <c r="EO43">
        <v>39.1626428571428</v>
      </c>
      <c r="EP43">
        <v>1955.065</v>
      </c>
      <c r="EQ43">
        <v>39.8903571428572</v>
      </c>
      <c r="ER43">
        <v>0</v>
      </c>
      <c r="ES43">
        <v>1659718204.3</v>
      </c>
      <c r="ET43">
        <v>0</v>
      </c>
      <c r="EU43">
        <v>644.576961538462</v>
      </c>
      <c r="EV43">
        <v>-4.42109403172669</v>
      </c>
      <c r="EW43">
        <v>-64.953846175042</v>
      </c>
      <c r="EX43">
        <v>12745.6423076923</v>
      </c>
      <c r="EY43">
        <v>15</v>
      </c>
      <c r="EZ43">
        <v>0</v>
      </c>
      <c r="FA43" t="s">
        <v>419</v>
      </c>
      <c r="FB43">
        <v>1659628608.5</v>
      </c>
      <c r="FC43">
        <v>1659628614.5</v>
      </c>
      <c r="FD43">
        <v>0</v>
      </c>
      <c r="FE43">
        <v>0.171</v>
      </c>
      <c r="FF43">
        <v>-0.023</v>
      </c>
      <c r="FG43">
        <v>6.372</v>
      </c>
      <c r="FH43">
        <v>0.072</v>
      </c>
      <c r="FI43">
        <v>420</v>
      </c>
      <c r="FJ43">
        <v>15</v>
      </c>
      <c r="FK43">
        <v>0.23</v>
      </c>
      <c r="FL43">
        <v>0.04</v>
      </c>
      <c r="FM43">
        <v>-18.2782024390244</v>
      </c>
      <c r="FN43">
        <v>-29.8402822954753</v>
      </c>
      <c r="FO43">
        <v>3.75863249480042</v>
      </c>
      <c r="FP43">
        <v>0</v>
      </c>
      <c r="FQ43">
        <v>644.922558823529</v>
      </c>
      <c r="FR43">
        <v>-4.92997708478073</v>
      </c>
      <c r="FS43">
        <v>0.518911938079063</v>
      </c>
      <c r="FT43">
        <v>0</v>
      </c>
      <c r="FU43">
        <v>4.24255292682927</v>
      </c>
      <c r="FV43">
        <v>0.055987939088594</v>
      </c>
      <c r="FW43">
        <v>0.00623653955170751</v>
      </c>
      <c r="FX43">
        <v>1</v>
      </c>
      <c r="FY43">
        <v>1</v>
      </c>
      <c r="FZ43">
        <v>3</v>
      </c>
      <c r="GA43" t="s">
        <v>426</v>
      </c>
      <c r="GB43">
        <v>2.97453</v>
      </c>
      <c r="GC43">
        <v>2.6979</v>
      </c>
      <c r="GD43">
        <v>0.0890277</v>
      </c>
      <c r="GE43">
        <v>0.0951224</v>
      </c>
      <c r="GF43">
        <v>0.0906946</v>
      </c>
      <c r="GG43">
        <v>0.0771774</v>
      </c>
      <c r="GH43">
        <v>35487.9</v>
      </c>
      <c r="GI43">
        <v>38554</v>
      </c>
      <c r="GJ43">
        <v>35301.3</v>
      </c>
      <c r="GK43">
        <v>38640.7</v>
      </c>
      <c r="GL43">
        <v>45514.3</v>
      </c>
      <c r="GM43">
        <v>51503.4</v>
      </c>
      <c r="GN43">
        <v>55174.5</v>
      </c>
      <c r="GO43">
        <v>61978.9</v>
      </c>
      <c r="GP43">
        <v>1.9864</v>
      </c>
      <c r="GQ43">
        <v>1.8412</v>
      </c>
      <c r="GR43">
        <v>0.105798</v>
      </c>
      <c r="GS43">
        <v>0</v>
      </c>
      <c r="GT43">
        <v>23.2431</v>
      </c>
      <c r="GU43">
        <v>999.9</v>
      </c>
      <c r="GV43">
        <v>57.716</v>
      </c>
      <c r="GW43">
        <v>28.258</v>
      </c>
      <c r="GX43">
        <v>24.5844</v>
      </c>
      <c r="GY43">
        <v>54.9529</v>
      </c>
      <c r="GZ43">
        <v>46.7909</v>
      </c>
      <c r="HA43">
        <v>1</v>
      </c>
      <c r="HB43">
        <v>-0.0698577</v>
      </c>
      <c r="HC43">
        <v>1.65813</v>
      </c>
      <c r="HD43">
        <v>20.1218</v>
      </c>
      <c r="HE43">
        <v>5.19932</v>
      </c>
      <c r="HF43">
        <v>12.0076</v>
      </c>
      <c r="HG43">
        <v>4.9756</v>
      </c>
      <c r="HH43">
        <v>3.2936</v>
      </c>
      <c r="HI43">
        <v>659.8</v>
      </c>
      <c r="HJ43">
        <v>9999</v>
      </c>
      <c r="HK43">
        <v>9999</v>
      </c>
      <c r="HL43">
        <v>9999</v>
      </c>
      <c r="HM43">
        <v>1.8631</v>
      </c>
      <c r="HN43">
        <v>1.86801</v>
      </c>
      <c r="HO43">
        <v>1.86774</v>
      </c>
      <c r="HP43">
        <v>1.8689</v>
      </c>
      <c r="HQ43">
        <v>1.86975</v>
      </c>
      <c r="HR43">
        <v>1.86584</v>
      </c>
      <c r="HS43">
        <v>1.86691</v>
      </c>
      <c r="HT43">
        <v>1.86829</v>
      </c>
      <c r="HU43">
        <v>5</v>
      </c>
      <c r="HV43">
        <v>0</v>
      </c>
      <c r="HW43">
        <v>0</v>
      </c>
      <c r="HX43">
        <v>0</v>
      </c>
      <c r="HY43" t="s">
        <v>421</v>
      </c>
      <c r="HZ43" t="s">
        <v>422</v>
      </c>
      <c r="IA43" t="s">
        <v>423</v>
      </c>
      <c r="IB43" t="s">
        <v>423</v>
      </c>
      <c r="IC43" t="s">
        <v>423</v>
      </c>
      <c r="ID43" t="s">
        <v>423</v>
      </c>
      <c r="IE43">
        <v>0</v>
      </c>
      <c r="IF43">
        <v>100</v>
      </c>
      <c r="IG43">
        <v>100</v>
      </c>
      <c r="IH43">
        <v>6.211</v>
      </c>
      <c r="II43">
        <v>0.2867</v>
      </c>
      <c r="IJ43">
        <v>3.92169283877132</v>
      </c>
      <c r="IK43">
        <v>0.0054094350880348</v>
      </c>
      <c r="IL43">
        <v>8.62785101562088e-07</v>
      </c>
      <c r="IM43">
        <v>-6.09410195572284e-10</v>
      </c>
      <c r="IN43">
        <v>-0.025273926026183</v>
      </c>
      <c r="IO43">
        <v>-0.0219156322177338</v>
      </c>
      <c r="IP43">
        <v>0.00246301660602182</v>
      </c>
      <c r="IQ43">
        <v>-2.7174175459257e-05</v>
      </c>
      <c r="IR43">
        <v>-3</v>
      </c>
      <c r="IS43">
        <v>1757</v>
      </c>
      <c r="IT43">
        <v>1</v>
      </c>
      <c r="IU43">
        <v>21</v>
      </c>
      <c r="IV43">
        <v>1493.3</v>
      </c>
      <c r="IW43">
        <v>1493.2</v>
      </c>
      <c r="IX43">
        <v>1.0791</v>
      </c>
      <c r="IY43">
        <v>2.61841</v>
      </c>
      <c r="IZ43">
        <v>1.54785</v>
      </c>
      <c r="JA43">
        <v>2.30713</v>
      </c>
      <c r="JB43">
        <v>1.34644</v>
      </c>
      <c r="JC43">
        <v>2.33765</v>
      </c>
      <c r="JD43">
        <v>32.0904</v>
      </c>
      <c r="JE43">
        <v>24.2101</v>
      </c>
      <c r="JF43">
        <v>18</v>
      </c>
      <c r="JG43">
        <v>497.542</v>
      </c>
      <c r="JH43">
        <v>405.167</v>
      </c>
      <c r="JI43">
        <v>20.5476</v>
      </c>
      <c r="JJ43">
        <v>26.2642</v>
      </c>
      <c r="JK43">
        <v>30.0003</v>
      </c>
      <c r="JL43">
        <v>26.2184</v>
      </c>
      <c r="JM43">
        <v>26.1619</v>
      </c>
      <c r="JN43">
        <v>21.7478</v>
      </c>
      <c r="JO43">
        <v>38.5352</v>
      </c>
      <c r="JP43">
        <v>4.01551</v>
      </c>
      <c r="JQ43">
        <v>20.5521</v>
      </c>
      <c r="JR43">
        <v>460.24</v>
      </c>
      <c r="JS43">
        <v>15.5814</v>
      </c>
      <c r="JT43">
        <v>102.356</v>
      </c>
      <c r="JU43">
        <v>103.164</v>
      </c>
    </row>
    <row r="44" spans="1:281">
      <c r="A44">
        <v>28</v>
      </c>
      <c r="B44">
        <v>1659718212</v>
      </c>
      <c r="C44">
        <v>226.900000095367</v>
      </c>
      <c r="D44" t="s">
        <v>479</v>
      </c>
      <c r="E44" t="s">
        <v>480</v>
      </c>
      <c r="F44">
        <v>5</v>
      </c>
      <c r="G44" t="s">
        <v>415</v>
      </c>
      <c r="H44" t="s">
        <v>416</v>
      </c>
      <c r="I44">
        <v>1659718204.5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455.978376584351</v>
      </c>
      <c r="AK44">
        <v>429.187296969697</v>
      </c>
      <c r="AL44">
        <v>2.36548915665581</v>
      </c>
      <c r="AM44">
        <v>66.001600535587</v>
      </c>
      <c r="AN44">
        <f>(AP44 - AO44 + DI44*1E3/(8.314*(DK44+273.15)) * AR44/DH44 * AQ44) * DH44/(100*CV44) * 1000/(1000 - AP44)</f>
        <v>0</v>
      </c>
      <c r="AO44">
        <v>15.6318912046928</v>
      </c>
      <c r="AP44">
        <v>19.8874398601399</v>
      </c>
      <c r="AQ44">
        <v>2.75901836669561e-05</v>
      </c>
      <c r="AR44">
        <v>112.050135901182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417</v>
      </c>
      <c r="AY44" t="s">
        <v>417</v>
      </c>
      <c r="AZ44">
        <v>0</v>
      </c>
      <c r="BA44">
        <v>0</v>
      </c>
      <c r="BB44">
        <f>1-AZ44/BA44</f>
        <v>0</v>
      </c>
      <c r="BC44">
        <v>0</v>
      </c>
      <c r="BD44" t="s">
        <v>417</v>
      </c>
      <c r="BE44" t="s">
        <v>417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417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6</v>
      </c>
      <c r="CW44">
        <v>0.5</v>
      </c>
      <c r="CX44" t="s">
        <v>418</v>
      </c>
      <c r="CY44">
        <v>2</v>
      </c>
      <c r="CZ44" t="b">
        <v>1</v>
      </c>
      <c r="DA44">
        <v>1659718204.5</v>
      </c>
      <c r="DB44">
        <v>408.996925925926</v>
      </c>
      <c r="DC44">
        <v>435.022851851852</v>
      </c>
      <c r="DD44">
        <v>19.8822481481481</v>
      </c>
      <c r="DE44">
        <v>15.6308666666667</v>
      </c>
      <c r="DF44">
        <v>402.796111111111</v>
      </c>
      <c r="DG44">
        <v>19.5956666666667</v>
      </c>
      <c r="DH44">
        <v>500.037666666667</v>
      </c>
      <c r="DI44">
        <v>90.4433259259259</v>
      </c>
      <c r="DJ44">
        <v>0.0440868962962963</v>
      </c>
      <c r="DK44">
        <v>24.5935296296296</v>
      </c>
      <c r="DL44">
        <v>24.9764666666667</v>
      </c>
      <c r="DM44">
        <v>999.9</v>
      </c>
      <c r="DN44">
        <v>0</v>
      </c>
      <c r="DO44">
        <v>0</v>
      </c>
      <c r="DP44">
        <v>9995.74074074074</v>
      </c>
      <c r="DQ44">
        <v>0</v>
      </c>
      <c r="DR44">
        <v>12.4270259259259</v>
      </c>
      <c r="DS44">
        <v>-26.0259666666667</v>
      </c>
      <c r="DT44">
        <v>417.29362962963</v>
      </c>
      <c r="DU44">
        <v>441.930518518519</v>
      </c>
      <c r="DV44">
        <v>4.25138259259259</v>
      </c>
      <c r="DW44">
        <v>435.022851851852</v>
      </c>
      <c r="DX44">
        <v>15.6308666666667</v>
      </c>
      <c r="DY44">
        <v>1.79821703703704</v>
      </c>
      <c r="DZ44">
        <v>1.41370666666667</v>
      </c>
      <c r="EA44">
        <v>15.7713074074074</v>
      </c>
      <c r="EB44">
        <v>12.0654703703704</v>
      </c>
      <c r="EC44">
        <v>1999.95962962963</v>
      </c>
      <c r="ED44">
        <v>0.980002666666667</v>
      </c>
      <c r="EE44">
        <v>0.0199974666666667</v>
      </c>
      <c r="EF44">
        <v>0</v>
      </c>
      <c r="EG44">
        <v>644.401851851852</v>
      </c>
      <c r="EH44">
        <v>5.00063</v>
      </c>
      <c r="EI44">
        <v>12742.0111111111</v>
      </c>
      <c r="EJ44">
        <v>17256.5703703704</v>
      </c>
      <c r="EK44">
        <v>38.375</v>
      </c>
      <c r="EL44">
        <v>38.4533333333333</v>
      </c>
      <c r="EM44">
        <v>37.937</v>
      </c>
      <c r="EN44">
        <v>37.7545925925926</v>
      </c>
      <c r="EO44">
        <v>39.1617407407407</v>
      </c>
      <c r="EP44">
        <v>1955.06888888889</v>
      </c>
      <c r="EQ44">
        <v>39.8907407407407</v>
      </c>
      <c r="ER44">
        <v>0</v>
      </c>
      <c r="ES44">
        <v>1659718209.1</v>
      </c>
      <c r="ET44">
        <v>0</v>
      </c>
      <c r="EU44">
        <v>644.383961538462</v>
      </c>
      <c r="EV44">
        <v>-0.938769241145043</v>
      </c>
      <c r="EW44">
        <v>-21.921367620196</v>
      </c>
      <c r="EX44">
        <v>12742.4076923077</v>
      </c>
      <c r="EY44">
        <v>15</v>
      </c>
      <c r="EZ44">
        <v>0</v>
      </c>
      <c r="FA44" t="s">
        <v>419</v>
      </c>
      <c r="FB44">
        <v>1659628608.5</v>
      </c>
      <c r="FC44">
        <v>1659628614.5</v>
      </c>
      <c r="FD44">
        <v>0</v>
      </c>
      <c r="FE44">
        <v>0.171</v>
      </c>
      <c r="FF44">
        <v>-0.023</v>
      </c>
      <c r="FG44">
        <v>6.372</v>
      </c>
      <c r="FH44">
        <v>0.072</v>
      </c>
      <c r="FI44">
        <v>420</v>
      </c>
      <c r="FJ44">
        <v>15</v>
      </c>
      <c r="FK44">
        <v>0.23</v>
      </c>
      <c r="FL44">
        <v>0.04</v>
      </c>
      <c r="FM44">
        <v>-22.3183625</v>
      </c>
      <c r="FN44">
        <v>-66.0793114446529</v>
      </c>
      <c r="FO44">
        <v>6.72273228284778</v>
      </c>
      <c r="FP44">
        <v>0</v>
      </c>
      <c r="FQ44">
        <v>644.597794117647</v>
      </c>
      <c r="FR44">
        <v>-3.63830405637952</v>
      </c>
      <c r="FS44">
        <v>0.427760431812266</v>
      </c>
      <c r="FT44">
        <v>0</v>
      </c>
      <c r="FU44">
        <v>4.2471545</v>
      </c>
      <c r="FV44">
        <v>0.0596616135084392</v>
      </c>
      <c r="FW44">
        <v>0.00636864583329926</v>
      </c>
      <c r="FX44">
        <v>1</v>
      </c>
      <c r="FY44">
        <v>1</v>
      </c>
      <c r="FZ44">
        <v>3</v>
      </c>
      <c r="GA44" t="s">
        <v>426</v>
      </c>
      <c r="GB44">
        <v>2.97387</v>
      </c>
      <c r="GC44">
        <v>2.69823</v>
      </c>
      <c r="GD44">
        <v>0.0909046</v>
      </c>
      <c r="GE44">
        <v>0.0979557</v>
      </c>
      <c r="GF44">
        <v>0.090715</v>
      </c>
      <c r="GG44">
        <v>0.0771662</v>
      </c>
      <c r="GH44">
        <v>35415.2</v>
      </c>
      <c r="GI44">
        <v>38433.3</v>
      </c>
      <c r="GJ44">
        <v>35301.7</v>
      </c>
      <c r="GK44">
        <v>38640.6</v>
      </c>
      <c r="GL44">
        <v>45514</v>
      </c>
      <c r="GM44">
        <v>51503.7</v>
      </c>
      <c r="GN44">
        <v>55175.3</v>
      </c>
      <c r="GO44">
        <v>61978.5</v>
      </c>
      <c r="GP44">
        <v>1.986</v>
      </c>
      <c r="GQ44">
        <v>1.8414</v>
      </c>
      <c r="GR44">
        <v>0.104636</v>
      </c>
      <c r="GS44">
        <v>0</v>
      </c>
      <c r="GT44">
        <v>23.2451</v>
      </c>
      <c r="GU44">
        <v>999.9</v>
      </c>
      <c r="GV44">
        <v>57.691</v>
      </c>
      <c r="GW44">
        <v>28.258</v>
      </c>
      <c r="GX44">
        <v>24.5723</v>
      </c>
      <c r="GY44">
        <v>55.2029</v>
      </c>
      <c r="GZ44">
        <v>46.847</v>
      </c>
      <c r="HA44">
        <v>1</v>
      </c>
      <c r="HB44">
        <v>-0.0699593</v>
      </c>
      <c r="HC44">
        <v>1.66251</v>
      </c>
      <c r="HD44">
        <v>20.1218</v>
      </c>
      <c r="HE44">
        <v>5.19932</v>
      </c>
      <c r="HF44">
        <v>12.0064</v>
      </c>
      <c r="HG44">
        <v>4.9756</v>
      </c>
      <c r="HH44">
        <v>3.2934</v>
      </c>
      <c r="HI44">
        <v>659.8</v>
      </c>
      <c r="HJ44">
        <v>9999</v>
      </c>
      <c r="HK44">
        <v>9999</v>
      </c>
      <c r="HL44">
        <v>9999</v>
      </c>
      <c r="HM44">
        <v>1.86307</v>
      </c>
      <c r="HN44">
        <v>1.86798</v>
      </c>
      <c r="HO44">
        <v>1.86768</v>
      </c>
      <c r="HP44">
        <v>1.8689</v>
      </c>
      <c r="HQ44">
        <v>1.86969</v>
      </c>
      <c r="HR44">
        <v>1.86575</v>
      </c>
      <c r="HS44">
        <v>1.86688</v>
      </c>
      <c r="HT44">
        <v>1.86829</v>
      </c>
      <c r="HU44">
        <v>5</v>
      </c>
      <c r="HV44">
        <v>0</v>
      </c>
      <c r="HW44">
        <v>0</v>
      </c>
      <c r="HX44">
        <v>0</v>
      </c>
      <c r="HY44" t="s">
        <v>421</v>
      </c>
      <c r="HZ44" t="s">
        <v>422</v>
      </c>
      <c r="IA44" t="s">
        <v>423</v>
      </c>
      <c r="IB44" t="s">
        <v>423</v>
      </c>
      <c r="IC44" t="s">
        <v>423</v>
      </c>
      <c r="ID44" t="s">
        <v>423</v>
      </c>
      <c r="IE44">
        <v>0</v>
      </c>
      <c r="IF44">
        <v>100</v>
      </c>
      <c r="IG44">
        <v>100</v>
      </c>
      <c r="IH44">
        <v>6.276</v>
      </c>
      <c r="II44">
        <v>0.2869</v>
      </c>
      <c r="IJ44">
        <v>3.92169283877132</v>
      </c>
      <c r="IK44">
        <v>0.0054094350880348</v>
      </c>
      <c r="IL44">
        <v>8.62785101562088e-07</v>
      </c>
      <c r="IM44">
        <v>-6.09410195572284e-10</v>
      </c>
      <c r="IN44">
        <v>-0.025273926026183</v>
      </c>
      <c r="IO44">
        <v>-0.0219156322177338</v>
      </c>
      <c r="IP44">
        <v>0.00246301660602182</v>
      </c>
      <c r="IQ44">
        <v>-2.7174175459257e-05</v>
      </c>
      <c r="IR44">
        <v>-3</v>
      </c>
      <c r="IS44">
        <v>1757</v>
      </c>
      <c r="IT44">
        <v>1</v>
      </c>
      <c r="IU44">
        <v>21</v>
      </c>
      <c r="IV44">
        <v>1493.4</v>
      </c>
      <c r="IW44">
        <v>1493.3</v>
      </c>
      <c r="IX44">
        <v>1.1145</v>
      </c>
      <c r="IY44">
        <v>2.61841</v>
      </c>
      <c r="IZ44">
        <v>1.54785</v>
      </c>
      <c r="JA44">
        <v>2.30713</v>
      </c>
      <c r="JB44">
        <v>1.34644</v>
      </c>
      <c r="JC44">
        <v>2.38525</v>
      </c>
      <c r="JD44">
        <v>32.0904</v>
      </c>
      <c r="JE44">
        <v>24.2539</v>
      </c>
      <c r="JF44">
        <v>18</v>
      </c>
      <c r="JG44">
        <v>497.3</v>
      </c>
      <c r="JH44">
        <v>405.281</v>
      </c>
      <c r="JI44">
        <v>20.5648</v>
      </c>
      <c r="JJ44">
        <v>26.2664</v>
      </c>
      <c r="JK44">
        <v>30.0001</v>
      </c>
      <c r="JL44">
        <v>26.2206</v>
      </c>
      <c r="JM44">
        <v>26.1628</v>
      </c>
      <c r="JN44">
        <v>22.3722</v>
      </c>
      <c r="JO44">
        <v>38.5352</v>
      </c>
      <c r="JP44">
        <v>4.01551</v>
      </c>
      <c r="JQ44">
        <v>20.5654</v>
      </c>
      <c r="JR44">
        <v>473.686</v>
      </c>
      <c r="JS44">
        <v>15.5688</v>
      </c>
      <c r="JT44">
        <v>102.357</v>
      </c>
      <c r="JU44">
        <v>103.164</v>
      </c>
    </row>
    <row r="45" spans="1:281">
      <c r="A45">
        <v>29</v>
      </c>
      <c r="B45">
        <v>1659718217</v>
      </c>
      <c r="C45">
        <v>231.900000095367</v>
      </c>
      <c r="D45" t="s">
        <v>481</v>
      </c>
      <c r="E45" t="s">
        <v>482</v>
      </c>
      <c r="F45">
        <v>5</v>
      </c>
      <c r="G45" t="s">
        <v>415</v>
      </c>
      <c r="H45" t="s">
        <v>416</v>
      </c>
      <c r="I45">
        <v>1659718209.21429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473.468430241385</v>
      </c>
      <c r="AK45">
        <v>443.559921212121</v>
      </c>
      <c r="AL45">
        <v>2.93469007105339</v>
      </c>
      <c r="AM45">
        <v>66.001600535587</v>
      </c>
      <c r="AN45">
        <f>(AP45 - AO45 + DI45*1E3/(8.314*(DK45+273.15)) * AR45/DH45 * AQ45) * DH45/(100*CV45) * 1000/(1000 - AP45)</f>
        <v>0</v>
      </c>
      <c r="AO45">
        <v>15.6285638099291</v>
      </c>
      <c r="AP45">
        <v>19.8917741258741</v>
      </c>
      <c r="AQ45">
        <v>-7.2365682135307e-05</v>
      </c>
      <c r="AR45">
        <v>112.050135901182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417</v>
      </c>
      <c r="AY45" t="s">
        <v>417</v>
      </c>
      <c r="AZ45">
        <v>0</v>
      </c>
      <c r="BA45">
        <v>0</v>
      </c>
      <c r="BB45">
        <f>1-AZ45/BA45</f>
        <v>0</v>
      </c>
      <c r="BC45">
        <v>0</v>
      </c>
      <c r="BD45" t="s">
        <v>417</v>
      </c>
      <c r="BE45" t="s">
        <v>417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417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6</v>
      </c>
      <c r="CW45">
        <v>0.5</v>
      </c>
      <c r="CX45" t="s">
        <v>418</v>
      </c>
      <c r="CY45">
        <v>2</v>
      </c>
      <c r="CZ45" t="b">
        <v>1</v>
      </c>
      <c r="DA45">
        <v>1659718209.21429</v>
      </c>
      <c r="DB45">
        <v>416.883142857143</v>
      </c>
      <c r="DC45">
        <v>449.124142857143</v>
      </c>
      <c r="DD45">
        <v>19.8853357142857</v>
      </c>
      <c r="DE45">
        <v>15.6297535714286</v>
      </c>
      <c r="DF45">
        <v>410.636821428571</v>
      </c>
      <c r="DG45">
        <v>19.5986285714286</v>
      </c>
      <c r="DH45">
        <v>500.028928571429</v>
      </c>
      <c r="DI45">
        <v>90.4433</v>
      </c>
      <c r="DJ45">
        <v>0.0440746107142857</v>
      </c>
      <c r="DK45">
        <v>24.5961714285714</v>
      </c>
      <c r="DL45">
        <v>24.9773571428571</v>
      </c>
      <c r="DM45">
        <v>999.9</v>
      </c>
      <c r="DN45">
        <v>0</v>
      </c>
      <c r="DO45">
        <v>0</v>
      </c>
      <c r="DP45">
        <v>9992.14285714286</v>
      </c>
      <c r="DQ45">
        <v>0</v>
      </c>
      <c r="DR45">
        <v>12.4249107142857</v>
      </c>
      <c r="DS45">
        <v>-32.2410392857143</v>
      </c>
      <c r="DT45">
        <v>425.34125</v>
      </c>
      <c r="DU45">
        <v>456.255285714286</v>
      </c>
      <c r="DV45">
        <v>4.25559785714286</v>
      </c>
      <c r="DW45">
        <v>449.124142857143</v>
      </c>
      <c r="DX45">
        <v>15.6297535714286</v>
      </c>
      <c r="DY45">
        <v>1.79849678571429</v>
      </c>
      <c r="DZ45">
        <v>1.413605</v>
      </c>
      <c r="EA45">
        <v>15.7737357142857</v>
      </c>
      <c r="EB45">
        <v>12.0643857142857</v>
      </c>
      <c r="EC45">
        <v>1999.98678571429</v>
      </c>
      <c r="ED45">
        <v>0.980003035714286</v>
      </c>
      <c r="EE45">
        <v>0.0199970607142857</v>
      </c>
      <c r="EF45">
        <v>0</v>
      </c>
      <c r="EG45">
        <v>644.539214285714</v>
      </c>
      <c r="EH45">
        <v>5.00063</v>
      </c>
      <c r="EI45">
        <v>12744.5678571429</v>
      </c>
      <c r="EJ45">
        <v>17256.8107142857</v>
      </c>
      <c r="EK45">
        <v>38.375</v>
      </c>
      <c r="EL45">
        <v>38.45725</v>
      </c>
      <c r="EM45">
        <v>37.937</v>
      </c>
      <c r="EN45">
        <v>37.7588571428571</v>
      </c>
      <c r="EO45">
        <v>39.1715</v>
      </c>
      <c r="EP45">
        <v>1955.09642857143</v>
      </c>
      <c r="EQ45">
        <v>39.8903571428572</v>
      </c>
      <c r="ER45">
        <v>0</v>
      </c>
      <c r="ES45">
        <v>1659718214.5</v>
      </c>
      <c r="ET45">
        <v>0</v>
      </c>
      <c r="EU45">
        <v>644.57876</v>
      </c>
      <c r="EV45">
        <v>5.57461536935162</v>
      </c>
      <c r="EW45">
        <v>90.984615191377</v>
      </c>
      <c r="EX45">
        <v>12745.78</v>
      </c>
      <c r="EY45">
        <v>15</v>
      </c>
      <c r="EZ45">
        <v>0</v>
      </c>
      <c r="FA45" t="s">
        <v>419</v>
      </c>
      <c r="FB45">
        <v>1659628608.5</v>
      </c>
      <c r="FC45">
        <v>1659628614.5</v>
      </c>
      <c r="FD45">
        <v>0</v>
      </c>
      <c r="FE45">
        <v>0.171</v>
      </c>
      <c r="FF45">
        <v>-0.023</v>
      </c>
      <c r="FG45">
        <v>6.372</v>
      </c>
      <c r="FH45">
        <v>0.072</v>
      </c>
      <c r="FI45">
        <v>420</v>
      </c>
      <c r="FJ45">
        <v>15</v>
      </c>
      <c r="FK45">
        <v>0.23</v>
      </c>
      <c r="FL45">
        <v>0.04</v>
      </c>
      <c r="FM45">
        <v>-28.66181</v>
      </c>
      <c r="FN45">
        <v>-79.4293936210131</v>
      </c>
      <c r="FO45">
        <v>7.76206834425593</v>
      </c>
      <c r="FP45">
        <v>0</v>
      </c>
      <c r="FQ45">
        <v>644.518852941176</v>
      </c>
      <c r="FR45">
        <v>1.09034376723405</v>
      </c>
      <c r="FS45">
        <v>0.346278121164519</v>
      </c>
      <c r="FT45">
        <v>0</v>
      </c>
      <c r="FU45">
        <v>4.25309925</v>
      </c>
      <c r="FV45">
        <v>0.0579670919324483</v>
      </c>
      <c r="FW45">
        <v>0.00624535763087269</v>
      </c>
      <c r="FX45">
        <v>1</v>
      </c>
      <c r="FY45">
        <v>1</v>
      </c>
      <c r="FZ45">
        <v>3</v>
      </c>
      <c r="GA45" t="s">
        <v>426</v>
      </c>
      <c r="GB45">
        <v>2.97289</v>
      </c>
      <c r="GC45">
        <v>2.69797</v>
      </c>
      <c r="GD45">
        <v>0.0932356</v>
      </c>
      <c r="GE45">
        <v>0.10049</v>
      </c>
      <c r="GF45">
        <v>0.0907113</v>
      </c>
      <c r="GG45">
        <v>0.0771657</v>
      </c>
      <c r="GH45">
        <v>35323.8</v>
      </c>
      <c r="GI45">
        <v>38325.3</v>
      </c>
      <c r="GJ45">
        <v>35301</v>
      </c>
      <c r="GK45">
        <v>38640.5</v>
      </c>
      <c r="GL45">
        <v>45513.6</v>
      </c>
      <c r="GM45">
        <v>51503.4</v>
      </c>
      <c r="GN45">
        <v>55174.5</v>
      </c>
      <c r="GO45">
        <v>61978</v>
      </c>
      <c r="GP45">
        <v>1.9848</v>
      </c>
      <c r="GQ45">
        <v>1.842</v>
      </c>
      <c r="GR45">
        <v>0.106722</v>
      </c>
      <c r="GS45">
        <v>0</v>
      </c>
      <c r="GT45">
        <v>23.247</v>
      </c>
      <c r="GU45">
        <v>999.9</v>
      </c>
      <c r="GV45">
        <v>57.667</v>
      </c>
      <c r="GW45">
        <v>28.258</v>
      </c>
      <c r="GX45">
        <v>24.5616</v>
      </c>
      <c r="GY45">
        <v>55.4829</v>
      </c>
      <c r="GZ45">
        <v>46.27</v>
      </c>
      <c r="HA45">
        <v>1</v>
      </c>
      <c r="HB45">
        <v>-0.0704878</v>
      </c>
      <c r="HC45">
        <v>1.62584</v>
      </c>
      <c r="HD45">
        <v>20.122</v>
      </c>
      <c r="HE45">
        <v>5.20052</v>
      </c>
      <c r="HF45">
        <v>12.004</v>
      </c>
      <c r="HG45">
        <v>4.9756</v>
      </c>
      <c r="HH45">
        <v>3.2936</v>
      </c>
      <c r="HI45">
        <v>659.8</v>
      </c>
      <c r="HJ45">
        <v>9999</v>
      </c>
      <c r="HK45">
        <v>9999</v>
      </c>
      <c r="HL45">
        <v>9999</v>
      </c>
      <c r="HM45">
        <v>1.86307</v>
      </c>
      <c r="HN45">
        <v>1.86798</v>
      </c>
      <c r="HO45">
        <v>1.86768</v>
      </c>
      <c r="HP45">
        <v>1.8689</v>
      </c>
      <c r="HQ45">
        <v>1.86969</v>
      </c>
      <c r="HR45">
        <v>1.86578</v>
      </c>
      <c r="HS45">
        <v>1.86691</v>
      </c>
      <c r="HT45">
        <v>1.86829</v>
      </c>
      <c r="HU45">
        <v>5</v>
      </c>
      <c r="HV45">
        <v>0</v>
      </c>
      <c r="HW45">
        <v>0</v>
      </c>
      <c r="HX45">
        <v>0</v>
      </c>
      <c r="HY45" t="s">
        <v>421</v>
      </c>
      <c r="HZ45" t="s">
        <v>422</v>
      </c>
      <c r="IA45" t="s">
        <v>423</v>
      </c>
      <c r="IB45" t="s">
        <v>423</v>
      </c>
      <c r="IC45" t="s">
        <v>423</v>
      </c>
      <c r="ID45" t="s">
        <v>423</v>
      </c>
      <c r="IE45">
        <v>0</v>
      </c>
      <c r="IF45">
        <v>100</v>
      </c>
      <c r="IG45">
        <v>100</v>
      </c>
      <c r="IH45">
        <v>6.358</v>
      </c>
      <c r="II45">
        <v>0.2869</v>
      </c>
      <c r="IJ45">
        <v>3.92169283877132</v>
      </c>
      <c r="IK45">
        <v>0.0054094350880348</v>
      </c>
      <c r="IL45">
        <v>8.62785101562088e-07</v>
      </c>
      <c r="IM45">
        <v>-6.09410195572284e-10</v>
      </c>
      <c r="IN45">
        <v>-0.025273926026183</v>
      </c>
      <c r="IO45">
        <v>-0.0219156322177338</v>
      </c>
      <c r="IP45">
        <v>0.00246301660602182</v>
      </c>
      <c r="IQ45">
        <v>-2.7174175459257e-05</v>
      </c>
      <c r="IR45">
        <v>-3</v>
      </c>
      <c r="IS45">
        <v>1757</v>
      </c>
      <c r="IT45">
        <v>1</v>
      </c>
      <c r="IU45">
        <v>21</v>
      </c>
      <c r="IV45">
        <v>1493.5</v>
      </c>
      <c r="IW45">
        <v>1493.4</v>
      </c>
      <c r="IX45">
        <v>1.1438</v>
      </c>
      <c r="IY45">
        <v>2.61597</v>
      </c>
      <c r="IZ45">
        <v>1.54785</v>
      </c>
      <c r="JA45">
        <v>2.30713</v>
      </c>
      <c r="JB45">
        <v>1.34644</v>
      </c>
      <c r="JC45">
        <v>2.28271</v>
      </c>
      <c r="JD45">
        <v>32.0904</v>
      </c>
      <c r="JE45">
        <v>24.2451</v>
      </c>
      <c r="JF45">
        <v>18</v>
      </c>
      <c r="JG45">
        <v>496.515</v>
      </c>
      <c r="JH45">
        <v>405.627</v>
      </c>
      <c r="JI45">
        <v>20.5826</v>
      </c>
      <c r="JJ45">
        <v>26.2664</v>
      </c>
      <c r="JK45">
        <v>30.0001</v>
      </c>
      <c r="JL45">
        <v>26.2206</v>
      </c>
      <c r="JM45">
        <v>26.1642</v>
      </c>
      <c r="JN45">
        <v>23.0307</v>
      </c>
      <c r="JO45">
        <v>38.5352</v>
      </c>
      <c r="JP45">
        <v>3.62953</v>
      </c>
      <c r="JQ45">
        <v>20.5863</v>
      </c>
      <c r="JR45">
        <v>493.85</v>
      </c>
      <c r="JS45">
        <v>15.5594</v>
      </c>
      <c r="JT45">
        <v>102.355</v>
      </c>
      <c r="JU45">
        <v>103.163</v>
      </c>
    </row>
    <row r="46" spans="1:281">
      <c r="A46">
        <v>30</v>
      </c>
      <c r="B46">
        <v>1659718222</v>
      </c>
      <c r="C46">
        <v>236.900000095367</v>
      </c>
      <c r="D46" t="s">
        <v>483</v>
      </c>
      <c r="E46" t="s">
        <v>484</v>
      </c>
      <c r="F46">
        <v>5</v>
      </c>
      <c r="G46" t="s">
        <v>415</v>
      </c>
      <c r="H46" t="s">
        <v>416</v>
      </c>
      <c r="I46">
        <v>1659718214.5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490.311533036717</v>
      </c>
      <c r="AK46">
        <v>458.970551515151</v>
      </c>
      <c r="AL46">
        <v>3.13465001611637</v>
      </c>
      <c r="AM46">
        <v>66.001600535587</v>
      </c>
      <c r="AN46">
        <f>(AP46 - AO46 + DI46*1E3/(8.314*(DK46+273.15)) * AR46/DH46 * AQ46) * DH46/(100*CV46) * 1000/(1000 - AP46)</f>
        <v>0</v>
      </c>
      <c r="AO46">
        <v>15.6292407142719</v>
      </c>
      <c r="AP46">
        <v>19.8986384615385</v>
      </c>
      <c r="AQ46">
        <v>1.72930977322355e-05</v>
      </c>
      <c r="AR46">
        <v>112.050135901182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417</v>
      </c>
      <c r="AY46" t="s">
        <v>417</v>
      </c>
      <c r="AZ46">
        <v>0</v>
      </c>
      <c r="BA46">
        <v>0</v>
      </c>
      <c r="BB46">
        <f>1-AZ46/BA46</f>
        <v>0</v>
      </c>
      <c r="BC46">
        <v>0</v>
      </c>
      <c r="BD46" t="s">
        <v>417</v>
      </c>
      <c r="BE46" t="s">
        <v>417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417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6</v>
      </c>
      <c r="CW46">
        <v>0.5</v>
      </c>
      <c r="CX46" t="s">
        <v>418</v>
      </c>
      <c r="CY46">
        <v>2</v>
      </c>
      <c r="CZ46" t="b">
        <v>1</v>
      </c>
      <c r="DA46">
        <v>1659718214.5</v>
      </c>
      <c r="DB46">
        <v>429.538037037037</v>
      </c>
      <c r="DC46">
        <v>466.567518518519</v>
      </c>
      <c r="DD46">
        <v>19.8892888888889</v>
      </c>
      <c r="DE46">
        <v>15.6290444444444</v>
      </c>
      <c r="DF46">
        <v>423.21862962963</v>
      </c>
      <c r="DG46">
        <v>19.6024148148148</v>
      </c>
      <c r="DH46">
        <v>500.072074074074</v>
      </c>
      <c r="DI46">
        <v>90.4444037037037</v>
      </c>
      <c r="DJ46">
        <v>0.0438374074074074</v>
      </c>
      <c r="DK46">
        <v>24.5995888888889</v>
      </c>
      <c r="DL46">
        <v>24.9797222222222</v>
      </c>
      <c r="DM46">
        <v>999.9</v>
      </c>
      <c r="DN46">
        <v>0</v>
      </c>
      <c r="DO46">
        <v>0</v>
      </c>
      <c r="DP46">
        <v>10006.2962962963</v>
      </c>
      <c r="DQ46">
        <v>0</v>
      </c>
      <c r="DR46">
        <v>12.427437037037</v>
      </c>
      <c r="DS46">
        <v>-37.0295</v>
      </c>
      <c r="DT46">
        <v>438.254666666667</v>
      </c>
      <c r="DU46">
        <v>473.975333333333</v>
      </c>
      <c r="DV46">
        <v>4.26025555555556</v>
      </c>
      <c r="DW46">
        <v>466.567518518519</v>
      </c>
      <c r="DX46">
        <v>15.6290444444444</v>
      </c>
      <c r="DY46">
        <v>1.79887518518519</v>
      </c>
      <c r="DZ46">
        <v>1.41355888888889</v>
      </c>
      <c r="EA46">
        <v>15.7770259259259</v>
      </c>
      <c r="EB46">
        <v>12.0638777777778</v>
      </c>
      <c r="EC46">
        <v>2000.01185185185</v>
      </c>
      <c r="ED46">
        <v>0.980003</v>
      </c>
      <c r="EE46">
        <v>0.0199971</v>
      </c>
      <c r="EF46">
        <v>0</v>
      </c>
      <c r="EG46">
        <v>645.134407407407</v>
      </c>
      <c r="EH46">
        <v>5.00063</v>
      </c>
      <c r="EI46">
        <v>12755.9962962963</v>
      </c>
      <c r="EJ46">
        <v>17257.0222222222</v>
      </c>
      <c r="EK46">
        <v>38.375</v>
      </c>
      <c r="EL46">
        <v>38.458</v>
      </c>
      <c r="EM46">
        <v>37.937</v>
      </c>
      <c r="EN46">
        <v>37.7591851851852</v>
      </c>
      <c r="EO46">
        <v>39.1617407407407</v>
      </c>
      <c r="EP46">
        <v>1955.12074074074</v>
      </c>
      <c r="EQ46">
        <v>39.8911111111111</v>
      </c>
      <c r="ER46">
        <v>0</v>
      </c>
      <c r="ES46">
        <v>1659718219.3</v>
      </c>
      <c r="ET46">
        <v>0</v>
      </c>
      <c r="EU46">
        <v>645.20312</v>
      </c>
      <c r="EV46">
        <v>10.5146153885975</v>
      </c>
      <c r="EW46">
        <v>212.630769497437</v>
      </c>
      <c r="EX46">
        <v>12757.836</v>
      </c>
      <c r="EY46">
        <v>15</v>
      </c>
      <c r="EZ46">
        <v>0</v>
      </c>
      <c r="FA46" t="s">
        <v>419</v>
      </c>
      <c r="FB46">
        <v>1659628608.5</v>
      </c>
      <c r="FC46">
        <v>1659628614.5</v>
      </c>
      <c r="FD46">
        <v>0</v>
      </c>
      <c r="FE46">
        <v>0.171</v>
      </c>
      <c r="FF46">
        <v>-0.023</v>
      </c>
      <c r="FG46">
        <v>6.372</v>
      </c>
      <c r="FH46">
        <v>0.072</v>
      </c>
      <c r="FI46">
        <v>420</v>
      </c>
      <c r="FJ46">
        <v>15</v>
      </c>
      <c r="FK46">
        <v>0.23</v>
      </c>
      <c r="FL46">
        <v>0.04</v>
      </c>
      <c r="FM46">
        <v>-33.15964</v>
      </c>
      <c r="FN46">
        <v>-59.6584345215759</v>
      </c>
      <c r="FO46">
        <v>5.96553650679467</v>
      </c>
      <c r="FP46">
        <v>0</v>
      </c>
      <c r="FQ46">
        <v>644.752</v>
      </c>
      <c r="FR46">
        <v>5.52165010981566</v>
      </c>
      <c r="FS46">
        <v>0.642091802122515</v>
      </c>
      <c r="FT46">
        <v>0</v>
      </c>
      <c r="FU46">
        <v>4.25657425</v>
      </c>
      <c r="FV46">
        <v>0.0524045403377065</v>
      </c>
      <c r="FW46">
        <v>0.00587493697306622</v>
      </c>
      <c r="FX46">
        <v>1</v>
      </c>
      <c r="FY46">
        <v>1</v>
      </c>
      <c r="FZ46">
        <v>3</v>
      </c>
      <c r="GA46" t="s">
        <v>426</v>
      </c>
      <c r="GB46">
        <v>2.97468</v>
      </c>
      <c r="GC46">
        <v>2.69744</v>
      </c>
      <c r="GD46">
        <v>0.0956957</v>
      </c>
      <c r="GE46">
        <v>0.103267</v>
      </c>
      <c r="GF46">
        <v>0.0907149</v>
      </c>
      <c r="GG46">
        <v>0.0771603</v>
      </c>
      <c r="GH46">
        <v>35228.5</v>
      </c>
      <c r="GI46">
        <v>38206.4</v>
      </c>
      <c r="GJ46">
        <v>35301.5</v>
      </c>
      <c r="GK46">
        <v>38639.9</v>
      </c>
      <c r="GL46">
        <v>45513.1</v>
      </c>
      <c r="GM46">
        <v>51503.6</v>
      </c>
      <c r="GN46">
        <v>55174.1</v>
      </c>
      <c r="GO46">
        <v>61977.8</v>
      </c>
      <c r="GP46">
        <v>1.9864</v>
      </c>
      <c r="GQ46">
        <v>1.8408</v>
      </c>
      <c r="GR46">
        <v>0.105888</v>
      </c>
      <c r="GS46">
        <v>0</v>
      </c>
      <c r="GT46">
        <v>23.247</v>
      </c>
      <c r="GU46">
        <v>999.9</v>
      </c>
      <c r="GV46">
        <v>57.643</v>
      </c>
      <c r="GW46">
        <v>28.258</v>
      </c>
      <c r="GX46">
        <v>24.5518</v>
      </c>
      <c r="GY46">
        <v>55.1329</v>
      </c>
      <c r="GZ46">
        <v>46.5465</v>
      </c>
      <c r="HA46">
        <v>1</v>
      </c>
      <c r="HB46">
        <v>-0.0700407</v>
      </c>
      <c r="HC46">
        <v>1.64052</v>
      </c>
      <c r="HD46">
        <v>20.1218</v>
      </c>
      <c r="HE46">
        <v>5.19812</v>
      </c>
      <c r="HF46">
        <v>12.0052</v>
      </c>
      <c r="HG46">
        <v>4.9752</v>
      </c>
      <c r="HH46">
        <v>3.294</v>
      </c>
      <c r="HI46">
        <v>659.8</v>
      </c>
      <c r="HJ46">
        <v>9999</v>
      </c>
      <c r="HK46">
        <v>9999</v>
      </c>
      <c r="HL46">
        <v>9999</v>
      </c>
      <c r="HM46">
        <v>1.8631</v>
      </c>
      <c r="HN46">
        <v>1.86798</v>
      </c>
      <c r="HO46">
        <v>1.86771</v>
      </c>
      <c r="HP46">
        <v>1.8689</v>
      </c>
      <c r="HQ46">
        <v>1.86975</v>
      </c>
      <c r="HR46">
        <v>1.86572</v>
      </c>
      <c r="HS46">
        <v>1.86691</v>
      </c>
      <c r="HT46">
        <v>1.86829</v>
      </c>
      <c r="HU46">
        <v>5</v>
      </c>
      <c r="HV46">
        <v>0</v>
      </c>
      <c r="HW46">
        <v>0</v>
      </c>
      <c r="HX46">
        <v>0</v>
      </c>
      <c r="HY46" t="s">
        <v>421</v>
      </c>
      <c r="HZ46" t="s">
        <v>422</v>
      </c>
      <c r="IA46" t="s">
        <v>423</v>
      </c>
      <c r="IB46" t="s">
        <v>423</v>
      </c>
      <c r="IC46" t="s">
        <v>423</v>
      </c>
      <c r="ID46" t="s">
        <v>423</v>
      </c>
      <c r="IE46">
        <v>0</v>
      </c>
      <c r="IF46">
        <v>100</v>
      </c>
      <c r="IG46">
        <v>100</v>
      </c>
      <c r="IH46">
        <v>6.446</v>
      </c>
      <c r="II46">
        <v>0.2869</v>
      </c>
      <c r="IJ46">
        <v>3.92169283877132</v>
      </c>
      <c r="IK46">
        <v>0.0054094350880348</v>
      </c>
      <c r="IL46">
        <v>8.62785101562088e-07</v>
      </c>
      <c r="IM46">
        <v>-6.09410195572284e-10</v>
      </c>
      <c r="IN46">
        <v>-0.025273926026183</v>
      </c>
      <c r="IO46">
        <v>-0.0219156322177338</v>
      </c>
      <c r="IP46">
        <v>0.00246301660602182</v>
      </c>
      <c r="IQ46">
        <v>-2.7174175459257e-05</v>
      </c>
      <c r="IR46">
        <v>-3</v>
      </c>
      <c r="IS46">
        <v>1757</v>
      </c>
      <c r="IT46">
        <v>1</v>
      </c>
      <c r="IU46">
        <v>21</v>
      </c>
      <c r="IV46">
        <v>1493.6</v>
      </c>
      <c r="IW46">
        <v>1493.5</v>
      </c>
      <c r="IX46">
        <v>1.17798</v>
      </c>
      <c r="IY46">
        <v>2.60986</v>
      </c>
      <c r="IZ46">
        <v>1.54785</v>
      </c>
      <c r="JA46">
        <v>2.30713</v>
      </c>
      <c r="JB46">
        <v>1.34644</v>
      </c>
      <c r="JC46">
        <v>2.3584</v>
      </c>
      <c r="JD46">
        <v>32.0904</v>
      </c>
      <c r="JE46">
        <v>24.2539</v>
      </c>
      <c r="JF46">
        <v>18</v>
      </c>
      <c r="JG46">
        <v>497.582</v>
      </c>
      <c r="JH46">
        <v>404.977</v>
      </c>
      <c r="JI46">
        <v>20.5987</v>
      </c>
      <c r="JJ46">
        <v>26.2686</v>
      </c>
      <c r="JK46">
        <v>30</v>
      </c>
      <c r="JL46">
        <v>26.2228</v>
      </c>
      <c r="JM46">
        <v>26.1663</v>
      </c>
      <c r="JN46">
        <v>23.6468</v>
      </c>
      <c r="JO46">
        <v>38.8101</v>
      </c>
      <c r="JP46">
        <v>3.62953</v>
      </c>
      <c r="JQ46">
        <v>20.5976</v>
      </c>
      <c r="JR46">
        <v>507.319</v>
      </c>
      <c r="JS46">
        <v>15.5474</v>
      </c>
      <c r="JT46">
        <v>102.355</v>
      </c>
      <c r="JU46">
        <v>103.162</v>
      </c>
    </row>
    <row r="47" spans="1:281">
      <c r="A47">
        <v>31</v>
      </c>
      <c r="B47">
        <v>1659718227</v>
      </c>
      <c r="C47">
        <v>241.900000095367</v>
      </c>
      <c r="D47" t="s">
        <v>485</v>
      </c>
      <c r="E47" t="s">
        <v>486</v>
      </c>
      <c r="F47">
        <v>5</v>
      </c>
      <c r="G47" t="s">
        <v>415</v>
      </c>
      <c r="H47" t="s">
        <v>416</v>
      </c>
      <c r="I47">
        <v>1659718219.21429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507.902972741179</v>
      </c>
      <c r="AK47">
        <v>475.303181818182</v>
      </c>
      <c r="AL47">
        <v>3.28617481555444</v>
      </c>
      <c r="AM47">
        <v>66.001600535587</v>
      </c>
      <c r="AN47">
        <f>(AP47 - AO47 + DI47*1E3/(8.314*(DK47+273.15)) * AR47/DH47 * AQ47) * DH47/(100*CV47) * 1000/(1000 - AP47)</f>
        <v>0</v>
      </c>
      <c r="AO47">
        <v>15.6235256096679</v>
      </c>
      <c r="AP47">
        <v>19.8965615384616</v>
      </c>
      <c r="AQ47">
        <v>-7.08571878989902e-05</v>
      </c>
      <c r="AR47">
        <v>112.050135901182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417</v>
      </c>
      <c r="AY47" t="s">
        <v>417</v>
      </c>
      <c r="AZ47">
        <v>0</v>
      </c>
      <c r="BA47">
        <v>0</v>
      </c>
      <c r="BB47">
        <f>1-AZ47/BA47</f>
        <v>0</v>
      </c>
      <c r="BC47">
        <v>0</v>
      </c>
      <c r="BD47" t="s">
        <v>417</v>
      </c>
      <c r="BE47" t="s">
        <v>417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417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6</v>
      </c>
      <c r="CW47">
        <v>0.5</v>
      </c>
      <c r="CX47" t="s">
        <v>418</v>
      </c>
      <c r="CY47">
        <v>2</v>
      </c>
      <c r="CZ47" t="b">
        <v>1</v>
      </c>
      <c r="DA47">
        <v>1659718219.21429</v>
      </c>
      <c r="DB47">
        <v>443.185035714286</v>
      </c>
      <c r="DC47">
        <v>482.575928571429</v>
      </c>
      <c r="DD47">
        <v>19.8921142857143</v>
      </c>
      <c r="DE47">
        <v>15.6220964285714</v>
      </c>
      <c r="DF47">
        <v>436.786785714286</v>
      </c>
      <c r="DG47">
        <v>19.6051321428571</v>
      </c>
      <c r="DH47">
        <v>500.051678571429</v>
      </c>
      <c r="DI47">
        <v>90.4439285714286</v>
      </c>
      <c r="DJ47">
        <v>0.043725675</v>
      </c>
      <c r="DK47">
        <v>24.6027392857143</v>
      </c>
      <c r="DL47">
        <v>24.9847892857143</v>
      </c>
      <c r="DM47">
        <v>999.9</v>
      </c>
      <c r="DN47">
        <v>0</v>
      </c>
      <c r="DO47">
        <v>0</v>
      </c>
      <c r="DP47">
        <v>10009.8214285714</v>
      </c>
      <c r="DQ47">
        <v>0</v>
      </c>
      <c r="DR47">
        <v>12.4327964285714</v>
      </c>
      <c r="DS47">
        <v>-39.3908607142857</v>
      </c>
      <c r="DT47">
        <v>452.179928571429</v>
      </c>
      <c r="DU47">
        <v>490.234285714286</v>
      </c>
      <c r="DV47">
        <v>4.27003071428571</v>
      </c>
      <c r="DW47">
        <v>482.575928571429</v>
      </c>
      <c r="DX47">
        <v>15.6220964285714</v>
      </c>
      <c r="DY47">
        <v>1.79912178571429</v>
      </c>
      <c r="DZ47">
        <v>1.41292357142857</v>
      </c>
      <c r="EA47">
        <v>15.7791607142857</v>
      </c>
      <c r="EB47">
        <v>12.0570392857143</v>
      </c>
      <c r="EC47">
        <v>1999.98928571429</v>
      </c>
      <c r="ED47">
        <v>0.980002821428572</v>
      </c>
      <c r="EE47">
        <v>0.0199972964285714</v>
      </c>
      <c r="EF47">
        <v>0</v>
      </c>
      <c r="EG47">
        <v>646.104857142857</v>
      </c>
      <c r="EH47">
        <v>5.00063</v>
      </c>
      <c r="EI47">
        <v>12775.2178571429</v>
      </c>
      <c r="EJ47">
        <v>17256.8214285714</v>
      </c>
      <c r="EK47">
        <v>38.375</v>
      </c>
      <c r="EL47">
        <v>38.4505</v>
      </c>
      <c r="EM47">
        <v>37.937</v>
      </c>
      <c r="EN47">
        <v>37.7588571428571</v>
      </c>
      <c r="EO47">
        <v>39.1692857142857</v>
      </c>
      <c r="EP47">
        <v>1955.09857142857</v>
      </c>
      <c r="EQ47">
        <v>39.8907142857143</v>
      </c>
      <c r="ER47">
        <v>0</v>
      </c>
      <c r="ES47">
        <v>1659718224.1</v>
      </c>
      <c r="ET47">
        <v>0</v>
      </c>
      <c r="EU47">
        <v>646.22768</v>
      </c>
      <c r="EV47">
        <v>14.904846161186</v>
      </c>
      <c r="EW47">
        <v>307.923077322034</v>
      </c>
      <c r="EX47">
        <v>12778.396</v>
      </c>
      <c r="EY47">
        <v>15</v>
      </c>
      <c r="EZ47">
        <v>0</v>
      </c>
      <c r="FA47" t="s">
        <v>419</v>
      </c>
      <c r="FB47">
        <v>1659628608.5</v>
      </c>
      <c r="FC47">
        <v>1659628614.5</v>
      </c>
      <c r="FD47">
        <v>0</v>
      </c>
      <c r="FE47">
        <v>0.171</v>
      </c>
      <c r="FF47">
        <v>-0.023</v>
      </c>
      <c r="FG47">
        <v>6.372</v>
      </c>
      <c r="FH47">
        <v>0.072</v>
      </c>
      <c r="FI47">
        <v>420</v>
      </c>
      <c r="FJ47">
        <v>15</v>
      </c>
      <c r="FK47">
        <v>0.23</v>
      </c>
      <c r="FL47">
        <v>0.04</v>
      </c>
      <c r="FM47">
        <v>-37.90015</v>
      </c>
      <c r="FN47">
        <v>-30.6256637898686</v>
      </c>
      <c r="FO47">
        <v>3.11344825844272</v>
      </c>
      <c r="FP47">
        <v>0</v>
      </c>
      <c r="FQ47">
        <v>645.613617647059</v>
      </c>
      <c r="FR47">
        <v>12.0192971690549</v>
      </c>
      <c r="FS47">
        <v>1.21208519926481</v>
      </c>
      <c r="FT47">
        <v>0</v>
      </c>
      <c r="FU47">
        <v>4.26608125</v>
      </c>
      <c r="FV47">
        <v>0.116941575984985</v>
      </c>
      <c r="FW47">
        <v>0.0150138514691435</v>
      </c>
      <c r="FX47">
        <v>0</v>
      </c>
      <c r="FY47">
        <v>0</v>
      </c>
      <c r="FZ47">
        <v>3</v>
      </c>
      <c r="GA47" t="s">
        <v>432</v>
      </c>
      <c r="GB47">
        <v>2.97258</v>
      </c>
      <c r="GC47">
        <v>2.69771</v>
      </c>
      <c r="GD47">
        <v>0.098254</v>
      </c>
      <c r="GE47">
        <v>0.105623</v>
      </c>
      <c r="GF47">
        <v>0.0907374</v>
      </c>
      <c r="GG47">
        <v>0.0769786</v>
      </c>
      <c r="GH47">
        <v>35129.1</v>
      </c>
      <c r="GI47">
        <v>38106.3</v>
      </c>
      <c r="GJ47">
        <v>35301.8</v>
      </c>
      <c r="GK47">
        <v>38640.2</v>
      </c>
      <c r="GL47">
        <v>45513.1</v>
      </c>
      <c r="GM47">
        <v>51514.4</v>
      </c>
      <c r="GN47">
        <v>55175.3</v>
      </c>
      <c r="GO47">
        <v>61978.4</v>
      </c>
      <c r="GP47">
        <v>1.9856</v>
      </c>
      <c r="GQ47">
        <v>1.842</v>
      </c>
      <c r="GR47">
        <v>0.105977</v>
      </c>
      <c r="GS47">
        <v>0</v>
      </c>
      <c r="GT47">
        <v>23.249</v>
      </c>
      <c r="GU47">
        <v>999.9</v>
      </c>
      <c r="GV47">
        <v>57.643</v>
      </c>
      <c r="GW47">
        <v>28.258</v>
      </c>
      <c r="GX47">
        <v>24.5532</v>
      </c>
      <c r="GY47">
        <v>55.2329</v>
      </c>
      <c r="GZ47">
        <v>46.6867</v>
      </c>
      <c r="HA47">
        <v>1</v>
      </c>
      <c r="HB47">
        <v>-0.07</v>
      </c>
      <c r="HC47">
        <v>1.65863</v>
      </c>
      <c r="HD47">
        <v>20.1209</v>
      </c>
      <c r="HE47">
        <v>5.19932</v>
      </c>
      <c r="HF47">
        <v>12.0064</v>
      </c>
      <c r="HG47">
        <v>4.9756</v>
      </c>
      <c r="HH47">
        <v>3.2938</v>
      </c>
      <c r="HI47">
        <v>659.8</v>
      </c>
      <c r="HJ47">
        <v>9999</v>
      </c>
      <c r="HK47">
        <v>9999</v>
      </c>
      <c r="HL47">
        <v>9999</v>
      </c>
      <c r="HM47">
        <v>1.86304</v>
      </c>
      <c r="HN47">
        <v>1.86798</v>
      </c>
      <c r="HO47">
        <v>1.86771</v>
      </c>
      <c r="HP47">
        <v>1.8689</v>
      </c>
      <c r="HQ47">
        <v>1.86969</v>
      </c>
      <c r="HR47">
        <v>1.86578</v>
      </c>
      <c r="HS47">
        <v>1.86691</v>
      </c>
      <c r="HT47">
        <v>1.86826</v>
      </c>
      <c r="HU47">
        <v>5</v>
      </c>
      <c r="HV47">
        <v>0</v>
      </c>
      <c r="HW47">
        <v>0</v>
      </c>
      <c r="HX47">
        <v>0</v>
      </c>
      <c r="HY47" t="s">
        <v>421</v>
      </c>
      <c r="HZ47" t="s">
        <v>422</v>
      </c>
      <c r="IA47" t="s">
        <v>423</v>
      </c>
      <c r="IB47" t="s">
        <v>423</v>
      </c>
      <c r="IC47" t="s">
        <v>423</v>
      </c>
      <c r="ID47" t="s">
        <v>423</v>
      </c>
      <c r="IE47">
        <v>0</v>
      </c>
      <c r="IF47">
        <v>100</v>
      </c>
      <c r="IG47">
        <v>100</v>
      </c>
      <c r="IH47">
        <v>6.539</v>
      </c>
      <c r="II47">
        <v>0.2873</v>
      </c>
      <c r="IJ47">
        <v>3.92169283877132</v>
      </c>
      <c r="IK47">
        <v>0.0054094350880348</v>
      </c>
      <c r="IL47">
        <v>8.62785101562088e-07</v>
      </c>
      <c r="IM47">
        <v>-6.09410195572284e-10</v>
      </c>
      <c r="IN47">
        <v>-0.025273926026183</v>
      </c>
      <c r="IO47">
        <v>-0.0219156322177338</v>
      </c>
      <c r="IP47">
        <v>0.00246301660602182</v>
      </c>
      <c r="IQ47">
        <v>-2.7174175459257e-05</v>
      </c>
      <c r="IR47">
        <v>-3</v>
      </c>
      <c r="IS47">
        <v>1757</v>
      </c>
      <c r="IT47">
        <v>1</v>
      </c>
      <c r="IU47">
        <v>21</v>
      </c>
      <c r="IV47">
        <v>1493.6</v>
      </c>
      <c r="IW47">
        <v>1493.5</v>
      </c>
      <c r="IX47">
        <v>1.20728</v>
      </c>
      <c r="IY47">
        <v>2.61841</v>
      </c>
      <c r="IZ47">
        <v>1.54785</v>
      </c>
      <c r="JA47">
        <v>2.30591</v>
      </c>
      <c r="JB47">
        <v>1.34644</v>
      </c>
      <c r="JC47">
        <v>2.31079</v>
      </c>
      <c r="JD47">
        <v>32.0904</v>
      </c>
      <c r="JE47">
        <v>24.2451</v>
      </c>
      <c r="JF47">
        <v>18</v>
      </c>
      <c r="JG47">
        <v>497.077</v>
      </c>
      <c r="JH47">
        <v>405.644</v>
      </c>
      <c r="JI47">
        <v>20.609</v>
      </c>
      <c r="JJ47">
        <v>26.2686</v>
      </c>
      <c r="JK47">
        <v>30.0001</v>
      </c>
      <c r="JL47">
        <v>26.2251</v>
      </c>
      <c r="JM47">
        <v>26.1663</v>
      </c>
      <c r="JN47">
        <v>24.3007</v>
      </c>
      <c r="JO47">
        <v>38.8101</v>
      </c>
      <c r="JP47">
        <v>3.23797</v>
      </c>
      <c r="JQ47">
        <v>20.606</v>
      </c>
      <c r="JR47">
        <v>527.456</v>
      </c>
      <c r="JS47">
        <v>15.5291</v>
      </c>
      <c r="JT47">
        <v>102.357</v>
      </c>
      <c r="JU47">
        <v>103.163</v>
      </c>
    </row>
    <row r="48" spans="1:281">
      <c r="A48">
        <v>32</v>
      </c>
      <c r="B48">
        <v>1659718232</v>
      </c>
      <c r="C48">
        <v>246.900000095367</v>
      </c>
      <c r="D48" t="s">
        <v>487</v>
      </c>
      <c r="E48" t="s">
        <v>488</v>
      </c>
      <c r="F48">
        <v>5</v>
      </c>
      <c r="G48" t="s">
        <v>415</v>
      </c>
      <c r="H48" t="s">
        <v>416</v>
      </c>
      <c r="I48">
        <v>1659718224.5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524.661097121521</v>
      </c>
      <c r="AK48">
        <v>491.586242424242</v>
      </c>
      <c r="AL48">
        <v>3.30049315641576</v>
      </c>
      <c r="AM48">
        <v>66.001600535587</v>
      </c>
      <c r="AN48">
        <f>(AP48 - AO48 + DI48*1E3/(8.314*(DK48+273.15)) * AR48/DH48 * AQ48) * DH48/(100*CV48) * 1000/(1000 - AP48)</f>
        <v>0</v>
      </c>
      <c r="AO48">
        <v>15.5704512408307</v>
      </c>
      <c r="AP48">
        <v>19.8759188811189</v>
      </c>
      <c r="AQ48">
        <v>-0.00551768986344836</v>
      </c>
      <c r="AR48">
        <v>112.050135901182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417</v>
      </c>
      <c r="AY48" t="s">
        <v>417</v>
      </c>
      <c r="AZ48">
        <v>0</v>
      </c>
      <c r="BA48">
        <v>0</v>
      </c>
      <c r="BB48">
        <f>1-AZ48/BA48</f>
        <v>0</v>
      </c>
      <c r="BC48">
        <v>0</v>
      </c>
      <c r="BD48" t="s">
        <v>417</v>
      </c>
      <c r="BE48" t="s">
        <v>417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417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6</v>
      </c>
      <c r="CW48">
        <v>0.5</v>
      </c>
      <c r="CX48" t="s">
        <v>418</v>
      </c>
      <c r="CY48">
        <v>2</v>
      </c>
      <c r="CZ48" t="b">
        <v>1</v>
      </c>
      <c r="DA48">
        <v>1659718224.5</v>
      </c>
      <c r="DB48">
        <v>459.466740740741</v>
      </c>
      <c r="DC48">
        <v>500.394481481481</v>
      </c>
      <c r="DD48">
        <v>19.8907259259259</v>
      </c>
      <c r="DE48">
        <v>15.6021777777778</v>
      </c>
      <c r="DF48">
        <v>452.974259259259</v>
      </c>
      <c r="DG48">
        <v>19.6038037037037</v>
      </c>
      <c r="DH48">
        <v>500.051851851852</v>
      </c>
      <c r="DI48">
        <v>90.4424740740741</v>
      </c>
      <c r="DJ48">
        <v>0.0438343777777778</v>
      </c>
      <c r="DK48">
        <v>24.6070222222222</v>
      </c>
      <c r="DL48">
        <v>24.9893481481481</v>
      </c>
      <c r="DM48">
        <v>999.9</v>
      </c>
      <c r="DN48">
        <v>0</v>
      </c>
      <c r="DO48">
        <v>0</v>
      </c>
      <c r="DP48">
        <v>9999.44444444445</v>
      </c>
      <c r="DQ48">
        <v>0</v>
      </c>
      <c r="DR48">
        <v>12.4327518518518</v>
      </c>
      <c r="DS48">
        <v>-40.9276888888889</v>
      </c>
      <c r="DT48">
        <v>468.791259259259</v>
      </c>
      <c r="DU48">
        <v>508.325074074074</v>
      </c>
      <c r="DV48">
        <v>4.28855407407407</v>
      </c>
      <c r="DW48">
        <v>500.394481481481</v>
      </c>
      <c r="DX48">
        <v>15.6021777777778</v>
      </c>
      <c r="DY48">
        <v>1.79896666666667</v>
      </c>
      <c r="DZ48">
        <v>1.4111</v>
      </c>
      <c r="EA48">
        <v>15.7778074074074</v>
      </c>
      <c r="EB48">
        <v>12.0374185185185</v>
      </c>
      <c r="EC48">
        <v>1999.96111111111</v>
      </c>
      <c r="ED48">
        <v>0.980002444444445</v>
      </c>
      <c r="EE48">
        <v>0.0199977111111111</v>
      </c>
      <c r="EF48">
        <v>0</v>
      </c>
      <c r="EG48">
        <v>647.593925925926</v>
      </c>
      <c r="EH48">
        <v>5.00063</v>
      </c>
      <c r="EI48">
        <v>12804.3851851852</v>
      </c>
      <c r="EJ48">
        <v>17256.5851851852</v>
      </c>
      <c r="EK48">
        <v>38.375</v>
      </c>
      <c r="EL48">
        <v>38.4463333333333</v>
      </c>
      <c r="EM48">
        <v>37.937</v>
      </c>
      <c r="EN48">
        <v>37.7522962962963</v>
      </c>
      <c r="EO48">
        <v>39.1755185185185</v>
      </c>
      <c r="EP48">
        <v>1955.06962962963</v>
      </c>
      <c r="EQ48">
        <v>39.8907407407407</v>
      </c>
      <c r="ER48">
        <v>0</v>
      </c>
      <c r="ES48">
        <v>1659718228.9</v>
      </c>
      <c r="ET48">
        <v>0</v>
      </c>
      <c r="EU48">
        <v>647.62568</v>
      </c>
      <c r="EV48">
        <v>19.624692261584</v>
      </c>
      <c r="EW48">
        <v>375.78461476788</v>
      </c>
      <c r="EX48">
        <v>12805.396</v>
      </c>
      <c r="EY48">
        <v>15</v>
      </c>
      <c r="EZ48">
        <v>0</v>
      </c>
      <c r="FA48" t="s">
        <v>419</v>
      </c>
      <c r="FB48">
        <v>1659628608.5</v>
      </c>
      <c r="FC48">
        <v>1659628614.5</v>
      </c>
      <c r="FD48">
        <v>0</v>
      </c>
      <c r="FE48">
        <v>0.171</v>
      </c>
      <c r="FF48">
        <v>-0.023</v>
      </c>
      <c r="FG48">
        <v>6.372</v>
      </c>
      <c r="FH48">
        <v>0.072</v>
      </c>
      <c r="FI48">
        <v>420</v>
      </c>
      <c r="FJ48">
        <v>15</v>
      </c>
      <c r="FK48">
        <v>0.23</v>
      </c>
      <c r="FL48">
        <v>0.04</v>
      </c>
      <c r="FM48">
        <v>-39.6802675</v>
      </c>
      <c r="FN48">
        <v>-18.7465091932457</v>
      </c>
      <c r="FO48">
        <v>1.89356628909414</v>
      </c>
      <c r="FP48">
        <v>0</v>
      </c>
      <c r="FQ48">
        <v>646.599382352941</v>
      </c>
      <c r="FR48">
        <v>15.9967761670188</v>
      </c>
      <c r="FS48">
        <v>1.601726109632</v>
      </c>
      <c r="FT48">
        <v>0</v>
      </c>
      <c r="FU48">
        <v>4.27841275</v>
      </c>
      <c r="FV48">
        <v>0.211434033771094</v>
      </c>
      <c r="FW48">
        <v>0.0235926389990077</v>
      </c>
      <c r="FX48">
        <v>0</v>
      </c>
      <c r="FY48">
        <v>0</v>
      </c>
      <c r="FZ48">
        <v>3</v>
      </c>
      <c r="GA48" t="s">
        <v>432</v>
      </c>
      <c r="GB48">
        <v>2.97359</v>
      </c>
      <c r="GC48">
        <v>2.69794</v>
      </c>
      <c r="GD48">
        <v>0.100755</v>
      </c>
      <c r="GE48">
        <v>0.10832</v>
      </c>
      <c r="GF48">
        <v>0.0906765</v>
      </c>
      <c r="GG48">
        <v>0.076944</v>
      </c>
      <c r="GH48">
        <v>35030.8</v>
      </c>
      <c r="GI48">
        <v>37991.4</v>
      </c>
      <c r="GJ48">
        <v>35300.8</v>
      </c>
      <c r="GK48">
        <v>38640.2</v>
      </c>
      <c r="GL48">
        <v>45515.3</v>
      </c>
      <c r="GM48">
        <v>51516.5</v>
      </c>
      <c r="GN48">
        <v>55174.2</v>
      </c>
      <c r="GO48">
        <v>61978.5</v>
      </c>
      <c r="GP48">
        <v>1.986</v>
      </c>
      <c r="GQ48">
        <v>1.8412</v>
      </c>
      <c r="GR48">
        <v>0.1055</v>
      </c>
      <c r="GS48">
        <v>0</v>
      </c>
      <c r="GT48">
        <v>23.2509</v>
      </c>
      <c r="GU48">
        <v>999.9</v>
      </c>
      <c r="GV48">
        <v>57.618</v>
      </c>
      <c r="GW48">
        <v>28.268</v>
      </c>
      <c r="GX48">
        <v>24.5565</v>
      </c>
      <c r="GY48">
        <v>55.5129</v>
      </c>
      <c r="GZ48">
        <v>46.266</v>
      </c>
      <c r="HA48">
        <v>1</v>
      </c>
      <c r="HB48">
        <v>-0.0698374</v>
      </c>
      <c r="HC48">
        <v>1.67922</v>
      </c>
      <c r="HD48">
        <v>20.1215</v>
      </c>
      <c r="HE48">
        <v>5.19932</v>
      </c>
      <c r="HF48">
        <v>12.004</v>
      </c>
      <c r="HG48">
        <v>4.9752</v>
      </c>
      <c r="HH48">
        <v>3.2936</v>
      </c>
      <c r="HI48">
        <v>659.8</v>
      </c>
      <c r="HJ48">
        <v>9999</v>
      </c>
      <c r="HK48">
        <v>9999</v>
      </c>
      <c r="HL48">
        <v>9999</v>
      </c>
      <c r="HM48">
        <v>1.86307</v>
      </c>
      <c r="HN48">
        <v>1.86798</v>
      </c>
      <c r="HO48">
        <v>1.86768</v>
      </c>
      <c r="HP48">
        <v>1.8689</v>
      </c>
      <c r="HQ48">
        <v>1.86966</v>
      </c>
      <c r="HR48">
        <v>1.86575</v>
      </c>
      <c r="HS48">
        <v>1.86691</v>
      </c>
      <c r="HT48">
        <v>1.86826</v>
      </c>
      <c r="HU48">
        <v>5</v>
      </c>
      <c r="HV48">
        <v>0</v>
      </c>
      <c r="HW48">
        <v>0</v>
      </c>
      <c r="HX48">
        <v>0</v>
      </c>
      <c r="HY48" t="s">
        <v>421</v>
      </c>
      <c r="HZ48" t="s">
        <v>422</v>
      </c>
      <c r="IA48" t="s">
        <v>423</v>
      </c>
      <c r="IB48" t="s">
        <v>423</v>
      </c>
      <c r="IC48" t="s">
        <v>423</v>
      </c>
      <c r="ID48" t="s">
        <v>423</v>
      </c>
      <c r="IE48">
        <v>0</v>
      </c>
      <c r="IF48">
        <v>100</v>
      </c>
      <c r="IG48">
        <v>100</v>
      </c>
      <c r="IH48">
        <v>6.631</v>
      </c>
      <c r="II48">
        <v>0.2865</v>
      </c>
      <c r="IJ48">
        <v>3.92169283877132</v>
      </c>
      <c r="IK48">
        <v>0.0054094350880348</v>
      </c>
      <c r="IL48">
        <v>8.62785101562088e-07</v>
      </c>
      <c r="IM48">
        <v>-6.09410195572284e-10</v>
      </c>
      <c r="IN48">
        <v>-0.025273926026183</v>
      </c>
      <c r="IO48">
        <v>-0.0219156322177338</v>
      </c>
      <c r="IP48">
        <v>0.00246301660602182</v>
      </c>
      <c r="IQ48">
        <v>-2.7174175459257e-05</v>
      </c>
      <c r="IR48">
        <v>-3</v>
      </c>
      <c r="IS48">
        <v>1757</v>
      </c>
      <c r="IT48">
        <v>1</v>
      </c>
      <c r="IU48">
        <v>21</v>
      </c>
      <c r="IV48">
        <v>1493.7</v>
      </c>
      <c r="IW48">
        <v>1493.6</v>
      </c>
      <c r="IX48">
        <v>1.24023</v>
      </c>
      <c r="IY48">
        <v>2.59521</v>
      </c>
      <c r="IZ48">
        <v>1.54785</v>
      </c>
      <c r="JA48">
        <v>2.30713</v>
      </c>
      <c r="JB48">
        <v>1.34644</v>
      </c>
      <c r="JC48">
        <v>2.34131</v>
      </c>
      <c r="JD48">
        <v>32.0904</v>
      </c>
      <c r="JE48">
        <v>24.2451</v>
      </c>
      <c r="JF48">
        <v>18</v>
      </c>
      <c r="JG48">
        <v>497.34</v>
      </c>
      <c r="JH48">
        <v>405.215</v>
      </c>
      <c r="JI48">
        <v>20.6129</v>
      </c>
      <c r="JJ48">
        <v>26.2709</v>
      </c>
      <c r="JK48">
        <v>30.0002</v>
      </c>
      <c r="JL48">
        <v>26.2251</v>
      </c>
      <c r="JM48">
        <v>26.1685</v>
      </c>
      <c r="JN48">
        <v>24.8816</v>
      </c>
      <c r="JO48">
        <v>38.8101</v>
      </c>
      <c r="JP48">
        <v>2.84901</v>
      </c>
      <c r="JQ48">
        <v>20.6092</v>
      </c>
      <c r="JR48">
        <v>540.931</v>
      </c>
      <c r="JS48">
        <v>15.535</v>
      </c>
      <c r="JT48">
        <v>102.355</v>
      </c>
      <c r="JU48">
        <v>103.164</v>
      </c>
    </row>
    <row r="49" spans="1:281">
      <c r="A49">
        <v>33</v>
      </c>
      <c r="B49">
        <v>1659718237</v>
      </c>
      <c r="C49">
        <v>251.900000095367</v>
      </c>
      <c r="D49" t="s">
        <v>489</v>
      </c>
      <c r="E49" t="s">
        <v>490</v>
      </c>
      <c r="F49">
        <v>5</v>
      </c>
      <c r="G49" t="s">
        <v>415</v>
      </c>
      <c r="H49" t="s">
        <v>416</v>
      </c>
      <c r="I49">
        <v>1659718229.21429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541.141557697057</v>
      </c>
      <c r="AK49">
        <v>508.078163636364</v>
      </c>
      <c r="AL49">
        <v>3.29416043252867</v>
      </c>
      <c r="AM49">
        <v>66.001600535587</v>
      </c>
      <c r="AN49">
        <f>(AP49 - AO49 + DI49*1E3/(8.314*(DK49+273.15)) * AR49/DH49 * AQ49) * DH49/(100*CV49) * 1000/(1000 - AP49)</f>
        <v>0</v>
      </c>
      <c r="AO49">
        <v>15.5656473858826</v>
      </c>
      <c r="AP49">
        <v>19.8708356643357</v>
      </c>
      <c r="AQ49">
        <v>0.000578108533831606</v>
      </c>
      <c r="AR49">
        <v>112.050135901182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417</v>
      </c>
      <c r="AY49" t="s">
        <v>417</v>
      </c>
      <c r="AZ49">
        <v>0</v>
      </c>
      <c r="BA49">
        <v>0</v>
      </c>
      <c r="BB49">
        <f>1-AZ49/BA49</f>
        <v>0</v>
      </c>
      <c r="BC49">
        <v>0</v>
      </c>
      <c r="BD49" t="s">
        <v>417</v>
      </c>
      <c r="BE49" t="s">
        <v>417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417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6</v>
      </c>
      <c r="CW49">
        <v>0.5</v>
      </c>
      <c r="CX49" t="s">
        <v>418</v>
      </c>
      <c r="CY49">
        <v>2</v>
      </c>
      <c r="CZ49" t="b">
        <v>1</v>
      </c>
      <c r="DA49">
        <v>1659718229.21429</v>
      </c>
      <c r="DB49">
        <v>474.500928571429</v>
      </c>
      <c r="DC49">
        <v>516.174357142857</v>
      </c>
      <c r="DD49">
        <v>19.8856107142857</v>
      </c>
      <c r="DE49">
        <v>15.5827</v>
      </c>
      <c r="DF49">
        <v>467.921535714286</v>
      </c>
      <c r="DG49">
        <v>19.5988928571429</v>
      </c>
      <c r="DH49">
        <v>500.040714285714</v>
      </c>
      <c r="DI49">
        <v>90.4420857142857</v>
      </c>
      <c r="DJ49">
        <v>0.0439136142857143</v>
      </c>
      <c r="DK49">
        <v>24.6094857142857</v>
      </c>
      <c r="DL49">
        <v>24.9983785714286</v>
      </c>
      <c r="DM49">
        <v>999.9</v>
      </c>
      <c r="DN49">
        <v>0</v>
      </c>
      <c r="DO49">
        <v>0</v>
      </c>
      <c r="DP49">
        <v>9998.03571428571</v>
      </c>
      <c r="DQ49">
        <v>0</v>
      </c>
      <c r="DR49">
        <v>12.4264892857143</v>
      </c>
      <c r="DS49">
        <v>-41.673425</v>
      </c>
      <c r="DT49">
        <v>484.127928571429</v>
      </c>
      <c r="DU49">
        <v>524.34475</v>
      </c>
      <c r="DV49">
        <v>4.3029125</v>
      </c>
      <c r="DW49">
        <v>516.174357142857</v>
      </c>
      <c r="DX49">
        <v>15.5827</v>
      </c>
      <c r="DY49">
        <v>1.79849678571429</v>
      </c>
      <c r="DZ49">
        <v>1.40933285714286</v>
      </c>
      <c r="EA49">
        <v>15.7737214285714</v>
      </c>
      <c r="EB49">
        <v>12.0184035714286</v>
      </c>
      <c r="EC49">
        <v>1999.93785714286</v>
      </c>
      <c r="ED49">
        <v>0.980002285714286</v>
      </c>
      <c r="EE49">
        <v>0.0199978857142857</v>
      </c>
      <c r="EF49">
        <v>0</v>
      </c>
      <c r="EG49">
        <v>649.096428571429</v>
      </c>
      <c r="EH49">
        <v>5.00063</v>
      </c>
      <c r="EI49">
        <v>12835.0678571429</v>
      </c>
      <c r="EJ49">
        <v>17256.3892857143</v>
      </c>
      <c r="EK49">
        <v>38.375</v>
      </c>
      <c r="EL49">
        <v>38.4415</v>
      </c>
      <c r="EM49">
        <v>37.937</v>
      </c>
      <c r="EN49">
        <v>37.7566428571429</v>
      </c>
      <c r="EO49">
        <v>39.1759285714286</v>
      </c>
      <c r="EP49">
        <v>1955.04642857143</v>
      </c>
      <c r="EQ49">
        <v>39.8903571428572</v>
      </c>
      <c r="ER49">
        <v>0</v>
      </c>
      <c r="ES49">
        <v>1659718234.3</v>
      </c>
      <c r="ET49">
        <v>0</v>
      </c>
      <c r="EU49">
        <v>649.270576923077</v>
      </c>
      <c r="EV49">
        <v>20.3826666763548</v>
      </c>
      <c r="EW49">
        <v>416.037607109288</v>
      </c>
      <c r="EX49">
        <v>12838.7961538462</v>
      </c>
      <c r="EY49">
        <v>15</v>
      </c>
      <c r="EZ49">
        <v>0</v>
      </c>
      <c r="FA49" t="s">
        <v>419</v>
      </c>
      <c r="FB49">
        <v>1659628608.5</v>
      </c>
      <c r="FC49">
        <v>1659628614.5</v>
      </c>
      <c r="FD49">
        <v>0</v>
      </c>
      <c r="FE49">
        <v>0.171</v>
      </c>
      <c r="FF49">
        <v>-0.023</v>
      </c>
      <c r="FG49">
        <v>6.372</v>
      </c>
      <c r="FH49">
        <v>0.072</v>
      </c>
      <c r="FI49">
        <v>420</v>
      </c>
      <c r="FJ49">
        <v>15</v>
      </c>
      <c r="FK49">
        <v>0.23</v>
      </c>
      <c r="FL49">
        <v>0.04</v>
      </c>
      <c r="FM49">
        <v>-40.962295</v>
      </c>
      <c r="FN49">
        <v>-11.6077440900562</v>
      </c>
      <c r="FO49">
        <v>1.24350598529923</v>
      </c>
      <c r="FP49">
        <v>0</v>
      </c>
      <c r="FQ49">
        <v>647.951</v>
      </c>
      <c r="FR49">
        <v>19.1206111482375</v>
      </c>
      <c r="FS49">
        <v>1.89020162323245</v>
      </c>
      <c r="FT49">
        <v>0</v>
      </c>
      <c r="FU49">
        <v>4.29138275</v>
      </c>
      <c r="FV49">
        <v>0.218217523452147</v>
      </c>
      <c r="FW49">
        <v>0.0239964274411317</v>
      </c>
      <c r="FX49">
        <v>0</v>
      </c>
      <c r="FY49">
        <v>0</v>
      </c>
      <c r="FZ49">
        <v>3</v>
      </c>
      <c r="GA49" t="s">
        <v>432</v>
      </c>
      <c r="GB49">
        <v>2.974</v>
      </c>
      <c r="GC49">
        <v>2.69758</v>
      </c>
      <c r="GD49">
        <v>0.103239</v>
      </c>
      <c r="GE49">
        <v>0.110612</v>
      </c>
      <c r="GF49">
        <v>0.0906547</v>
      </c>
      <c r="GG49">
        <v>0.0769412</v>
      </c>
      <c r="GH49">
        <v>34934.3</v>
      </c>
      <c r="GI49">
        <v>37893.7</v>
      </c>
      <c r="GJ49">
        <v>35301.1</v>
      </c>
      <c r="GK49">
        <v>38640</v>
      </c>
      <c r="GL49">
        <v>45516.8</v>
      </c>
      <c r="GM49">
        <v>51516</v>
      </c>
      <c r="GN49">
        <v>55174.6</v>
      </c>
      <c r="GO49">
        <v>61977.7</v>
      </c>
      <c r="GP49">
        <v>1.9856</v>
      </c>
      <c r="GQ49">
        <v>1.8414</v>
      </c>
      <c r="GR49">
        <v>0.105768</v>
      </c>
      <c r="GS49">
        <v>0</v>
      </c>
      <c r="GT49">
        <v>23.2529</v>
      </c>
      <c r="GU49">
        <v>999.9</v>
      </c>
      <c r="GV49">
        <v>57.594</v>
      </c>
      <c r="GW49">
        <v>28.258</v>
      </c>
      <c r="GX49">
        <v>24.5321</v>
      </c>
      <c r="GY49">
        <v>54.9829</v>
      </c>
      <c r="GZ49">
        <v>46.4663</v>
      </c>
      <c r="HA49">
        <v>1</v>
      </c>
      <c r="HB49">
        <v>-0.0697967</v>
      </c>
      <c r="HC49">
        <v>1.68176</v>
      </c>
      <c r="HD49">
        <v>20.1215</v>
      </c>
      <c r="HE49">
        <v>5.19812</v>
      </c>
      <c r="HF49">
        <v>12.0064</v>
      </c>
      <c r="HG49">
        <v>4.9752</v>
      </c>
      <c r="HH49">
        <v>3.2932</v>
      </c>
      <c r="HI49">
        <v>659.8</v>
      </c>
      <c r="HJ49">
        <v>9999</v>
      </c>
      <c r="HK49">
        <v>9999</v>
      </c>
      <c r="HL49">
        <v>9999</v>
      </c>
      <c r="HM49">
        <v>1.86304</v>
      </c>
      <c r="HN49">
        <v>1.86798</v>
      </c>
      <c r="HO49">
        <v>1.86768</v>
      </c>
      <c r="HP49">
        <v>1.8689</v>
      </c>
      <c r="HQ49">
        <v>1.86969</v>
      </c>
      <c r="HR49">
        <v>1.86575</v>
      </c>
      <c r="HS49">
        <v>1.86691</v>
      </c>
      <c r="HT49">
        <v>1.86829</v>
      </c>
      <c r="HU49">
        <v>5</v>
      </c>
      <c r="HV49">
        <v>0</v>
      </c>
      <c r="HW49">
        <v>0</v>
      </c>
      <c r="HX49">
        <v>0</v>
      </c>
      <c r="HY49" t="s">
        <v>421</v>
      </c>
      <c r="HZ49" t="s">
        <v>422</v>
      </c>
      <c r="IA49" t="s">
        <v>423</v>
      </c>
      <c r="IB49" t="s">
        <v>423</v>
      </c>
      <c r="IC49" t="s">
        <v>423</v>
      </c>
      <c r="ID49" t="s">
        <v>423</v>
      </c>
      <c r="IE49">
        <v>0</v>
      </c>
      <c r="IF49">
        <v>100</v>
      </c>
      <c r="IG49">
        <v>100</v>
      </c>
      <c r="IH49">
        <v>6.724</v>
      </c>
      <c r="II49">
        <v>0.2862</v>
      </c>
      <c r="IJ49">
        <v>3.92169283877132</v>
      </c>
      <c r="IK49">
        <v>0.0054094350880348</v>
      </c>
      <c r="IL49">
        <v>8.62785101562088e-07</v>
      </c>
      <c r="IM49">
        <v>-6.09410195572284e-10</v>
      </c>
      <c r="IN49">
        <v>-0.025273926026183</v>
      </c>
      <c r="IO49">
        <v>-0.0219156322177338</v>
      </c>
      <c r="IP49">
        <v>0.00246301660602182</v>
      </c>
      <c r="IQ49">
        <v>-2.7174175459257e-05</v>
      </c>
      <c r="IR49">
        <v>-3</v>
      </c>
      <c r="IS49">
        <v>1757</v>
      </c>
      <c r="IT49">
        <v>1</v>
      </c>
      <c r="IU49">
        <v>21</v>
      </c>
      <c r="IV49">
        <v>1493.8</v>
      </c>
      <c r="IW49">
        <v>1493.7</v>
      </c>
      <c r="IX49">
        <v>1.26831</v>
      </c>
      <c r="IY49">
        <v>2.61597</v>
      </c>
      <c r="IZ49">
        <v>1.54785</v>
      </c>
      <c r="JA49">
        <v>2.30713</v>
      </c>
      <c r="JB49">
        <v>1.34644</v>
      </c>
      <c r="JC49">
        <v>2.34009</v>
      </c>
      <c r="JD49">
        <v>32.0904</v>
      </c>
      <c r="JE49">
        <v>24.2451</v>
      </c>
      <c r="JF49">
        <v>18</v>
      </c>
      <c r="JG49">
        <v>497.099</v>
      </c>
      <c r="JH49">
        <v>405.33</v>
      </c>
      <c r="JI49">
        <v>20.6157</v>
      </c>
      <c r="JJ49">
        <v>26.2709</v>
      </c>
      <c r="JK49">
        <v>30.0003</v>
      </c>
      <c r="JL49">
        <v>26.2272</v>
      </c>
      <c r="JM49">
        <v>26.1694</v>
      </c>
      <c r="JN49">
        <v>25.4473</v>
      </c>
      <c r="JO49">
        <v>38.8101</v>
      </c>
      <c r="JP49">
        <v>2.84901</v>
      </c>
      <c r="JQ49">
        <v>20.6138</v>
      </c>
      <c r="JR49">
        <v>554.336</v>
      </c>
      <c r="JS49">
        <v>15.5339</v>
      </c>
      <c r="JT49">
        <v>102.355</v>
      </c>
      <c r="JU49">
        <v>103.163</v>
      </c>
    </row>
    <row r="50" spans="1:281">
      <c r="A50">
        <v>34</v>
      </c>
      <c r="B50">
        <v>1659718242</v>
      </c>
      <c r="C50">
        <v>256.900000095367</v>
      </c>
      <c r="D50" t="s">
        <v>491</v>
      </c>
      <c r="E50" t="s">
        <v>492</v>
      </c>
      <c r="F50">
        <v>5</v>
      </c>
      <c r="G50" t="s">
        <v>415</v>
      </c>
      <c r="H50" t="s">
        <v>416</v>
      </c>
      <c r="I50">
        <v>1659718234.5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557.95978496437</v>
      </c>
      <c r="AK50">
        <v>524.130963636364</v>
      </c>
      <c r="AL50">
        <v>3.21772156576054</v>
      </c>
      <c r="AM50">
        <v>66.001600535587</v>
      </c>
      <c r="AN50">
        <f>(AP50 - AO50 + DI50*1E3/(8.314*(DK50+273.15)) * AR50/DH50 * AQ50) * DH50/(100*CV50) * 1000/(1000 - AP50)</f>
        <v>0</v>
      </c>
      <c r="AO50">
        <v>15.5633701498419</v>
      </c>
      <c r="AP50">
        <v>19.871586013986</v>
      </c>
      <c r="AQ50">
        <v>-0.000482197168162066</v>
      </c>
      <c r="AR50">
        <v>112.050135901182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417</v>
      </c>
      <c r="AY50" t="s">
        <v>417</v>
      </c>
      <c r="AZ50">
        <v>0</v>
      </c>
      <c r="BA50">
        <v>0</v>
      </c>
      <c r="BB50">
        <f>1-AZ50/BA50</f>
        <v>0</v>
      </c>
      <c r="BC50">
        <v>0</v>
      </c>
      <c r="BD50" t="s">
        <v>417</v>
      </c>
      <c r="BE50" t="s">
        <v>417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417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6</v>
      </c>
      <c r="CW50">
        <v>0.5</v>
      </c>
      <c r="CX50" t="s">
        <v>418</v>
      </c>
      <c r="CY50">
        <v>2</v>
      </c>
      <c r="CZ50" t="b">
        <v>1</v>
      </c>
      <c r="DA50">
        <v>1659718234.5</v>
      </c>
      <c r="DB50">
        <v>491.414518518518</v>
      </c>
      <c r="DC50">
        <v>533.596740740741</v>
      </c>
      <c r="DD50">
        <v>19.8763222222222</v>
      </c>
      <c r="DE50">
        <v>15.5661111111111</v>
      </c>
      <c r="DF50">
        <v>484.737259259259</v>
      </c>
      <c r="DG50">
        <v>19.5899814814815</v>
      </c>
      <c r="DH50">
        <v>500.043777777778</v>
      </c>
      <c r="DI50">
        <v>90.4422740740741</v>
      </c>
      <c r="DJ50">
        <v>0.0438605481481482</v>
      </c>
      <c r="DK50">
        <v>24.6109703703704</v>
      </c>
      <c r="DL50">
        <v>25.0003740740741</v>
      </c>
      <c r="DM50">
        <v>999.9</v>
      </c>
      <c r="DN50">
        <v>0</v>
      </c>
      <c r="DO50">
        <v>0</v>
      </c>
      <c r="DP50">
        <v>10004.0740740741</v>
      </c>
      <c r="DQ50">
        <v>0</v>
      </c>
      <c r="DR50">
        <v>12.4188518518519</v>
      </c>
      <c r="DS50">
        <v>-42.1823148148148</v>
      </c>
      <c r="DT50">
        <v>501.379925925926</v>
      </c>
      <c r="DU50">
        <v>542.034111111111</v>
      </c>
      <c r="DV50">
        <v>4.31020259259259</v>
      </c>
      <c r="DW50">
        <v>533.596740740741</v>
      </c>
      <c r="DX50">
        <v>15.5661111111111</v>
      </c>
      <c r="DY50">
        <v>1.79765925925926</v>
      </c>
      <c r="DZ50">
        <v>1.40783592592593</v>
      </c>
      <c r="EA50">
        <v>15.7664444444444</v>
      </c>
      <c r="EB50">
        <v>12.0022814814815</v>
      </c>
      <c r="EC50">
        <v>1999.97111111111</v>
      </c>
      <c r="ED50">
        <v>0.980002333333334</v>
      </c>
      <c r="EE50">
        <v>0.0199978333333333</v>
      </c>
      <c r="EF50">
        <v>0</v>
      </c>
      <c r="EG50">
        <v>650.956592592593</v>
      </c>
      <c r="EH50">
        <v>5.00063</v>
      </c>
      <c r="EI50">
        <v>12872.1185185185</v>
      </c>
      <c r="EJ50">
        <v>17256.6703703704</v>
      </c>
      <c r="EK50">
        <v>38.375</v>
      </c>
      <c r="EL50">
        <v>38.4463333333333</v>
      </c>
      <c r="EM50">
        <v>37.937</v>
      </c>
      <c r="EN50">
        <v>37.7614814814815</v>
      </c>
      <c r="EO50">
        <v>39.164037037037</v>
      </c>
      <c r="EP50">
        <v>1955.07777777778</v>
      </c>
      <c r="EQ50">
        <v>39.8911111111111</v>
      </c>
      <c r="ER50">
        <v>0</v>
      </c>
      <c r="ES50">
        <v>1659718239.1</v>
      </c>
      <c r="ET50">
        <v>0</v>
      </c>
      <c r="EU50">
        <v>650.971461538462</v>
      </c>
      <c r="EV50">
        <v>21.1458461559431</v>
      </c>
      <c r="EW50">
        <v>430.789743630972</v>
      </c>
      <c r="EX50">
        <v>12872.5461538462</v>
      </c>
      <c r="EY50">
        <v>15</v>
      </c>
      <c r="EZ50">
        <v>0</v>
      </c>
      <c r="FA50" t="s">
        <v>419</v>
      </c>
      <c r="FB50">
        <v>1659628608.5</v>
      </c>
      <c r="FC50">
        <v>1659628614.5</v>
      </c>
      <c r="FD50">
        <v>0</v>
      </c>
      <c r="FE50">
        <v>0.171</v>
      </c>
      <c r="FF50">
        <v>-0.023</v>
      </c>
      <c r="FG50">
        <v>6.372</v>
      </c>
      <c r="FH50">
        <v>0.072</v>
      </c>
      <c r="FI50">
        <v>420</v>
      </c>
      <c r="FJ50">
        <v>15</v>
      </c>
      <c r="FK50">
        <v>0.23</v>
      </c>
      <c r="FL50">
        <v>0.04</v>
      </c>
      <c r="FM50">
        <v>-41.75357</v>
      </c>
      <c r="FN50">
        <v>-5.93015234521569</v>
      </c>
      <c r="FO50">
        <v>0.693902612114985</v>
      </c>
      <c r="FP50">
        <v>0</v>
      </c>
      <c r="FQ50">
        <v>649.509882352941</v>
      </c>
      <c r="FR50">
        <v>20.7213445364168</v>
      </c>
      <c r="FS50">
        <v>2.04102609379962</v>
      </c>
      <c r="FT50">
        <v>0</v>
      </c>
      <c r="FU50">
        <v>4.3021295</v>
      </c>
      <c r="FV50">
        <v>0.102243151969971</v>
      </c>
      <c r="FW50">
        <v>0.0173278056819091</v>
      </c>
      <c r="FX50">
        <v>0</v>
      </c>
      <c r="FY50">
        <v>0</v>
      </c>
      <c r="FZ50">
        <v>3</v>
      </c>
      <c r="GA50" t="s">
        <v>432</v>
      </c>
      <c r="GB50">
        <v>2.97342</v>
      </c>
      <c r="GC50">
        <v>2.69768</v>
      </c>
      <c r="GD50">
        <v>0.105633</v>
      </c>
      <c r="GE50">
        <v>0.113042</v>
      </c>
      <c r="GF50">
        <v>0.0906464</v>
      </c>
      <c r="GG50">
        <v>0.0769278</v>
      </c>
      <c r="GH50">
        <v>34840.6</v>
      </c>
      <c r="GI50">
        <v>37789.7</v>
      </c>
      <c r="GJ50">
        <v>35300.6</v>
      </c>
      <c r="GK50">
        <v>38639.5</v>
      </c>
      <c r="GL50">
        <v>45516.8</v>
      </c>
      <c r="GM50">
        <v>51516.1</v>
      </c>
      <c r="GN50">
        <v>55174.1</v>
      </c>
      <c r="GO50">
        <v>61976.8</v>
      </c>
      <c r="GP50">
        <v>1.9852</v>
      </c>
      <c r="GQ50">
        <v>1.842</v>
      </c>
      <c r="GR50">
        <v>0.106037</v>
      </c>
      <c r="GS50">
        <v>0</v>
      </c>
      <c r="GT50">
        <v>23.2549</v>
      </c>
      <c r="GU50">
        <v>999.9</v>
      </c>
      <c r="GV50">
        <v>57.569</v>
      </c>
      <c r="GW50">
        <v>28.258</v>
      </c>
      <c r="GX50">
        <v>24.5196</v>
      </c>
      <c r="GY50">
        <v>55.0229</v>
      </c>
      <c r="GZ50">
        <v>46.7508</v>
      </c>
      <c r="HA50">
        <v>1</v>
      </c>
      <c r="HB50">
        <v>-0.0682927</v>
      </c>
      <c r="HC50">
        <v>2.23904</v>
      </c>
      <c r="HD50">
        <v>20.115</v>
      </c>
      <c r="HE50">
        <v>5.19932</v>
      </c>
      <c r="HF50">
        <v>12.0064</v>
      </c>
      <c r="HG50">
        <v>4.9752</v>
      </c>
      <c r="HH50">
        <v>3.2932</v>
      </c>
      <c r="HI50">
        <v>659.8</v>
      </c>
      <c r="HJ50">
        <v>9999</v>
      </c>
      <c r="HK50">
        <v>9999</v>
      </c>
      <c r="HL50">
        <v>9999</v>
      </c>
      <c r="HM50">
        <v>1.8631</v>
      </c>
      <c r="HN50">
        <v>1.86798</v>
      </c>
      <c r="HO50">
        <v>1.86768</v>
      </c>
      <c r="HP50">
        <v>1.8689</v>
      </c>
      <c r="HQ50">
        <v>1.86969</v>
      </c>
      <c r="HR50">
        <v>1.86575</v>
      </c>
      <c r="HS50">
        <v>1.86688</v>
      </c>
      <c r="HT50">
        <v>1.86826</v>
      </c>
      <c r="HU50">
        <v>5</v>
      </c>
      <c r="HV50">
        <v>0</v>
      </c>
      <c r="HW50">
        <v>0</v>
      </c>
      <c r="HX50">
        <v>0</v>
      </c>
      <c r="HY50" t="s">
        <v>421</v>
      </c>
      <c r="HZ50" t="s">
        <v>422</v>
      </c>
      <c r="IA50" t="s">
        <v>423</v>
      </c>
      <c r="IB50" t="s">
        <v>423</v>
      </c>
      <c r="IC50" t="s">
        <v>423</v>
      </c>
      <c r="ID50" t="s">
        <v>423</v>
      </c>
      <c r="IE50">
        <v>0</v>
      </c>
      <c r="IF50">
        <v>100</v>
      </c>
      <c r="IG50">
        <v>100</v>
      </c>
      <c r="IH50">
        <v>6.815</v>
      </c>
      <c r="II50">
        <v>0.286</v>
      </c>
      <c r="IJ50">
        <v>3.92169283877132</v>
      </c>
      <c r="IK50">
        <v>0.0054094350880348</v>
      </c>
      <c r="IL50">
        <v>8.62785101562088e-07</v>
      </c>
      <c r="IM50">
        <v>-6.09410195572284e-10</v>
      </c>
      <c r="IN50">
        <v>-0.025273926026183</v>
      </c>
      <c r="IO50">
        <v>-0.0219156322177338</v>
      </c>
      <c r="IP50">
        <v>0.00246301660602182</v>
      </c>
      <c r="IQ50">
        <v>-2.7174175459257e-05</v>
      </c>
      <c r="IR50">
        <v>-3</v>
      </c>
      <c r="IS50">
        <v>1757</v>
      </c>
      <c r="IT50">
        <v>1</v>
      </c>
      <c r="IU50">
        <v>21</v>
      </c>
      <c r="IV50">
        <v>1493.9</v>
      </c>
      <c r="IW50">
        <v>1493.8</v>
      </c>
      <c r="IX50">
        <v>1.29883</v>
      </c>
      <c r="IY50">
        <v>2.63062</v>
      </c>
      <c r="IZ50">
        <v>1.54785</v>
      </c>
      <c r="JA50">
        <v>2.30713</v>
      </c>
      <c r="JB50">
        <v>1.34644</v>
      </c>
      <c r="JC50">
        <v>2.38403</v>
      </c>
      <c r="JD50">
        <v>32.0904</v>
      </c>
      <c r="JE50">
        <v>24.2451</v>
      </c>
      <c r="JF50">
        <v>18</v>
      </c>
      <c r="JG50">
        <v>496.837</v>
      </c>
      <c r="JH50">
        <v>405.676</v>
      </c>
      <c r="JI50">
        <v>20.5442</v>
      </c>
      <c r="JJ50">
        <v>26.2731</v>
      </c>
      <c r="JK50">
        <v>30.0013</v>
      </c>
      <c r="JL50">
        <v>26.2272</v>
      </c>
      <c r="JM50">
        <v>26.1707</v>
      </c>
      <c r="JN50">
        <v>26.1015</v>
      </c>
      <c r="JO50">
        <v>38.8101</v>
      </c>
      <c r="JP50">
        <v>2.4654</v>
      </c>
      <c r="JQ50">
        <v>20.4851</v>
      </c>
      <c r="JR50">
        <v>574.541</v>
      </c>
      <c r="JS50">
        <v>15.5335</v>
      </c>
      <c r="JT50">
        <v>102.354</v>
      </c>
      <c r="JU50">
        <v>103.161</v>
      </c>
    </row>
    <row r="51" spans="1:281">
      <c r="A51">
        <v>35</v>
      </c>
      <c r="B51">
        <v>1659718247</v>
      </c>
      <c r="C51">
        <v>261.900000095367</v>
      </c>
      <c r="D51" t="s">
        <v>493</v>
      </c>
      <c r="E51" t="s">
        <v>494</v>
      </c>
      <c r="F51">
        <v>5</v>
      </c>
      <c r="G51" t="s">
        <v>415</v>
      </c>
      <c r="H51" t="s">
        <v>416</v>
      </c>
      <c r="I51">
        <v>1659718239.21429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574.677593340729</v>
      </c>
      <c r="AK51">
        <v>540.463963636364</v>
      </c>
      <c r="AL51">
        <v>3.25917375814437</v>
      </c>
      <c r="AM51">
        <v>66.001600535587</v>
      </c>
      <c r="AN51">
        <f>(AP51 - AO51 + DI51*1E3/(8.314*(DK51+273.15)) * AR51/DH51 * AQ51) * DH51/(100*CV51) * 1000/(1000 - AP51)</f>
        <v>0</v>
      </c>
      <c r="AO51">
        <v>15.5624305631446</v>
      </c>
      <c r="AP51">
        <v>19.8554013986014</v>
      </c>
      <c r="AQ51">
        <v>-0.000326249840029968</v>
      </c>
      <c r="AR51">
        <v>112.050135901182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417</v>
      </c>
      <c r="AY51" t="s">
        <v>417</v>
      </c>
      <c r="AZ51">
        <v>0</v>
      </c>
      <c r="BA51">
        <v>0</v>
      </c>
      <c r="BB51">
        <f>1-AZ51/BA51</f>
        <v>0</v>
      </c>
      <c r="BC51">
        <v>0</v>
      </c>
      <c r="BD51" t="s">
        <v>417</v>
      </c>
      <c r="BE51" t="s">
        <v>417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417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6</v>
      </c>
      <c r="CW51">
        <v>0.5</v>
      </c>
      <c r="CX51" t="s">
        <v>418</v>
      </c>
      <c r="CY51">
        <v>2</v>
      </c>
      <c r="CZ51" t="b">
        <v>1</v>
      </c>
      <c r="DA51">
        <v>1659718239.21429</v>
      </c>
      <c r="DB51">
        <v>506.508428571429</v>
      </c>
      <c r="DC51">
        <v>549.109642857143</v>
      </c>
      <c r="DD51">
        <v>19.869325</v>
      </c>
      <c r="DE51">
        <v>15.5637071428571</v>
      </c>
      <c r="DF51">
        <v>499.743928571429</v>
      </c>
      <c r="DG51">
        <v>19.5832857142857</v>
      </c>
      <c r="DH51">
        <v>500.059714285714</v>
      </c>
      <c r="DI51">
        <v>90.4437178571428</v>
      </c>
      <c r="DJ51">
        <v>0.0439580357142857</v>
      </c>
      <c r="DK51">
        <v>24.6122785714286</v>
      </c>
      <c r="DL51">
        <v>25.0044785714286</v>
      </c>
      <c r="DM51">
        <v>999.9</v>
      </c>
      <c r="DN51">
        <v>0</v>
      </c>
      <c r="DO51">
        <v>0</v>
      </c>
      <c r="DP51">
        <v>9994.46428571429</v>
      </c>
      <c r="DQ51">
        <v>0</v>
      </c>
      <c r="DR51">
        <v>12.4225428571429</v>
      </c>
      <c r="DS51">
        <v>-42.6013</v>
      </c>
      <c r="DT51">
        <v>516.776285714286</v>
      </c>
      <c r="DU51">
        <v>557.790892857143</v>
      </c>
      <c r="DV51">
        <v>4.30562214285714</v>
      </c>
      <c r="DW51">
        <v>549.109642857143</v>
      </c>
      <c r="DX51">
        <v>15.5637071428571</v>
      </c>
      <c r="DY51">
        <v>1.797055</v>
      </c>
      <c r="DZ51">
        <v>1.40763964285714</v>
      </c>
      <c r="EA51">
        <v>15.7611964285714</v>
      </c>
      <c r="EB51">
        <v>12.0001678571429</v>
      </c>
      <c r="EC51">
        <v>1999.99642857143</v>
      </c>
      <c r="ED51">
        <v>0.9800025</v>
      </c>
      <c r="EE51">
        <v>0.01999765</v>
      </c>
      <c r="EF51">
        <v>0</v>
      </c>
      <c r="EG51">
        <v>652.551785714286</v>
      </c>
      <c r="EH51">
        <v>5.00063</v>
      </c>
      <c r="EI51">
        <v>12905.6714285714</v>
      </c>
      <c r="EJ51">
        <v>17256.8857142857</v>
      </c>
      <c r="EK51">
        <v>38.375</v>
      </c>
      <c r="EL51">
        <v>38.45725</v>
      </c>
      <c r="EM51">
        <v>37.937</v>
      </c>
      <c r="EN51">
        <v>37.7743571428571</v>
      </c>
      <c r="EO51">
        <v>39.1648571428571</v>
      </c>
      <c r="EP51">
        <v>1955.10321428571</v>
      </c>
      <c r="EQ51">
        <v>39.8914285714286</v>
      </c>
      <c r="ER51">
        <v>0</v>
      </c>
      <c r="ES51">
        <v>1659718243.9</v>
      </c>
      <c r="ET51">
        <v>0</v>
      </c>
      <c r="EU51">
        <v>652.600115384615</v>
      </c>
      <c r="EV51">
        <v>20.7884102618986</v>
      </c>
      <c r="EW51">
        <v>428.957264992151</v>
      </c>
      <c r="EX51">
        <v>12906.8384615385</v>
      </c>
      <c r="EY51">
        <v>15</v>
      </c>
      <c r="EZ51">
        <v>0</v>
      </c>
      <c r="FA51" t="s">
        <v>419</v>
      </c>
      <c r="FB51">
        <v>1659628608.5</v>
      </c>
      <c r="FC51">
        <v>1659628614.5</v>
      </c>
      <c r="FD51">
        <v>0</v>
      </c>
      <c r="FE51">
        <v>0.171</v>
      </c>
      <c r="FF51">
        <v>-0.023</v>
      </c>
      <c r="FG51">
        <v>6.372</v>
      </c>
      <c r="FH51">
        <v>0.072</v>
      </c>
      <c r="FI51">
        <v>420</v>
      </c>
      <c r="FJ51">
        <v>15</v>
      </c>
      <c r="FK51">
        <v>0.23</v>
      </c>
      <c r="FL51">
        <v>0.04</v>
      </c>
      <c r="FM51">
        <v>-42.38932</v>
      </c>
      <c r="FN51">
        <v>-5.74989568480286</v>
      </c>
      <c r="FO51">
        <v>0.656655929387682</v>
      </c>
      <c r="FP51">
        <v>0</v>
      </c>
      <c r="FQ51">
        <v>651.568705882353</v>
      </c>
      <c r="FR51">
        <v>20.8969289547482</v>
      </c>
      <c r="FS51">
        <v>2.06164419719984</v>
      </c>
      <c r="FT51">
        <v>0</v>
      </c>
      <c r="FU51">
        <v>4.30810425</v>
      </c>
      <c r="FV51">
        <v>-0.0601604127579753</v>
      </c>
      <c r="FW51">
        <v>0.00653523445926002</v>
      </c>
      <c r="FX51">
        <v>1</v>
      </c>
      <c r="FY51">
        <v>1</v>
      </c>
      <c r="FZ51">
        <v>3</v>
      </c>
      <c r="GA51" t="s">
        <v>426</v>
      </c>
      <c r="GB51">
        <v>2.9739</v>
      </c>
      <c r="GC51">
        <v>2.69755</v>
      </c>
      <c r="GD51">
        <v>0.108043</v>
      </c>
      <c r="GE51">
        <v>0.115457</v>
      </c>
      <c r="GF51">
        <v>0.0905987</v>
      </c>
      <c r="GG51">
        <v>0.0769263</v>
      </c>
      <c r="GH51">
        <v>34746.8</v>
      </c>
      <c r="GI51">
        <v>37686.8</v>
      </c>
      <c r="GJ51">
        <v>35300.6</v>
      </c>
      <c r="GK51">
        <v>38639.4</v>
      </c>
      <c r="GL51">
        <v>45519.1</v>
      </c>
      <c r="GM51">
        <v>51516.3</v>
      </c>
      <c r="GN51">
        <v>55173.8</v>
      </c>
      <c r="GO51">
        <v>61976.8</v>
      </c>
      <c r="GP51">
        <v>1.9856</v>
      </c>
      <c r="GQ51">
        <v>1.842</v>
      </c>
      <c r="GR51">
        <v>0.106305</v>
      </c>
      <c r="GS51">
        <v>0</v>
      </c>
      <c r="GT51">
        <v>23.2568</v>
      </c>
      <c r="GU51">
        <v>999.9</v>
      </c>
      <c r="GV51">
        <v>57.569</v>
      </c>
      <c r="GW51">
        <v>28.258</v>
      </c>
      <c r="GX51">
        <v>24.5208</v>
      </c>
      <c r="GY51">
        <v>55.3329</v>
      </c>
      <c r="GZ51">
        <v>46.8229</v>
      </c>
      <c r="HA51">
        <v>1</v>
      </c>
      <c r="HB51">
        <v>-0.0685366</v>
      </c>
      <c r="HC51">
        <v>1.97747</v>
      </c>
      <c r="HD51">
        <v>20.1182</v>
      </c>
      <c r="HE51">
        <v>5.19812</v>
      </c>
      <c r="HF51">
        <v>12.0052</v>
      </c>
      <c r="HG51">
        <v>4.9752</v>
      </c>
      <c r="HH51">
        <v>3.2936</v>
      </c>
      <c r="HI51">
        <v>659.8</v>
      </c>
      <c r="HJ51">
        <v>9999</v>
      </c>
      <c r="HK51">
        <v>9999</v>
      </c>
      <c r="HL51">
        <v>9999</v>
      </c>
      <c r="HM51">
        <v>1.86307</v>
      </c>
      <c r="HN51">
        <v>1.86798</v>
      </c>
      <c r="HO51">
        <v>1.86774</v>
      </c>
      <c r="HP51">
        <v>1.86887</v>
      </c>
      <c r="HQ51">
        <v>1.86972</v>
      </c>
      <c r="HR51">
        <v>1.86569</v>
      </c>
      <c r="HS51">
        <v>1.86691</v>
      </c>
      <c r="HT51">
        <v>1.86829</v>
      </c>
      <c r="HU51">
        <v>5</v>
      </c>
      <c r="HV51">
        <v>0</v>
      </c>
      <c r="HW51">
        <v>0</v>
      </c>
      <c r="HX51">
        <v>0</v>
      </c>
      <c r="HY51" t="s">
        <v>421</v>
      </c>
      <c r="HZ51" t="s">
        <v>422</v>
      </c>
      <c r="IA51" t="s">
        <v>423</v>
      </c>
      <c r="IB51" t="s">
        <v>423</v>
      </c>
      <c r="IC51" t="s">
        <v>423</v>
      </c>
      <c r="ID51" t="s">
        <v>423</v>
      </c>
      <c r="IE51">
        <v>0</v>
      </c>
      <c r="IF51">
        <v>100</v>
      </c>
      <c r="IG51">
        <v>100</v>
      </c>
      <c r="IH51">
        <v>6.908</v>
      </c>
      <c r="II51">
        <v>0.2854</v>
      </c>
      <c r="IJ51">
        <v>3.92169283877132</v>
      </c>
      <c r="IK51">
        <v>0.0054094350880348</v>
      </c>
      <c r="IL51">
        <v>8.62785101562088e-07</v>
      </c>
      <c r="IM51">
        <v>-6.09410195572284e-10</v>
      </c>
      <c r="IN51">
        <v>-0.025273926026183</v>
      </c>
      <c r="IO51">
        <v>-0.0219156322177338</v>
      </c>
      <c r="IP51">
        <v>0.00246301660602182</v>
      </c>
      <c r="IQ51">
        <v>-2.7174175459257e-05</v>
      </c>
      <c r="IR51">
        <v>-3</v>
      </c>
      <c r="IS51">
        <v>1757</v>
      </c>
      <c r="IT51">
        <v>1</v>
      </c>
      <c r="IU51">
        <v>21</v>
      </c>
      <c r="IV51">
        <v>1494</v>
      </c>
      <c r="IW51">
        <v>1493.9</v>
      </c>
      <c r="IX51">
        <v>1.32935</v>
      </c>
      <c r="IY51">
        <v>2.59888</v>
      </c>
      <c r="IZ51">
        <v>1.54785</v>
      </c>
      <c r="JA51">
        <v>2.30713</v>
      </c>
      <c r="JB51">
        <v>1.34644</v>
      </c>
      <c r="JC51">
        <v>2.28638</v>
      </c>
      <c r="JD51">
        <v>32.0904</v>
      </c>
      <c r="JE51">
        <v>24.2451</v>
      </c>
      <c r="JF51">
        <v>18</v>
      </c>
      <c r="JG51">
        <v>497.117</v>
      </c>
      <c r="JH51">
        <v>405.691</v>
      </c>
      <c r="JI51">
        <v>20.4708</v>
      </c>
      <c r="JJ51">
        <v>26.2731</v>
      </c>
      <c r="JK51">
        <v>30.0002</v>
      </c>
      <c r="JL51">
        <v>26.2294</v>
      </c>
      <c r="JM51">
        <v>26.1729</v>
      </c>
      <c r="JN51">
        <v>26.6831</v>
      </c>
      <c r="JO51">
        <v>38.8101</v>
      </c>
      <c r="JP51">
        <v>2.4654</v>
      </c>
      <c r="JQ51">
        <v>20.48</v>
      </c>
      <c r="JR51">
        <v>588.026</v>
      </c>
      <c r="JS51">
        <v>15.539</v>
      </c>
      <c r="JT51">
        <v>102.354</v>
      </c>
      <c r="JU51">
        <v>103.161</v>
      </c>
    </row>
    <row r="52" spans="1:281">
      <c r="A52">
        <v>36</v>
      </c>
      <c r="B52">
        <v>1659718252</v>
      </c>
      <c r="C52">
        <v>266.900000095367</v>
      </c>
      <c r="D52" t="s">
        <v>495</v>
      </c>
      <c r="E52" t="s">
        <v>496</v>
      </c>
      <c r="F52">
        <v>5</v>
      </c>
      <c r="G52" t="s">
        <v>415</v>
      </c>
      <c r="H52" t="s">
        <v>416</v>
      </c>
      <c r="I52">
        <v>1659718244.5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591.616529287657</v>
      </c>
      <c r="AK52">
        <v>557.022872727273</v>
      </c>
      <c r="AL52">
        <v>3.3178946710247</v>
      </c>
      <c r="AM52">
        <v>66.001600535587</v>
      </c>
      <c r="AN52">
        <f>(AP52 - AO52 + DI52*1E3/(8.314*(DK52+273.15)) * AR52/DH52 * AQ52) * DH52/(100*CV52) * 1000/(1000 - AP52)</f>
        <v>0</v>
      </c>
      <c r="AO52">
        <v>15.559525820609</v>
      </c>
      <c r="AP52">
        <v>19.8488223776224</v>
      </c>
      <c r="AQ52">
        <v>-5.20023396309651e-05</v>
      </c>
      <c r="AR52">
        <v>112.050135901182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417</v>
      </c>
      <c r="AY52" t="s">
        <v>417</v>
      </c>
      <c r="AZ52">
        <v>0</v>
      </c>
      <c r="BA52">
        <v>0</v>
      </c>
      <c r="BB52">
        <f>1-AZ52/BA52</f>
        <v>0</v>
      </c>
      <c r="BC52">
        <v>0</v>
      </c>
      <c r="BD52" t="s">
        <v>417</v>
      </c>
      <c r="BE52" t="s">
        <v>417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417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6</v>
      </c>
      <c r="CW52">
        <v>0.5</v>
      </c>
      <c r="CX52" t="s">
        <v>418</v>
      </c>
      <c r="CY52">
        <v>2</v>
      </c>
      <c r="CZ52" t="b">
        <v>1</v>
      </c>
      <c r="DA52">
        <v>1659718244.5</v>
      </c>
      <c r="DB52">
        <v>523.401481481481</v>
      </c>
      <c r="DC52">
        <v>566.468481481481</v>
      </c>
      <c r="DD52">
        <v>19.8612259259259</v>
      </c>
      <c r="DE52">
        <v>15.5619333333333</v>
      </c>
      <c r="DF52">
        <v>516.539259259259</v>
      </c>
      <c r="DG52">
        <v>19.5755259259259</v>
      </c>
      <c r="DH52">
        <v>500.043925925926</v>
      </c>
      <c r="DI52">
        <v>90.4440666666667</v>
      </c>
      <c r="DJ52">
        <v>0.0440600555555556</v>
      </c>
      <c r="DK52">
        <v>24.6132148148148</v>
      </c>
      <c r="DL52">
        <v>25.0015222222222</v>
      </c>
      <c r="DM52">
        <v>999.9</v>
      </c>
      <c r="DN52">
        <v>0</v>
      </c>
      <c r="DO52">
        <v>0</v>
      </c>
      <c r="DP52">
        <v>9985.92592592593</v>
      </c>
      <c r="DQ52">
        <v>0</v>
      </c>
      <c r="DR52">
        <v>12.4225259259259</v>
      </c>
      <c r="DS52">
        <v>-43.0670962962963</v>
      </c>
      <c r="DT52">
        <v>534.00737037037</v>
      </c>
      <c r="DU52">
        <v>575.423148148148</v>
      </c>
      <c r="DV52">
        <v>4.2992962962963</v>
      </c>
      <c r="DW52">
        <v>566.468481481481</v>
      </c>
      <c r="DX52">
        <v>15.5619333333333</v>
      </c>
      <c r="DY52">
        <v>1.79632962962963</v>
      </c>
      <c r="DZ52">
        <v>1.40748481481482</v>
      </c>
      <c r="EA52">
        <v>15.7548888888889</v>
      </c>
      <c r="EB52">
        <v>11.9985</v>
      </c>
      <c r="EC52">
        <v>2000.0237037037</v>
      </c>
      <c r="ED52">
        <v>0.980002777777778</v>
      </c>
      <c r="EE52">
        <v>0.0199973444444444</v>
      </c>
      <c r="EF52">
        <v>0</v>
      </c>
      <c r="EG52">
        <v>654.434185185185</v>
      </c>
      <c r="EH52">
        <v>5.00063</v>
      </c>
      <c r="EI52">
        <v>12942.8592592593</v>
      </c>
      <c r="EJ52">
        <v>17257.1185185185</v>
      </c>
      <c r="EK52">
        <v>38.375</v>
      </c>
      <c r="EL52">
        <v>38.4603333333333</v>
      </c>
      <c r="EM52">
        <v>37.937</v>
      </c>
      <c r="EN52">
        <v>37.7821481481481</v>
      </c>
      <c r="EO52">
        <v>39.1732222222222</v>
      </c>
      <c r="EP52">
        <v>1955.12814814815</v>
      </c>
      <c r="EQ52">
        <v>39.8914814814815</v>
      </c>
      <c r="ER52">
        <v>0</v>
      </c>
      <c r="ES52">
        <v>1659718249.3</v>
      </c>
      <c r="ET52">
        <v>0</v>
      </c>
      <c r="EU52">
        <v>654.59984</v>
      </c>
      <c r="EV52">
        <v>20.0915384924604</v>
      </c>
      <c r="EW52">
        <v>407.253846814887</v>
      </c>
      <c r="EX52">
        <v>12946.608</v>
      </c>
      <c r="EY52">
        <v>15</v>
      </c>
      <c r="EZ52">
        <v>0</v>
      </c>
      <c r="FA52" t="s">
        <v>419</v>
      </c>
      <c r="FB52">
        <v>1659628608.5</v>
      </c>
      <c r="FC52">
        <v>1659628614.5</v>
      </c>
      <c r="FD52">
        <v>0</v>
      </c>
      <c r="FE52">
        <v>0.171</v>
      </c>
      <c r="FF52">
        <v>-0.023</v>
      </c>
      <c r="FG52">
        <v>6.372</v>
      </c>
      <c r="FH52">
        <v>0.072</v>
      </c>
      <c r="FI52">
        <v>420</v>
      </c>
      <c r="FJ52">
        <v>15</v>
      </c>
      <c r="FK52">
        <v>0.23</v>
      </c>
      <c r="FL52">
        <v>0.04</v>
      </c>
      <c r="FM52">
        <v>-42.796165</v>
      </c>
      <c r="FN52">
        <v>-5.92931257035638</v>
      </c>
      <c r="FO52">
        <v>0.677502634884176</v>
      </c>
      <c r="FP52">
        <v>0</v>
      </c>
      <c r="FQ52">
        <v>653.029941176471</v>
      </c>
      <c r="FR52">
        <v>20.9200000039969</v>
      </c>
      <c r="FS52">
        <v>2.06115030620649</v>
      </c>
      <c r="FT52">
        <v>0</v>
      </c>
      <c r="FU52">
        <v>4.30356575</v>
      </c>
      <c r="FV52">
        <v>-0.0647260412758007</v>
      </c>
      <c r="FW52">
        <v>0.00708982330086583</v>
      </c>
      <c r="FX52">
        <v>1</v>
      </c>
      <c r="FY52">
        <v>1</v>
      </c>
      <c r="FZ52">
        <v>3</v>
      </c>
      <c r="GA52" t="s">
        <v>426</v>
      </c>
      <c r="GB52">
        <v>2.97476</v>
      </c>
      <c r="GC52">
        <v>2.69784</v>
      </c>
      <c r="GD52">
        <v>0.110377</v>
      </c>
      <c r="GE52">
        <v>0.117662</v>
      </c>
      <c r="GF52">
        <v>0.0905952</v>
      </c>
      <c r="GG52">
        <v>0.0769212</v>
      </c>
      <c r="GH52">
        <v>34656.3</v>
      </c>
      <c r="GI52">
        <v>37592.9</v>
      </c>
      <c r="GJ52">
        <v>35301</v>
      </c>
      <c r="GK52">
        <v>38639.5</v>
      </c>
      <c r="GL52">
        <v>45520.1</v>
      </c>
      <c r="GM52">
        <v>51517.3</v>
      </c>
      <c r="GN52">
        <v>55174.7</v>
      </c>
      <c r="GO52">
        <v>61977.7</v>
      </c>
      <c r="GP52">
        <v>1.9866</v>
      </c>
      <c r="GQ52">
        <v>1.8408</v>
      </c>
      <c r="GR52">
        <v>0.106126</v>
      </c>
      <c r="GS52">
        <v>0</v>
      </c>
      <c r="GT52">
        <v>23.2568</v>
      </c>
      <c r="GU52">
        <v>999.9</v>
      </c>
      <c r="GV52">
        <v>57.545</v>
      </c>
      <c r="GW52">
        <v>28.268</v>
      </c>
      <c r="GX52">
        <v>24.5259</v>
      </c>
      <c r="GY52">
        <v>55.1929</v>
      </c>
      <c r="GZ52">
        <v>46.6266</v>
      </c>
      <c r="HA52">
        <v>1</v>
      </c>
      <c r="HB52">
        <v>-0.0687195</v>
      </c>
      <c r="HC52">
        <v>1.85998</v>
      </c>
      <c r="HD52">
        <v>20.1196</v>
      </c>
      <c r="HE52">
        <v>5.19932</v>
      </c>
      <c r="HF52">
        <v>12.0052</v>
      </c>
      <c r="HG52">
        <v>4.9752</v>
      </c>
      <c r="HH52">
        <v>3.2938</v>
      </c>
      <c r="HI52">
        <v>659.8</v>
      </c>
      <c r="HJ52">
        <v>9999</v>
      </c>
      <c r="HK52">
        <v>9999</v>
      </c>
      <c r="HL52">
        <v>9999</v>
      </c>
      <c r="HM52">
        <v>1.86307</v>
      </c>
      <c r="HN52">
        <v>1.86798</v>
      </c>
      <c r="HO52">
        <v>1.86768</v>
      </c>
      <c r="HP52">
        <v>1.86887</v>
      </c>
      <c r="HQ52">
        <v>1.86975</v>
      </c>
      <c r="HR52">
        <v>1.86581</v>
      </c>
      <c r="HS52">
        <v>1.86688</v>
      </c>
      <c r="HT52">
        <v>1.86829</v>
      </c>
      <c r="HU52">
        <v>5</v>
      </c>
      <c r="HV52">
        <v>0</v>
      </c>
      <c r="HW52">
        <v>0</v>
      </c>
      <c r="HX52">
        <v>0</v>
      </c>
      <c r="HY52" t="s">
        <v>421</v>
      </c>
      <c r="HZ52" t="s">
        <v>422</v>
      </c>
      <c r="IA52" t="s">
        <v>423</v>
      </c>
      <c r="IB52" t="s">
        <v>423</v>
      </c>
      <c r="IC52" t="s">
        <v>423</v>
      </c>
      <c r="ID52" t="s">
        <v>423</v>
      </c>
      <c r="IE52">
        <v>0</v>
      </c>
      <c r="IF52">
        <v>100</v>
      </c>
      <c r="IG52">
        <v>100</v>
      </c>
      <c r="IH52">
        <v>7</v>
      </c>
      <c r="II52">
        <v>0.2854</v>
      </c>
      <c r="IJ52">
        <v>3.92169283877132</v>
      </c>
      <c r="IK52">
        <v>0.0054094350880348</v>
      </c>
      <c r="IL52">
        <v>8.62785101562088e-07</v>
      </c>
      <c r="IM52">
        <v>-6.09410195572284e-10</v>
      </c>
      <c r="IN52">
        <v>-0.025273926026183</v>
      </c>
      <c r="IO52">
        <v>-0.0219156322177338</v>
      </c>
      <c r="IP52">
        <v>0.00246301660602182</v>
      </c>
      <c r="IQ52">
        <v>-2.7174175459257e-05</v>
      </c>
      <c r="IR52">
        <v>-3</v>
      </c>
      <c r="IS52">
        <v>1757</v>
      </c>
      <c r="IT52">
        <v>1</v>
      </c>
      <c r="IU52">
        <v>21</v>
      </c>
      <c r="IV52">
        <v>1494.1</v>
      </c>
      <c r="IW52">
        <v>1494</v>
      </c>
      <c r="IX52">
        <v>1.35498</v>
      </c>
      <c r="IY52">
        <v>2.61841</v>
      </c>
      <c r="IZ52">
        <v>1.54785</v>
      </c>
      <c r="JA52">
        <v>2.30713</v>
      </c>
      <c r="JB52">
        <v>1.34644</v>
      </c>
      <c r="JC52">
        <v>2.23999</v>
      </c>
      <c r="JD52">
        <v>32.0904</v>
      </c>
      <c r="JE52">
        <v>24.2451</v>
      </c>
      <c r="JF52">
        <v>18</v>
      </c>
      <c r="JG52">
        <v>497.785</v>
      </c>
      <c r="JH52">
        <v>405.024</v>
      </c>
      <c r="JI52">
        <v>20.4611</v>
      </c>
      <c r="JJ52">
        <v>26.2754</v>
      </c>
      <c r="JK52">
        <v>30.0001</v>
      </c>
      <c r="JL52">
        <v>26.2312</v>
      </c>
      <c r="JM52">
        <v>26.1729</v>
      </c>
      <c r="JN52">
        <v>27.3316</v>
      </c>
      <c r="JO52">
        <v>38.8101</v>
      </c>
      <c r="JP52">
        <v>2.08074</v>
      </c>
      <c r="JQ52">
        <v>20.4791</v>
      </c>
      <c r="JR52">
        <v>608.419</v>
      </c>
      <c r="JS52">
        <v>15.539</v>
      </c>
      <c r="JT52">
        <v>102.356</v>
      </c>
      <c r="JU52">
        <v>103.162</v>
      </c>
    </row>
    <row r="53" spans="1:281">
      <c r="A53">
        <v>37</v>
      </c>
      <c r="B53">
        <v>1659718257</v>
      </c>
      <c r="C53">
        <v>271.900000095367</v>
      </c>
      <c r="D53" t="s">
        <v>497</v>
      </c>
      <c r="E53" t="s">
        <v>498</v>
      </c>
      <c r="F53">
        <v>5</v>
      </c>
      <c r="G53" t="s">
        <v>415</v>
      </c>
      <c r="H53" t="s">
        <v>416</v>
      </c>
      <c r="I53">
        <v>1659718249.21429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608.833854325547</v>
      </c>
      <c r="AK53">
        <v>573.184696969697</v>
      </c>
      <c r="AL53">
        <v>3.3457646362915</v>
      </c>
      <c r="AM53">
        <v>66.001600535587</v>
      </c>
      <c r="AN53">
        <f>(AP53 - AO53 + DI53*1E3/(8.314*(DK53+273.15)) * AR53/DH53 * AQ53) * DH53/(100*CV53) * 1000/(1000 - AP53)</f>
        <v>0</v>
      </c>
      <c r="AO53">
        <v>15.560418595191</v>
      </c>
      <c r="AP53">
        <v>19.8548335664336</v>
      </c>
      <c r="AQ53">
        <v>0.000161261690672576</v>
      </c>
      <c r="AR53">
        <v>112.050135901182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417</v>
      </c>
      <c r="AY53" t="s">
        <v>417</v>
      </c>
      <c r="AZ53">
        <v>0</v>
      </c>
      <c r="BA53">
        <v>0</v>
      </c>
      <c r="BB53">
        <f>1-AZ53/BA53</f>
        <v>0</v>
      </c>
      <c r="BC53">
        <v>0</v>
      </c>
      <c r="BD53" t="s">
        <v>417</v>
      </c>
      <c r="BE53" t="s">
        <v>417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417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6</v>
      </c>
      <c r="CW53">
        <v>0.5</v>
      </c>
      <c r="CX53" t="s">
        <v>418</v>
      </c>
      <c r="CY53">
        <v>2</v>
      </c>
      <c r="CZ53" t="b">
        <v>1</v>
      </c>
      <c r="DA53">
        <v>1659718249.21429</v>
      </c>
      <c r="DB53">
        <v>538.42875</v>
      </c>
      <c r="DC53">
        <v>582.240071428571</v>
      </c>
      <c r="DD53">
        <v>19.8571</v>
      </c>
      <c r="DE53">
        <v>15.5608857142857</v>
      </c>
      <c r="DF53">
        <v>531.479678571429</v>
      </c>
      <c r="DG53">
        <v>19.5715821428571</v>
      </c>
      <c r="DH53">
        <v>500.060892857143</v>
      </c>
      <c r="DI53">
        <v>90.4439071428571</v>
      </c>
      <c r="DJ53">
        <v>0.0440523</v>
      </c>
      <c r="DK53">
        <v>24.611825</v>
      </c>
      <c r="DL53">
        <v>24.9984857142857</v>
      </c>
      <c r="DM53">
        <v>999.9</v>
      </c>
      <c r="DN53">
        <v>0</v>
      </c>
      <c r="DO53">
        <v>0</v>
      </c>
      <c r="DP53">
        <v>9986.78571428571</v>
      </c>
      <c r="DQ53">
        <v>0</v>
      </c>
      <c r="DR53">
        <v>12.4256928571429</v>
      </c>
      <c r="DS53">
        <v>-43.8114321428571</v>
      </c>
      <c r="DT53">
        <v>549.336857142857</v>
      </c>
      <c r="DU53">
        <v>591.443428571429</v>
      </c>
      <c r="DV53">
        <v>4.2962325</v>
      </c>
      <c r="DW53">
        <v>582.240071428571</v>
      </c>
      <c r="DX53">
        <v>15.5608857142857</v>
      </c>
      <c r="DY53">
        <v>1.795955</v>
      </c>
      <c r="DZ53">
        <v>1.40738714285714</v>
      </c>
      <c r="EA53">
        <v>15.7516321428571</v>
      </c>
      <c r="EB53">
        <v>11.9974571428571</v>
      </c>
      <c r="EC53">
        <v>1999.99785714286</v>
      </c>
      <c r="ED53">
        <v>0.9800025</v>
      </c>
      <c r="EE53">
        <v>0.01999765</v>
      </c>
      <c r="EF53">
        <v>0</v>
      </c>
      <c r="EG53">
        <v>655.993785714286</v>
      </c>
      <c r="EH53">
        <v>5.00063</v>
      </c>
      <c r="EI53">
        <v>12974.3928571429</v>
      </c>
      <c r="EJ53">
        <v>17256.9</v>
      </c>
      <c r="EK53">
        <v>38.375</v>
      </c>
      <c r="EL53">
        <v>38.45725</v>
      </c>
      <c r="EM53">
        <v>37.937</v>
      </c>
      <c r="EN53">
        <v>37.7942857142857</v>
      </c>
      <c r="EO53">
        <v>39.1825714285714</v>
      </c>
      <c r="EP53">
        <v>1955.10214285714</v>
      </c>
      <c r="EQ53">
        <v>39.8914285714286</v>
      </c>
      <c r="ER53">
        <v>0</v>
      </c>
      <c r="ES53">
        <v>1659718254.1</v>
      </c>
      <c r="ET53">
        <v>0</v>
      </c>
      <c r="EU53">
        <v>656.1918</v>
      </c>
      <c r="EV53">
        <v>20.5305384822703</v>
      </c>
      <c r="EW53">
        <v>389.923077501764</v>
      </c>
      <c r="EX53">
        <v>12978.704</v>
      </c>
      <c r="EY53">
        <v>15</v>
      </c>
      <c r="EZ53">
        <v>0</v>
      </c>
      <c r="FA53" t="s">
        <v>419</v>
      </c>
      <c r="FB53">
        <v>1659628608.5</v>
      </c>
      <c r="FC53">
        <v>1659628614.5</v>
      </c>
      <c r="FD53">
        <v>0</v>
      </c>
      <c r="FE53">
        <v>0.171</v>
      </c>
      <c r="FF53">
        <v>-0.023</v>
      </c>
      <c r="FG53">
        <v>6.372</v>
      </c>
      <c r="FH53">
        <v>0.072</v>
      </c>
      <c r="FI53">
        <v>420</v>
      </c>
      <c r="FJ53">
        <v>15</v>
      </c>
      <c r="FK53">
        <v>0.23</v>
      </c>
      <c r="FL53">
        <v>0.04</v>
      </c>
      <c r="FM53">
        <v>-43.301115</v>
      </c>
      <c r="FN53">
        <v>-7.78184240150074</v>
      </c>
      <c r="FO53">
        <v>0.89741866582716</v>
      </c>
      <c r="FP53">
        <v>0</v>
      </c>
      <c r="FQ53">
        <v>654.869647058824</v>
      </c>
      <c r="FR53">
        <v>20.3309396276746</v>
      </c>
      <c r="FS53">
        <v>2.00676156856752</v>
      </c>
      <c r="FT53">
        <v>0</v>
      </c>
      <c r="FU53">
        <v>4.298885</v>
      </c>
      <c r="FV53">
        <v>-0.0543147467167007</v>
      </c>
      <c r="FW53">
        <v>0.00646253162468091</v>
      </c>
      <c r="FX53">
        <v>1</v>
      </c>
      <c r="FY53">
        <v>1</v>
      </c>
      <c r="FZ53">
        <v>3</v>
      </c>
      <c r="GA53" t="s">
        <v>426</v>
      </c>
      <c r="GB53">
        <v>2.9748</v>
      </c>
      <c r="GC53">
        <v>2.69787</v>
      </c>
      <c r="GD53">
        <v>0.112748</v>
      </c>
      <c r="GE53">
        <v>0.120193</v>
      </c>
      <c r="GF53">
        <v>0.0905999</v>
      </c>
      <c r="GG53">
        <v>0.0769159</v>
      </c>
      <c r="GH53">
        <v>34563.7</v>
      </c>
      <c r="GI53">
        <v>37484.8</v>
      </c>
      <c r="GJ53">
        <v>35300.7</v>
      </c>
      <c r="GK53">
        <v>38639.1</v>
      </c>
      <c r="GL53">
        <v>45519.1</v>
      </c>
      <c r="GM53">
        <v>51516.6</v>
      </c>
      <c r="GN53">
        <v>55173.7</v>
      </c>
      <c r="GO53">
        <v>61976.3</v>
      </c>
      <c r="GP53">
        <v>1.9866</v>
      </c>
      <c r="GQ53">
        <v>1.8414</v>
      </c>
      <c r="GR53">
        <v>0.106573</v>
      </c>
      <c r="GS53">
        <v>0</v>
      </c>
      <c r="GT53">
        <v>23.2588</v>
      </c>
      <c r="GU53">
        <v>999.9</v>
      </c>
      <c r="GV53">
        <v>57.52</v>
      </c>
      <c r="GW53">
        <v>28.268</v>
      </c>
      <c r="GX53">
        <v>24.5162</v>
      </c>
      <c r="GY53">
        <v>54.8429</v>
      </c>
      <c r="GZ53">
        <v>46.27</v>
      </c>
      <c r="HA53">
        <v>1</v>
      </c>
      <c r="HB53">
        <v>-0.0687805</v>
      </c>
      <c r="HC53">
        <v>1.82686</v>
      </c>
      <c r="HD53">
        <v>20.12</v>
      </c>
      <c r="HE53">
        <v>5.19812</v>
      </c>
      <c r="HF53">
        <v>12.0076</v>
      </c>
      <c r="HG53">
        <v>4.9756</v>
      </c>
      <c r="HH53">
        <v>3.293</v>
      </c>
      <c r="HI53">
        <v>659.8</v>
      </c>
      <c r="HJ53">
        <v>9999</v>
      </c>
      <c r="HK53">
        <v>9999</v>
      </c>
      <c r="HL53">
        <v>9999</v>
      </c>
      <c r="HM53">
        <v>1.8631</v>
      </c>
      <c r="HN53">
        <v>1.86798</v>
      </c>
      <c r="HO53">
        <v>1.86768</v>
      </c>
      <c r="HP53">
        <v>1.8689</v>
      </c>
      <c r="HQ53">
        <v>1.86975</v>
      </c>
      <c r="HR53">
        <v>1.86581</v>
      </c>
      <c r="HS53">
        <v>1.86685</v>
      </c>
      <c r="HT53">
        <v>1.86829</v>
      </c>
      <c r="HU53">
        <v>5</v>
      </c>
      <c r="HV53">
        <v>0</v>
      </c>
      <c r="HW53">
        <v>0</v>
      </c>
      <c r="HX53">
        <v>0</v>
      </c>
      <c r="HY53" t="s">
        <v>421</v>
      </c>
      <c r="HZ53" t="s">
        <v>422</v>
      </c>
      <c r="IA53" t="s">
        <v>423</v>
      </c>
      <c r="IB53" t="s">
        <v>423</v>
      </c>
      <c r="IC53" t="s">
        <v>423</v>
      </c>
      <c r="ID53" t="s">
        <v>423</v>
      </c>
      <c r="IE53">
        <v>0</v>
      </c>
      <c r="IF53">
        <v>100</v>
      </c>
      <c r="IG53">
        <v>100</v>
      </c>
      <c r="IH53">
        <v>7.094</v>
      </c>
      <c r="II53">
        <v>0.2856</v>
      </c>
      <c r="IJ53">
        <v>3.92169283877132</v>
      </c>
      <c r="IK53">
        <v>0.0054094350880348</v>
      </c>
      <c r="IL53">
        <v>8.62785101562088e-07</v>
      </c>
      <c r="IM53">
        <v>-6.09410195572284e-10</v>
      </c>
      <c r="IN53">
        <v>-0.025273926026183</v>
      </c>
      <c r="IO53">
        <v>-0.0219156322177338</v>
      </c>
      <c r="IP53">
        <v>0.00246301660602182</v>
      </c>
      <c r="IQ53">
        <v>-2.7174175459257e-05</v>
      </c>
      <c r="IR53">
        <v>-3</v>
      </c>
      <c r="IS53">
        <v>1757</v>
      </c>
      <c r="IT53">
        <v>1</v>
      </c>
      <c r="IU53">
        <v>21</v>
      </c>
      <c r="IV53">
        <v>1494.1</v>
      </c>
      <c r="IW53">
        <v>1494</v>
      </c>
      <c r="IX53">
        <v>1.3916</v>
      </c>
      <c r="IY53">
        <v>2.61353</v>
      </c>
      <c r="IZ53">
        <v>1.54785</v>
      </c>
      <c r="JA53">
        <v>2.30713</v>
      </c>
      <c r="JB53">
        <v>1.34644</v>
      </c>
      <c r="JC53">
        <v>2.29248</v>
      </c>
      <c r="JD53">
        <v>32.0904</v>
      </c>
      <c r="JE53">
        <v>24.2451</v>
      </c>
      <c r="JF53">
        <v>18</v>
      </c>
      <c r="JG53">
        <v>497.792</v>
      </c>
      <c r="JH53">
        <v>405.373</v>
      </c>
      <c r="JI53">
        <v>20.4627</v>
      </c>
      <c r="JJ53">
        <v>26.2754</v>
      </c>
      <c r="JK53">
        <v>30</v>
      </c>
      <c r="JL53">
        <v>26.2317</v>
      </c>
      <c r="JM53">
        <v>26.1751</v>
      </c>
      <c r="JN53">
        <v>27.9123</v>
      </c>
      <c r="JO53">
        <v>38.8101</v>
      </c>
      <c r="JP53">
        <v>2.08074</v>
      </c>
      <c r="JQ53">
        <v>20.4738</v>
      </c>
      <c r="JR53">
        <v>621.847</v>
      </c>
      <c r="JS53">
        <v>15.539</v>
      </c>
      <c r="JT53">
        <v>102.354</v>
      </c>
      <c r="JU53">
        <v>103.16</v>
      </c>
    </row>
    <row r="54" spans="1:281">
      <c r="A54">
        <v>38</v>
      </c>
      <c r="B54">
        <v>1659718262</v>
      </c>
      <c r="C54">
        <v>276.900000095367</v>
      </c>
      <c r="D54" t="s">
        <v>499</v>
      </c>
      <c r="E54" t="s">
        <v>500</v>
      </c>
      <c r="F54">
        <v>5</v>
      </c>
      <c r="G54" t="s">
        <v>415</v>
      </c>
      <c r="H54" t="s">
        <v>416</v>
      </c>
      <c r="I54">
        <v>1659718254.5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626.033069703979</v>
      </c>
      <c r="AK54">
        <v>590.17456969697</v>
      </c>
      <c r="AL54">
        <v>3.38058029481091</v>
      </c>
      <c r="AM54">
        <v>66.001600535587</v>
      </c>
      <c r="AN54">
        <f>(AP54 - AO54 + DI54*1E3/(8.314*(DK54+273.15)) * AR54/DH54 * AQ54) * DH54/(100*CV54) * 1000/(1000 - AP54)</f>
        <v>0</v>
      </c>
      <c r="AO54">
        <v>15.5596459868558</v>
      </c>
      <c r="AP54">
        <v>19.857955944056</v>
      </c>
      <c r="AQ54">
        <v>-8.63029591562917e-05</v>
      </c>
      <c r="AR54">
        <v>112.050135901182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417</v>
      </c>
      <c r="AY54" t="s">
        <v>417</v>
      </c>
      <c r="AZ54">
        <v>0</v>
      </c>
      <c r="BA54">
        <v>0</v>
      </c>
      <c r="BB54">
        <f>1-AZ54/BA54</f>
        <v>0</v>
      </c>
      <c r="BC54">
        <v>0</v>
      </c>
      <c r="BD54" t="s">
        <v>417</v>
      </c>
      <c r="BE54" t="s">
        <v>417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417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6</v>
      </c>
      <c r="CW54">
        <v>0.5</v>
      </c>
      <c r="CX54" t="s">
        <v>418</v>
      </c>
      <c r="CY54">
        <v>2</v>
      </c>
      <c r="CZ54" t="b">
        <v>1</v>
      </c>
      <c r="DA54">
        <v>1659718254.5</v>
      </c>
      <c r="DB54">
        <v>555.508555555556</v>
      </c>
      <c r="DC54">
        <v>599.92337037037</v>
      </c>
      <c r="DD54">
        <v>19.8543555555556</v>
      </c>
      <c r="DE54">
        <v>15.5600740740741</v>
      </c>
      <c r="DF54">
        <v>548.460888888889</v>
      </c>
      <c r="DG54">
        <v>19.5689444444444</v>
      </c>
      <c r="DH54">
        <v>500.043111111111</v>
      </c>
      <c r="DI54">
        <v>90.4435814814815</v>
      </c>
      <c r="DJ54">
        <v>0.0439424962962963</v>
      </c>
      <c r="DK54">
        <v>24.6094925925926</v>
      </c>
      <c r="DL54">
        <v>24.9934814814815</v>
      </c>
      <c r="DM54">
        <v>999.9</v>
      </c>
      <c r="DN54">
        <v>0</v>
      </c>
      <c r="DO54">
        <v>0</v>
      </c>
      <c r="DP54">
        <v>9980</v>
      </c>
      <c r="DQ54">
        <v>0</v>
      </c>
      <c r="DR54">
        <v>12.4282518518519</v>
      </c>
      <c r="DS54">
        <v>-44.4149518518519</v>
      </c>
      <c r="DT54">
        <v>566.761148148148</v>
      </c>
      <c r="DU54">
        <v>609.405814814815</v>
      </c>
      <c r="DV54">
        <v>4.2942937037037</v>
      </c>
      <c r="DW54">
        <v>599.92337037037</v>
      </c>
      <c r="DX54">
        <v>15.5600740740741</v>
      </c>
      <c r="DY54">
        <v>1.79570037037037</v>
      </c>
      <c r="DZ54">
        <v>1.40730962962963</v>
      </c>
      <c r="EA54">
        <v>15.7494111111111</v>
      </c>
      <c r="EB54">
        <v>11.9966185185185</v>
      </c>
      <c r="EC54">
        <v>2000.02259259259</v>
      </c>
      <c r="ED54">
        <v>0.980002777777778</v>
      </c>
      <c r="EE54">
        <v>0.0199973444444444</v>
      </c>
      <c r="EF54">
        <v>0</v>
      </c>
      <c r="EG54">
        <v>657.690074074074</v>
      </c>
      <c r="EH54">
        <v>5.00063</v>
      </c>
      <c r="EI54">
        <v>13008.2888888889</v>
      </c>
      <c r="EJ54">
        <v>17257.1111111111</v>
      </c>
      <c r="EK54">
        <v>38.375</v>
      </c>
      <c r="EL54">
        <v>38.444</v>
      </c>
      <c r="EM54">
        <v>37.937</v>
      </c>
      <c r="EN54">
        <v>37.8028148148148</v>
      </c>
      <c r="EO54">
        <v>39.1824074074074</v>
      </c>
      <c r="EP54">
        <v>1955.12518518519</v>
      </c>
      <c r="EQ54">
        <v>39.8911111111111</v>
      </c>
      <c r="ER54">
        <v>0</v>
      </c>
      <c r="ES54">
        <v>1659718258.9</v>
      </c>
      <c r="ET54">
        <v>0</v>
      </c>
      <c r="EU54">
        <v>657.74904</v>
      </c>
      <c r="EV54">
        <v>18.5283076491536</v>
      </c>
      <c r="EW54">
        <v>369.376922515213</v>
      </c>
      <c r="EX54">
        <v>13008.984</v>
      </c>
      <c r="EY54">
        <v>15</v>
      </c>
      <c r="EZ54">
        <v>0</v>
      </c>
      <c r="FA54" t="s">
        <v>419</v>
      </c>
      <c r="FB54">
        <v>1659628608.5</v>
      </c>
      <c r="FC54">
        <v>1659628614.5</v>
      </c>
      <c r="FD54">
        <v>0</v>
      </c>
      <c r="FE54">
        <v>0.171</v>
      </c>
      <c r="FF54">
        <v>-0.023</v>
      </c>
      <c r="FG54">
        <v>6.372</v>
      </c>
      <c r="FH54">
        <v>0.072</v>
      </c>
      <c r="FI54">
        <v>420</v>
      </c>
      <c r="FJ54">
        <v>15</v>
      </c>
      <c r="FK54">
        <v>0.23</v>
      </c>
      <c r="FL54">
        <v>0.04</v>
      </c>
      <c r="FM54">
        <v>-44.0815975</v>
      </c>
      <c r="FN54">
        <v>-7.27958161350825</v>
      </c>
      <c r="FO54">
        <v>0.96697827211564</v>
      </c>
      <c r="FP54">
        <v>0</v>
      </c>
      <c r="FQ54">
        <v>656.841176470588</v>
      </c>
      <c r="FR54">
        <v>19.5424598700909</v>
      </c>
      <c r="FS54">
        <v>1.93169583329974</v>
      </c>
      <c r="FT54">
        <v>0</v>
      </c>
      <c r="FU54">
        <v>4.295928</v>
      </c>
      <c r="FV54">
        <v>-0.0189271294559144</v>
      </c>
      <c r="FW54">
        <v>0.00464336526670046</v>
      </c>
      <c r="FX54">
        <v>1</v>
      </c>
      <c r="FY54">
        <v>1</v>
      </c>
      <c r="FZ54">
        <v>3</v>
      </c>
      <c r="GA54" t="s">
        <v>426</v>
      </c>
      <c r="GB54">
        <v>2.9736</v>
      </c>
      <c r="GC54">
        <v>2.69758</v>
      </c>
      <c r="GD54">
        <v>0.115089</v>
      </c>
      <c r="GE54">
        <v>0.122341</v>
      </c>
      <c r="GF54">
        <v>0.0906031</v>
      </c>
      <c r="GG54">
        <v>0.0769173</v>
      </c>
      <c r="GH54">
        <v>34472.5</v>
      </c>
      <c r="GI54">
        <v>37393.4</v>
      </c>
      <c r="GJ54">
        <v>35300.7</v>
      </c>
      <c r="GK54">
        <v>38639.3</v>
      </c>
      <c r="GL54">
        <v>45519.1</v>
      </c>
      <c r="GM54">
        <v>51516.7</v>
      </c>
      <c r="GN54">
        <v>55173.8</v>
      </c>
      <c r="GO54">
        <v>61976.6</v>
      </c>
      <c r="GP54">
        <v>1.9858</v>
      </c>
      <c r="GQ54">
        <v>1.8418</v>
      </c>
      <c r="GR54">
        <v>0.103951</v>
      </c>
      <c r="GS54">
        <v>0</v>
      </c>
      <c r="GT54">
        <v>23.2607</v>
      </c>
      <c r="GU54">
        <v>999.9</v>
      </c>
      <c r="GV54">
        <v>57.52</v>
      </c>
      <c r="GW54">
        <v>28.268</v>
      </c>
      <c r="GX54">
        <v>24.5149</v>
      </c>
      <c r="GY54">
        <v>55.6629</v>
      </c>
      <c r="GZ54">
        <v>46.234</v>
      </c>
      <c r="HA54">
        <v>1</v>
      </c>
      <c r="HB54">
        <v>-0.0689024</v>
      </c>
      <c r="HC54">
        <v>1.77153</v>
      </c>
      <c r="HD54">
        <v>20.1204</v>
      </c>
      <c r="HE54">
        <v>5.19692</v>
      </c>
      <c r="HF54">
        <v>12.004</v>
      </c>
      <c r="HG54">
        <v>4.9756</v>
      </c>
      <c r="HH54">
        <v>3.2934</v>
      </c>
      <c r="HI54">
        <v>659.8</v>
      </c>
      <c r="HJ54">
        <v>9999</v>
      </c>
      <c r="HK54">
        <v>9999</v>
      </c>
      <c r="HL54">
        <v>9999</v>
      </c>
      <c r="HM54">
        <v>1.86307</v>
      </c>
      <c r="HN54">
        <v>1.86798</v>
      </c>
      <c r="HO54">
        <v>1.86768</v>
      </c>
      <c r="HP54">
        <v>1.86887</v>
      </c>
      <c r="HQ54">
        <v>1.86975</v>
      </c>
      <c r="HR54">
        <v>1.86572</v>
      </c>
      <c r="HS54">
        <v>1.86691</v>
      </c>
      <c r="HT54">
        <v>1.86829</v>
      </c>
      <c r="HU54">
        <v>5</v>
      </c>
      <c r="HV54">
        <v>0</v>
      </c>
      <c r="HW54">
        <v>0</v>
      </c>
      <c r="HX54">
        <v>0</v>
      </c>
      <c r="HY54" t="s">
        <v>421</v>
      </c>
      <c r="HZ54" t="s">
        <v>422</v>
      </c>
      <c r="IA54" t="s">
        <v>423</v>
      </c>
      <c r="IB54" t="s">
        <v>423</v>
      </c>
      <c r="IC54" t="s">
        <v>423</v>
      </c>
      <c r="ID54" t="s">
        <v>423</v>
      </c>
      <c r="IE54">
        <v>0</v>
      </c>
      <c r="IF54">
        <v>100</v>
      </c>
      <c r="IG54">
        <v>100</v>
      </c>
      <c r="IH54">
        <v>7.188</v>
      </c>
      <c r="II54">
        <v>0.2855</v>
      </c>
      <c r="IJ54">
        <v>3.92169283877132</v>
      </c>
      <c r="IK54">
        <v>0.0054094350880348</v>
      </c>
      <c r="IL54">
        <v>8.62785101562088e-07</v>
      </c>
      <c r="IM54">
        <v>-6.09410195572284e-10</v>
      </c>
      <c r="IN54">
        <v>-0.025273926026183</v>
      </c>
      <c r="IO54">
        <v>-0.0219156322177338</v>
      </c>
      <c r="IP54">
        <v>0.00246301660602182</v>
      </c>
      <c r="IQ54">
        <v>-2.7174175459257e-05</v>
      </c>
      <c r="IR54">
        <v>-3</v>
      </c>
      <c r="IS54">
        <v>1757</v>
      </c>
      <c r="IT54">
        <v>1</v>
      </c>
      <c r="IU54">
        <v>21</v>
      </c>
      <c r="IV54">
        <v>1494.2</v>
      </c>
      <c r="IW54">
        <v>1494.1</v>
      </c>
      <c r="IX54">
        <v>1.41602</v>
      </c>
      <c r="IY54">
        <v>2.60376</v>
      </c>
      <c r="IZ54">
        <v>1.54785</v>
      </c>
      <c r="JA54">
        <v>2.30713</v>
      </c>
      <c r="JB54">
        <v>1.34644</v>
      </c>
      <c r="JC54">
        <v>2.37061</v>
      </c>
      <c r="JD54">
        <v>32.0904</v>
      </c>
      <c r="JE54">
        <v>24.2451</v>
      </c>
      <c r="JF54">
        <v>18</v>
      </c>
      <c r="JG54">
        <v>497.289</v>
      </c>
      <c r="JH54">
        <v>405.612</v>
      </c>
      <c r="JI54">
        <v>20.4716</v>
      </c>
      <c r="JJ54">
        <v>26.2775</v>
      </c>
      <c r="JK54">
        <v>29.9999</v>
      </c>
      <c r="JL54">
        <v>26.2339</v>
      </c>
      <c r="JM54">
        <v>26.1773</v>
      </c>
      <c r="JN54">
        <v>28.5503</v>
      </c>
      <c r="JO54">
        <v>38.8101</v>
      </c>
      <c r="JP54">
        <v>1.69688</v>
      </c>
      <c r="JQ54">
        <v>20.4816</v>
      </c>
      <c r="JR54">
        <v>641.932</v>
      </c>
      <c r="JS54">
        <v>15.539</v>
      </c>
      <c r="JT54">
        <v>102.354</v>
      </c>
      <c r="JU54">
        <v>103.161</v>
      </c>
    </row>
    <row r="55" spans="1:281">
      <c r="A55">
        <v>39</v>
      </c>
      <c r="B55">
        <v>1659718267</v>
      </c>
      <c r="C55">
        <v>281.900000095367</v>
      </c>
      <c r="D55" t="s">
        <v>501</v>
      </c>
      <c r="E55" t="s">
        <v>502</v>
      </c>
      <c r="F55">
        <v>5</v>
      </c>
      <c r="G55" t="s">
        <v>415</v>
      </c>
      <c r="H55" t="s">
        <v>416</v>
      </c>
      <c r="I55">
        <v>1659718259.21429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643.042245891982</v>
      </c>
      <c r="AK55">
        <v>606.617933333333</v>
      </c>
      <c r="AL55">
        <v>3.38427631457322</v>
      </c>
      <c r="AM55">
        <v>66.001600535587</v>
      </c>
      <c r="AN55">
        <f>(AP55 - AO55 + DI55*1E3/(8.314*(DK55+273.15)) * AR55/DH55 * AQ55) * DH55/(100*CV55) * 1000/(1000 - AP55)</f>
        <v>0</v>
      </c>
      <c r="AO55">
        <v>15.5577800075643</v>
      </c>
      <c r="AP55">
        <v>19.8661377622378</v>
      </c>
      <c r="AQ55">
        <v>6.03318974628793e-05</v>
      </c>
      <c r="AR55">
        <v>112.050135901182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417</v>
      </c>
      <c r="AY55" t="s">
        <v>417</v>
      </c>
      <c r="AZ55">
        <v>0</v>
      </c>
      <c r="BA55">
        <v>0</v>
      </c>
      <c r="BB55">
        <f>1-AZ55/BA55</f>
        <v>0</v>
      </c>
      <c r="BC55">
        <v>0</v>
      </c>
      <c r="BD55" t="s">
        <v>417</v>
      </c>
      <c r="BE55" t="s">
        <v>417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417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6</v>
      </c>
      <c r="CW55">
        <v>0.5</v>
      </c>
      <c r="CX55" t="s">
        <v>418</v>
      </c>
      <c r="CY55">
        <v>2</v>
      </c>
      <c r="CZ55" t="b">
        <v>1</v>
      </c>
      <c r="DA55">
        <v>1659718259.21429</v>
      </c>
      <c r="DB55">
        <v>570.741785714286</v>
      </c>
      <c r="DC55">
        <v>615.882035714286</v>
      </c>
      <c r="DD55">
        <v>19.8565964285714</v>
      </c>
      <c r="DE55">
        <v>15.5592571428571</v>
      </c>
      <c r="DF55">
        <v>563.606321428572</v>
      </c>
      <c r="DG55">
        <v>19.5710857142857</v>
      </c>
      <c r="DH55">
        <v>500.048107142857</v>
      </c>
      <c r="DI55">
        <v>90.4434535714286</v>
      </c>
      <c r="DJ55">
        <v>0.0437429142857143</v>
      </c>
      <c r="DK55">
        <v>24.6076071428571</v>
      </c>
      <c r="DL55">
        <v>24.9875214285714</v>
      </c>
      <c r="DM55">
        <v>999.9</v>
      </c>
      <c r="DN55">
        <v>0</v>
      </c>
      <c r="DO55">
        <v>0</v>
      </c>
      <c r="DP55">
        <v>9996.96428571429</v>
      </c>
      <c r="DQ55">
        <v>0</v>
      </c>
      <c r="DR55">
        <v>12.4268785714286</v>
      </c>
      <c r="DS55">
        <v>-45.1403285714286</v>
      </c>
      <c r="DT55">
        <v>582.304428571429</v>
      </c>
      <c r="DU55">
        <v>625.61625</v>
      </c>
      <c r="DV55">
        <v>4.29734607142857</v>
      </c>
      <c r="DW55">
        <v>615.882035714286</v>
      </c>
      <c r="DX55">
        <v>15.5592571428571</v>
      </c>
      <c r="DY55">
        <v>1.7959</v>
      </c>
      <c r="DZ55">
        <v>1.40723321428571</v>
      </c>
      <c r="EA55">
        <v>15.75115</v>
      </c>
      <c r="EB55">
        <v>11.9957964285714</v>
      </c>
      <c r="EC55">
        <v>1999.97964285714</v>
      </c>
      <c r="ED55">
        <v>0.980002392857143</v>
      </c>
      <c r="EE55">
        <v>0.0199977678571429</v>
      </c>
      <c r="EF55">
        <v>0</v>
      </c>
      <c r="EG55">
        <v>659.063857142857</v>
      </c>
      <c r="EH55">
        <v>5.00063</v>
      </c>
      <c r="EI55">
        <v>13036.0964285714</v>
      </c>
      <c r="EJ55">
        <v>17256.7357142857</v>
      </c>
      <c r="EK55">
        <v>38.375</v>
      </c>
      <c r="EL55">
        <v>38.4505</v>
      </c>
      <c r="EM55">
        <v>37.937</v>
      </c>
      <c r="EN55">
        <v>37.8097857142857</v>
      </c>
      <c r="EO55">
        <v>39.1825714285714</v>
      </c>
      <c r="EP55">
        <v>1955.08321428571</v>
      </c>
      <c r="EQ55">
        <v>39.8910714285714</v>
      </c>
      <c r="ER55">
        <v>0</v>
      </c>
      <c r="ES55">
        <v>1659718264.3</v>
      </c>
      <c r="ET55">
        <v>0</v>
      </c>
      <c r="EU55">
        <v>659.242692307692</v>
      </c>
      <c r="EV55">
        <v>17.1858461560625</v>
      </c>
      <c r="EW55">
        <v>341.979487423155</v>
      </c>
      <c r="EX55">
        <v>13039.05</v>
      </c>
      <c r="EY55">
        <v>15</v>
      </c>
      <c r="EZ55">
        <v>0</v>
      </c>
      <c r="FA55" t="s">
        <v>419</v>
      </c>
      <c r="FB55">
        <v>1659628608.5</v>
      </c>
      <c r="FC55">
        <v>1659628614.5</v>
      </c>
      <c r="FD55">
        <v>0</v>
      </c>
      <c r="FE55">
        <v>0.171</v>
      </c>
      <c r="FF55">
        <v>-0.023</v>
      </c>
      <c r="FG55">
        <v>6.372</v>
      </c>
      <c r="FH55">
        <v>0.072</v>
      </c>
      <c r="FI55">
        <v>420</v>
      </c>
      <c r="FJ55">
        <v>15</v>
      </c>
      <c r="FK55">
        <v>0.23</v>
      </c>
      <c r="FL55">
        <v>0.04</v>
      </c>
      <c r="FM55">
        <v>-44.6028925</v>
      </c>
      <c r="FN55">
        <v>-7.47094446529067</v>
      </c>
      <c r="FO55">
        <v>0.992826290794996</v>
      </c>
      <c r="FP55">
        <v>0</v>
      </c>
      <c r="FQ55">
        <v>657.998382352941</v>
      </c>
      <c r="FR55">
        <v>18.2984721110392</v>
      </c>
      <c r="FS55">
        <v>1.80725630551015</v>
      </c>
      <c r="FT55">
        <v>0</v>
      </c>
      <c r="FU55">
        <v>4.2955675</v>
      </c>
      <c r="FV55">
        <v>0.0252846529080596</v>
      </c>
      <c r="FW55">
        <v>0.00422434595529298</v>
      </c>
      <c r="FX55">
        <v>1</v>
      </c>
      <c r="FY55">
        <v>1</v>
      </c>
      <c r="FZ55">
        <v>3</v>
      </c>
      <c r="GA55" t="s">
        <v>426</v>
      </c>
      <c r="GB55">
        <v>2.97319</v>
      </c>
      <c r="GC55">
        <v>2.69732</v>
      </c>
      <c r="GD55">
        <v>0.117393</v>
      </c>
      <c r="GE55">
        <v>0.124822</v>
      </c>
      <c r="GF55">
        <v>0.09063</v>
      </c>
      <c r="GG55">
        <v>0.0769098</v>
      </c>
      <c r="GH55">
        <v>34383.3</v>
      </c>
      <c r="GI55">
        <v>37287.9</v>
      </c>
      <c r="GJ55">
        <v>35301.2</v>
      </c>
      <c r="GK55">
        <v>38639.3</v>
      </c>
      <c r="GL55">
        <v>45518.6</v>
      </c>
      <c r="GM55">
        <v>51517.6</v>
      </c>
      <c r="GN55">
        <v>55174.8</v>
      </c>
      <c r="GO55">
        <v>61977</v>
      </c>
      <c r="GP55">
        <v>1.9858</v>
      </c>
      <c r="GQ55">
        <v>1.8412</v>
      </c>
      <c r="GR55">
        <v>0.104308</v>
      </c>
      <c r="GS55">
        <v>0</v>
      </c>
      <c r="GT55">
        <v>23.2607</v>
      </c>
      <c r="GU55">
        <v>999.9</v>
      </c>
      <c r="GV55">
        <v>57.496</v>
      </c>
      <c r="GW55">
        <v>28.268</v>
      </c>
      <c r="GX55">
        <v>24.5028</v>
      </c>
      <c r="GY55">
        <v>55.3429</v>
      </c>
      <c r="GZ55">
        <v>46.3702</v>
      </c>
      <c r="HA55">
        <v>1</v>
      </c>
      <c r="HB55">
        <v>-0.0694512</v>
      </c>
      <c r="HC55">
        <v>1.74723</v>
      </c>
      <c r="HD55">
        <v>20.1208</v>
      </c>
      <c r="HE55">
        <v>5.19932</v>
      </c>
      <c r="HF55">
        <v>12.0052</v>
      </c>
      <c r="HG55">
        <v>4.976</v>
      </c>
      <c r="HH55">
        <v>3.2934</v>
      </c>
      <c r="HI55">
        <v>659.8</v>
      </c>
      <c r="HJ55">
        <v>9999</v>
      </c>
      <c r="HK55">
        <v>9999</v>
      </c>
      <c r="HL55">
        <v>9999</v>
      </c>
      <c r="HM55">
        <v>1.86304</v>
      </c>
      <c r="HN55">
        <v>1.86798</v>
      </c>
      <c r="HO55">
        <v>1.86768</v>
      </c>
      <c r="HP55">
        <v>1.8689</v>
      </c>
      <c r="HQ55">
        <v>1.86975</v>
      </c>
      <c r="HR55">
        <v>1.86578</v>
      </c>
      <c r="HS55">
        <v>1.86691</v>
      </c>
      <c r="HT55">
        <v>1.86829</v>
      </c>
      <c r="HU55">
        <v>5</v>
      </c>
      <c r="HV55">
        <v>0</v>
      </c>
      <c r="HW55">
        <v>0</v>
      </c>
      <c r="HX55">
        <v>0</v>
      </c>
      <c r="HY55" t="s">
        <v>421</v>
      </c>
      <c r="HZ55" t="s">
        <v>422</v>
      </c>
      <c r="IA55" t="s">
        <v>423</v>
      </c>
      <c r="IB55" t="s">
        <v>423</v>
      </c>
      <c r="IC55" t="s">
        <v>423</v>
      </c>
      <c r="ID55" t="s">
        <v>423</v>
      </c>
      <c r="IE55">
        <v>0</v>
      </c>
      <c r="IF55">
        <v>100</v>
      </c>
      <c r="IG55">
        <v>100</v>
      </c>
      <c r="IH55">
        <v>7.283</v>
      </c>
      <c r="II55">
        <v>0.2859</v>
      </c>
      <c r="IJ55">
        <v>3.92169283877132</v>
      </c>
      <c r="IK55">
        <v>0.0054094350880348</v>
      </c>
      <c r="IL55">
        <v>8.62785101562088e-07</v>
      </c>
      <c r="IM55">
        <v>-6.09410195572284e-10</v>
      </c>
      <c r="IN55">
        <v>-0.025273926026183</v>
      </c>
      <c r="IO55">
        <v>-0.0219156322177338</v>
      </c>
      <c r="IP55">
        <v>0.00246301660602182</v>
      </c>
      <c r="IQ55">
        <v>-2.7174175459257e-05</v>
      </c>
      <c r="IR55">
        <v>-3</v>
      </c>
      <c r="IS55">
        <v>1757</v>
      </c>
      <c r="IT55">
        <v>1</v>
      </c>
      <c r="IU55">
        <v>21</v>
      </c>
      <c r="IV55">
        <v>1494.3</v>
      </c>
      <c r="IW55">
        <v>1494.2</v>
      </c>
      <c r="IX55">
        <v>1.45264</v>
      </c>
      <c r="IY55">
        <v>2.59399</v>
      </c>
      <c r="IZ55">
        <v>1.54785</v>
      </c>
      <c r="JA55">
        <v>2.30713</v>
      </c>
      <c r="JB55">
        <v>1.34644</v>
      </c>
      <c r="JC55">
        <v>2.39868</v>
      </c>
      <c r="JD55">
        <v>32.0904</v>
      </c>
      <c r="JE55">
        <v>24.2539</v>
      </c>
      <c r="JF55">
        <v>18</v>
      </c>
      <c r="JG55">
        <v>497.29</v>
      </c>
      <c r="JH55">
        <v>405.278</v>
      </c>
      <c r="JI55">
        <v>20.4862</v>
      </c>
      <c r="JJ55">
        <v>26.2775</v>
      </c>
      <c r="JK55">
        <v>30</v>
      </c>
      <c r="JL55">
        <v>26.2339</v>
      </c>
      <c r="JM55">
        <v>26.1773</v>
      </c>
      <c r="JN55">
        <v>29.141</v>
      </c>
      <c r="JO55">
        <v>38.8101</v>
      </c>
      <c r="JP55">
        <v>1.31483</v>
      </c>
      <c r="JQ55">
        <v>20.492</v>
      </c>
      <c r="JR55">
        <v>655.827</v>
      </c>
      <c r="JS55">
        <v>15.533</v>
      </c>
      <c r="JT55">
        <v>102.356</v>
      </c>
      <c r="JU55">
        <v>103.161</v>
      </c>
    </row>
    <row r="56" spans="1:281">
      <c r="A56">
        <v>40</v>
      </c>
      <c r="B56">
        <v>1659718271.5</v>
      </c>
      <c r="C56">
        <v>286.400000095367</v>
      </c>
      <c r="D56" t="s">
        <v>503</v>
      </c>
      <c r="E56" t="s">
        <v>504</v>
      </c>
      <c r="F56">
        <v>5</v>
      </c>
      <c r="G56" t="s">
        <v>415</v>
      </c>
      <c r="H56" t="s">
        <v>416</v>
      </c>
      <c r="I56">
        <v>1659718263.66071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659.152045265335</v>
      </c>
      <c r="AK56">
        <v>622.022860606061</v>
      </c>
      <c r="AL56">
        <v>3.43234605389186</v>
      </c>
      <c r="AM56">
        <v>66.001600535587</v>
      </c>
      <c r="AN56">
        <f>(AP56 - AO56 + DI56*1E3/(8.314*(DK56+273.15)) * AR56/DH56 * AQ56) * DH56/(100*CV56) * 1000/(1000 - AP56)</f>
        <v>0</v>
      </c>
      <c r="AO56">
        <v>15.557196259239</v>
      </c>
      <c r="AP56">
        <v>19.8669727272727</v>
      </c>
      <c r="AQ56">
        <v>-8.28202412392111e-05</v>
      </c>
      <c r="AR56">
        <v>112.050135901182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417</v>
      </c>
      <c r="AY56" t="s">
        <v>417</v>
      </c>
      <c r="AZ56">
        <v>0</v>
      </c>
      <c r="BA56">
        <v>0</v>
      </c>
      <c r="BB56">
        <f>1-AZ56/BA56</f>
        <v>0</v>
      </c>
      <c r="BC56">
        <v>0</v>
      </c>
      <c r="BD56" t="s">
        <v>417</v>
      </c>
      <c r="BE56" t="s">
        <v>417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417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6</v>
      </c>
      <c r="CW56">
        <v>0.5</v>
      </c>
      <c r="CX56" t="s">
        <v>418</v>
      </c>
      <c r="CY56">
        <v>2</v>
      </c>
      <c r="CZ56" t="b">
        <v>1</v>
      </c>
      <c r="DA56">
        <v>1659718263.66071</v>
      </c>
      <c r="DB56">
        <v>585.353285714286</v>
      </c>
      <c r="DC56">
        <v>631.020535714286</v>
      </c>
      <c r="DD56">
        <v>19.8592678571429</v>
      </c>
      <c r="DE56">
        <v>15.5581321428571</v>
      </c>
      <c r="DF56">
        <v>578.133571428571</v>
      </c>
      <c r="DG56">
        <v>19.5736357142857</v>
      </c>
      <c r="DH56">
        <v>500.053857142857</v>
      </c>
      <c r="DI56">
        <v>90.4448285714286</v>
      </c>
      <c r="DJ56">
        <v>0.0438082178571429</v>
      </c>
      <c r="DK56">
        <v>24.6082428571429</v>
      </c>
      <c r="DL56">
        <v>24.9823678571429</v>
      </c>
      <c r="DM56">
        <v>999.9</v>
      </c>
      <c r="DN56">
        <v>0</v>
      </c>
      <c r="DO56">
        <v>0</v>
      </c>
      <c r="DP56">
        <v>9990.35714285714</v>
      </c>
      <c r="DQ56">
        <v>0</v>
      </c>
      <c r="DR56">
        <v>12.4257</v>
      </c>
      <c r="DS56">
        <v>-45.6673642857143</v>
      </c>
      <c r="DT56">
        <v>597.213571428571</v>
      </c>
      <c r="DU56">
        <v>640.993285714286</v>
      </c>
      <c r="DV56">
        <v>4.30113035714286</v>
      </c>
      <c r="DW56">
        <v>631.020535714286</v>
      </c>
      <c r="DX56">
        <v>15.5581321428571</v>
      </c>
      <c r="DY56">
        <v>1.7961675</v>
      </c>
      <c r="DZ56">
        <v>1.40715321428571</v>
      </c>
      <c r="EA56">
        <v>15.7534821428571</v>
      </c>
      <c r="EB56">
        <v>11.9949357142857</v>
      </c>
      <c r="EC56">
        <v>1999.98928571429</v>
      </c>
      <c r="ED56">
        <v>0.980002392857143</v>
      </c>
      <c r="EE56">
        <v>0.0199977678571429</v>
      </c>
      <c r="EF56">
        <v>0</v>
      </c>
      <c r="EG56">
        <v>660.326714285714</v>
      </c>
      <c r="EH56">
        <v>5.00063</v>
      </c>
      <c r="EI56">
        <v>13060.6</v>
      </c>
      <c r="EJ56">
        <v>17256.825</v>
      </c>
      <c r="EK56">
        <v>38.375</v>
      </c>
      <c r="EL56">
        <v>38.464</v>
      </c>
      <c r="EM56">
        <v>37.9347857142857</v>
      </c>
      <c r="EN56">
        <v>37.812</v>
      </c>
      <c r="EO56">
        <v>39.187</v>
      </c>
      <c r="EP56">
        <v>1955.09321428571</v>
      </c>
      <c r="EQ56">
        <v>39.8910714285714</v>
      </c>
      <c r="ER56">
        <v>0</v>
      </c>
      <c r="ES56">
        <v>1659718269.1</v>
      </c>
      <c r="ET56">
        <v>0</v>
      </c>
      <c r="EU56">
        <v>660.576192307692</v>
      </c>
      <c r="EV56">
        <v>16.0627350468922</v>
      </c>
      <c r="EW56">
        <v>314.65982910205</v>
      </c>
      <c r="EX56">
        <v>13065.3384615385</v>
      </c>
      <c r="EY56">
        <v>15</v>
      </c>
      <c r="EZ56">
        <v>0</v>
      </c>
      <c r="FA56" t="s">
        <v>419</v>
      </c>
      <c r="FB56">
        <v>1659628608.5</v>
      </c>
      <c r="FC56">
        <v>1659628614.5</v>
      </c>
      <c r="FD56">
        <v>0</v>
      </c>
      <c r="FE56">
        <v>0.171</v>
      </c>
      <c r="FF56">
        <v>-0.023</v>
      </c>
      <c r="FG56">
        <v>6.372</v>
      </c>
      <c r="FH56">
        <v>0.072</v>
      </c>
      <c r="FI56">
        <v>420</v>
      </c>
      <c r="FJ56">
        <v>15</v>
      </c>
      <c r="FK56">
        <v>0.23</v>
      </c>
      <c r="FL56">
        <v>0.04</v>
      </c>
      <c r="FM56">
        <v>-45.2843525</v>
      </c>
      <c r="FN56">
        <v>-8.45423076923075</v>
      </c>
      <c r="FO56">
        <v>1.06435416802573</v>
      </c>
      <c r="FP56">
        <v>0</v>
      </c>
      <c r="FQ56">
        <v>659.396088235294</v>
      </c>
      <c r="FR56">
        <v>16.9450114542836</v>
      </c>
      <c r="FS56">
        <v>1.67574131738845</v>
      </c>
      <c r="FT56">
        <v>0</v>
      </c>
      <c r="FU56">
        <v>4.298761</v>
      </c>
      <c r="FV56">
        <v>0.0565792120074936</v>
      </c>
      <c r="FW56">
        <v>0.00605549329121916</v>
      </c>
      <c r="FX56">
        <v>1</v>
      </c>
      <c r="FY56">
        <v>1</v>
      </c>
      <c r="FZ56">
        <v>3</v>
      </c>
      <c r="GA56" t="s">
        <v>426</v>
      </c>
      <c r="GB56">
        <v>2.97369</v>
      </c>
      <c r="GC56">
        <v>2.69783</v>
      </c>
      <c r="GD56">
        <v>0.119483</v>
      </c>
      <c r="GE56">
        <v>0.126662</v>
      </c>
      <c r="GF56">
        <v>0.0906439</v>
      </c>
      <c r="GG56">
        <v>0.0768971</v>
      </c>
      <c r="GH56">
        <v>34301.4</v>
      </c>
      <c r="GI56">
        <v>37208.9</v>
      </c>
      <c r="GJ56">
        <v>35300.7</v>
      </c>
      <c r="GK56">
        <v>38638.7</v>
      </c>
      <c r="GL56">
        <v>45517.4</v>
      </c>
      <c r="GM56">
        <v>51517.3</v>
      </c>
      <c r="GN56">
        <v>55174.2</v>
      </c>
      <c r="GO56">
        <v>61975.7</v>
      </c>
      <c r="GP56">
        <v>1.9856</v>
      </c>
      <c r="GQ56">
        <v>1.8418</v>
      </c>
      <c r="GR56">
        <v>0.103414</v>
      </c>
      <c r="GS56">
        <v>0</v>
      </c>
      <c r="GT56">
        <v>23.2627</v>
      </c>
      <c r="GU56">
        <v>999.9</v>
      </c>
      <c r="GV56">
        <v>57.496</v>
      </c>
      <c r="GW56">
        <v>28.268</v>
      </c>
      <c r="GX56">
        <v>24.5012</v>
      </c>
      <c r="GY56">
        <v>55.1829</v>
      </c>
      <c r="GZ56">
        <v>46.2821</v>
      </c>
      <c r="HA56">
        <v>1</v>
      </c>
      <c r="HB56">
        <v>-0.0687805</v>
      </c>
      <c r="HC56">
        <v>1.70466</v>
      </c>
      <c r="HD56">
        <v>20.1214</v>
      </c>
      <c r="HE56">
        <v>5.19932</v>
      </c>
      <c r="HF56">
        <v>12.0076</v>
      </c>
      <c r="HG56">
        <v>4.9756</v>
      </c>
      <c r="HH56">
        <v>3.2934</v>
      </c>
      <c r="HI56">
        <v>659.8</v>
      </c>
      <c r="HJ56">
        <v>9999</v>
      </c>
      <c r="HK56">
        <v>9999</v>
      </c>
      <c r="HL56">
        <v>9999</v>
      </c>
      <c r="HM56">
        <v>1.86307</v>
      </c>
      <c r="HN56">
        <v>1.86801</v>
      </c>
      <c r="HO56">
        <v>1.86768</v>
      </c>
      <c r="HP56">
        <v>1.8689</v>
      </c>
      <c r="HQ56">
        <v>1.86969</v>
      </c>
      <c r="HR56">
        <v>1.86581</v>
      </c>
      <c r="HS56">
        <v>1.86688</v>
      </c>
      <c r="HT56">
        <v>1.86826</v>
      </c>
      <c r="HU56">
        <v>5</v>
      </c>
      <c r="HV56">
        <v>0</v>
      </c>
      <c r="HW56">
        <v>0</v>
      </c>
      <c r="HX56">
        <v>0</v>
      </c>
      <c r="HY56" t="s">
        <v>421</v>
      </c>
      <c r="HZ56" t="s">
        <v>422</v>
      </c>
      <c r="IA56" t="s">
        <v>423</v>
      </c>
      <c r="IB56" t="s">
        <v>423</v>
      </c>
      <c r="IC56" t="s">
        <v>423</v>
      </c>
      <c r="ID56" t="s">
        <v>423</v>
      </c>
      <c r="IE56">
        <v>0</v>
      </c>
      <c r="IF56">
        <v>100</v>
      </c>
      <c r="IG56">
        <v>100</v>
      </c>
      <c r="IH56">
        <v>7.368</v>
      </c>
      <c r="II56">
        <v>0.286</v>
      </c>
      <c r="IJ56">
        <v>3.92169283877132</v>
      </c>
      <c r="IK56">
        <v>0.0054094350880348</v>
      </c>
      <c r="IL56">
        <v>8.62785101562088e-07</v>
      </c>
      <c r="IM56">
        <v>-6.09410195572284e-10</v>
      </c>
      <c r="IN56">
        <v>-0.025273926026183</v>
      </c>
      <c r="IO56">
        <v>-0.0219156322177338</v>
      </c>
      <c r="IP56">
        <v>0.00246301660602182</v>
      </c>
      <c r="IQ56">
        <v>-2.7174175459257e-05</v>
      </c>
      <c r="IR56">
        <v>-3</v>
      </c>
      <c r="IS56">
        <v>1757</v>
      </c>
      <c r="IT56">
        <v>1</v>
      </c>
      <c r="IU56">
        <v>21</v>
      </c>
      <c r="IV56">
        <v>1494.4</v>
      </c>
      <c r="IW56">
        <v>1494.3</v>
      </c>
      <c r="IX56">
        <v>1.47827</v>
      </c>
      <c r="IY56">
        <v>2.60376</v>
      </c>
      <c r="IZ56">
        <v>1.54785</v>
      </c>
      <c r="JA56">
        <v>2.30713</v>
      </c>
      <c r="JB56">
        <v>1.34644</v>
      </c>
      <c r="JC56">
        <v>2.39136</v>
      </c>
      <c r="JD56">
        <v>32.0904</v>
      </c>
      <c r="JE56">
        <v>24.2539</v>
      </c>
      <c r="JF56">
        <v>18</v>
      </c>
      <c r="JG56">
        <v>497.179</v>
      </c>
      <c r="JH56">
        <v>405.628</v>
      </c>
      <c r="JI56">
        <v>20.4986</v>
      </c>
      <c r="JJ56">
        <v>26.2798</v>
      </c>
      <c r="JK56">
        <v>30.0001</v>
      </c>
      <c r="JL56">
        <v>26.2361</v>
      </c>
      <c r="JM56">
        <v>26.1795</v>
      </c>
      <c r="JN56">
        <v>29.721</v>
      </c>
      <c r="JO56">
        <v>38.8101</v>
      </c>
      <c r="JP56">
        <v>1.31483</v>
      </c>
      <c r="JQ56">
        <v>20.5068</v>
      </c>
      <c r="JR56">
        <v>675.914</v>
      </c>
      <c r="JS56">
        <v>15.5303</v>
      </c>
      <c r="JT56">
        <v>102.355</v>
      </c>
      <c r="JU56">
        <v>103.159</v>
      </c>
    </row>
    <row r="57" spans="1:281">
      <c r="A57">
        <v>41</v>
      </c>
      <c r="B57">
        <v>1659718277</v>
      </c>
      <c r="C57">
        <v>291.900000095367</v>
      </c>
      <c r="D57" t="s">
        <v>505</v>
      </c>
      <c r="E57" t="s">
        <v>506</v>
      </c>
      <c r="F57">
        <v>5</v>
      </c>
      <c r="G57" t="s">
        <v>415</v>
      </c>
      <c r="H57" t="s">
        <v>416</v>
      </c>
      <c r="I57">
        <v>1659718269.23214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677.674170931602</v>
      </c>
      <c r="AK57">
        <v>640.472442424242</v>
      </c>
      <c r="AL57">
        <v>3.4345683657559</v>
      </c>
      <c r="AM57">
        <v>66.001600535587</v>
      </c>
      <c r="AN57">
        <f>(AP57 - AO57 + DI57*1E3/(8.314*(DK57+273.15)) * AR57/DH57 * AQ57) * DH57/(100*CV57) * 1000/(1000 - AP57)</f>
        <v>0</v>
      </c>
      <c r="AO57">
        <v>15.5559066000705</v>
      </c>
      <c r="AP57">
        <v>19.8709440559441</v>
      </c>
      <c r="AQ57">
        <v>-5.48361220687853e-05</v>
      </c>
      <c r="AR57">
        <v>112.050135901182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417</v>
      </c>
      <c r="AY57" t="s">
        <v>417</v>
      </c>
      <c r="AZ57">
        <v>0</v>
      </c>
      <c r="BA57">
        <v>0</v>
      </c>
      <c r="BB57">
        <f>1-AZ57/BA57</f>
        <v>0</v>
      </c>
      <c r="BC57">
        <v>0</v>
      </c>
      <c r="BD57" t="s">
        <v>417</v>
      </c>
      <c r="BE57" t="s">
        <v>417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417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6</v>
      </c>
      <c r="CW57">
        <v>0.5</v>
      </c>
      <c r="CX57" t="s">
        <v>418</v>
      </c>
      <c r="CY57">
        <v>2</v>
      </c>
      <c r="CZ57" t="b">
        <v>1</v>
      </c>
      <c r="DA57">
        <v>1659718269.23214</v>
      </c>
      <c r="DB57">
        <v>603.627964285714</v>
      </c>
      <c r="DC57">
        <v>649.854464285714</v>
      </c>
      <c r="DD57">
        <v>19.8642928571429</v>
      </c>
      <c r="DE57">
        <v>15.5568642857143</v>
      </c>
      <c r="DF57">
        <v>596.303107142857</v>
      </c>
      <c r="DG57">
        <v>19.5784428571429</v>
      </c>
      <c r="DH57">
        <v>500.057071428571</v>
      </c>
      <c r="DI57">
        <v>90.4466428571429</v>
      </c>
      <c r="DJ57">
        <v>0.0437192107142857</v>
      </c>
      <c r="DK57">
        <v>24.6103964285714</v>
      </c>
      <c r="DL57">
        <v>24.9819571428571</v>
      </c>
      <c r="DM57">
        <v>999.9</v>
      </c>
      <c r="DN57">
        <v>0</v>
      </c>
      <c r="DO57">
        <v>0</v>
      </c>
      <c r="DP57">
        <v>10006.25</v>
      </c>
      <c r="DQ57">
        <v>0</v>
      </c>
      <c r="DR57">
        <v>12.4245178571429</v>
      </c>
      <c r="DS57">
        <v>-46.22655</v>
      </c>
      <c r="DT57">
        <v>615.861642857143</v>
      </c>
      <c r="DU57">
        <v>660.124</v>
      </c>
      <c r="DV57">
        <v>4.30741142857143</v>
      </c>
      <c r="DW57">
        <v>649.854464285714</v>
      </c>
      <c r="DX57">
        <v>15.5568642857143</v>
      </c>
      <c r="DY57">
        <v>1.79665714285714</v>
      </c>
      <c r="DZ57">
        <v>1.40706678571429</v>
      </c>
      <c r="EA57">
        <v>15.7577464285714</v>
      </c>
      <c r="EB57">
        <v>11.9940035714286</v>
      </c>
      <c r="EC57">
        <v>1999.95178571429</v>
      </c>
      <c r="ED57">
        <v>0.980002071428572</v>
      </c>
      <c r="EE57">
        <v>0.0199981214285714</v>
      </c>
      <c r="EF57">
        <v>0</v>
      </c>
      <c r="EG57">
        <v>661.767321428571</v>
      </c>
      <c r="EH57">
        <v>5.00063</v>
      </c>
      <c r="EI57">
        <v>13088.8714285714</v>
      </c>
      <c r="EJ57">
        <v>17256.5</v>
      </c>
      <c r="EK57">
        <v>38.375</v>
      </c>
      <c r="EL57">
        <v>38.4685</v>
      </c>
      <c r="EM57">
        <v>37.9347857142857</v>
      </c>
      <c r="EN57">
        <v>37.812</v>
      </c>
      <c r="EO57">
        <v>39.187</v>
      </c>
      <c r="EP57">
        <v>1955.05464285714</v>
      </c>
      <c r="EQ57">
        <v>39.8932142857143</v>
      </c>
      <c r="ER57">
        <v>0</v>
      </c>
      <c r="ES57">
        <v>1659718273.9</v>
      </c>
      <c r="ET57">
        <v>0</v>
      </c>
      <c r="EU57">
        <v>661.813384615385</v>
      </c>
      <c r="EV57">
        <v>14.9996581332123</v>
      </c>
      <c r="EW57">
        <v>291.104273490321</v>
      </c>
      <c r="EX57">
        <v>13089.5846153846</v>
      </c>
      <c r="EY57">
        <v>15</v>
      </c>
      <c r="EZ57">
        <v>0</v>
      </c>
      <c r="FA57" t="s">
        <v>419</v>
      </c>
      <c r="FB57">
        <v>1659628608.5</v>
      </c>
      <c r="FC57">
        <v>1659628614.5</v>
      </c>
      <c r="FD57">
        <v>0</v>
      </c>
      <c r="FE57">
        <v>0.171</v>
      </c>
      <c r="FF57">
        <v>-0.023</v>
      </c>
      <c r="FG57">
        <v>6.372</v>
      </c>
      <c r="FH57">
        <v>0.072</v>
      </c>
      <c r="FI57">
        <v>420</v>
      </c>
      <c r="FJ57">
        <v>15</v>
      </c>
      <c r="FK57">
        <v>0.23</v>
      </c>
      <c r="FL57">
        <v>0.04</v>
      </c>
      <c r="FM57">
        <v>-45.8249225</v>
      </c>
      <c r="FN57">
        <v>-5.7258945590993</v>
      </c>
      <c r="FO57">
        <v>0.858367157598513</v>
      </c>
      <c r="FP57">
        <v>0</v>
      </c>
      <c r="FQ57">
        <v>660.860470588235</v>
      </c>
      <c r="FR57">
        <v>15.6369747983091</v>
      </c>
      <c r="FS57">
        <v>1.54818900342026</v>
      </c>
      <c r="FT57">
        <v>0</v>
      </c>
      <c r="FU57">
        <v>4.30361225</v>
      </c>
      <c r="FV57">
        <v>0.0671458536585252</v>
      </c>
      <c r="FW57">
        <v>0.00694369227698788</v>
      </c>
      <c r="FX57">
        <v>1</v>
      </c>
      <c r="FY57">
        <v>1</v>
      </c>
      <c r="FZ57">
        <v>3</v>
      </c>
      <c r="GA57" t="s">
        <v>426</v>
      </c>
      <c r="GB57">
        <v>2.97283</v>
      </c>
      <c r="GC57">
        <v>2.69777</v>
      </c>
      <c r="GD57">
        <v>0.121977</v>
      </c>
      <c r="GE57">
        <v>0.129235</v>
      </c>
      <c r="GF57">
        <v>0.0906582</v>
      </c>
      <c r="GG57">
        <v>0.0769068</v>
      </c>
      <c r="GH57">
        <v>34204.7</v>
      </c>
      <c r="GI57">
        <v>37099.5</v>
      </c>
      <c r="GJ57">
        <v>35301</v>
      </c>
      <c r="GK57">
        <v>38638.9</v>
      </c>
      <c r="GL57">
        <v>45517.5</v>
      </c>
      <c r="GM57">
        <v>51517.7</v>
      </c>
      <c r="GN57">
        <v>55175.1</v>
      </c>
      <c r="GO57">
        <v>61976.8</v>
      </c>
      <c r="GP57">
        <v>1.9848</v>
      </c>
      <c r="GQ57">
        <v>1.8424</v>
      </c>
      <c r="GR57">
        <v>0.105888</v>
      </c>
      <c r="GS57">
        <v>0</v>
      </c>
      <c r="GT57">
        <v>23.2654</v>
      </c>
      <c r="GU57">
        <v>999.9</v>
      </c>
      <c r="GV57">
        <v>57.472</v>
      </c>
      <c r="GW57">
        <v>28.268</v>
      </c>
      <c r="GX57">
        <v>24.4932</v>
      </c>
      <c r="GY57">
        <v>55.0329</v>
      </c>
      <c r="GZ57">
        <v>46.8229</v>
      </c>
      <c r="HA57">
        <v>1</v>
      </c>
      <c r="HB57">
        <v>-0.0685569</v>
      </c>
      <c r="HC57">
        <v>1.70847</v>
      </c>
      <c r="HD57">
        <v>20.1209</v>
      </c>
      <c r="HE57">
        <v>5.19932</v>
      </c>
      <c r="HF57">
        <v>12.0099</v>
      </c>
      <c r="HG57">
        <v>4.9756</v>
      </c>
      <c r="HH57">
        <v>3.2934</v>
      </c>
      <c r="HI57">
        <v>659.8</v>
      </c>
      <c r="HJ57">
        <v>9999</v>
      </c>
      <c r="HK57">
        <v>9999</v>
      </c>
      <c r="HL57">
        <v>9999</v>
      </c>
      <c r="HM57">
        <v>1.86307</v>
      </c>
      <c r="HN57">
        <v>1.86798</v>
      </c>
      <c r="HO57">
        <v>1.86771</v>
      </c>
      <c r="HP57">
        <v>1.8689</v>
      </c>
      <c r="HQ57">
        <v>1.86978</v>
      </c>
      <c r="HR57">
        <v>1.86572</v>
      </c>
      <c r="HS57">
        <v>1.86691</v>
      </c>
      <c r="HT57">
        <v>1.86823</v>
      </c>
      <c r="HU57">
        <v>5</v>
      </c>
      <c r="HV57">
        <v>0</v>
      </c>
      <c r="HW57">
        <v>0</v>
      </c>
      <c r="HX57">
        <v>0</v>
      </c>
      <c r="HY57" t="s">
        <v>421</v>
      </c>
      <c r="HZ57" t="s">
        <v>422</v>
      </c>
      <c r="IA57" t="s">
        <v>423</v>
      </c>
      <c r="IB57" t="s">
        <v>423</v>
      </c>
      <c r="IC57" t="s">
        <v>423</v>
      </c>
      <c r="ID57" t="s">
        <v>423</v>
      </c>
      <c r="IE57">
        <v>0</v>
      </c>
      <c r="IF57">
        <v>100</v>
      </c>
      <c r="IG57">
        <v>100</v>
      </c>
      <c r="IH57">
        <v>7.473</v>
      </c>
      <c r="II57">
        <v>0.2862</v>
      </c>
      <c r="IJ57">
        <v>3.92169283877132</v>
      </c>
      <c r="IK57">
        <v>0.0054094350880348</v>
      </c>
      <c r="IL57">
        <v>8.62785101562088e-07</v>
      </c>
      <c r="IM57">
        <v>-6.09410195572284e-10</v>
      </c>
      <c r="IN57">
        <v>-0.025273926026183</v>
      </c>
      <c r="IO57">
        <v>-0.0219156322177338</v>
      </c>
      <c r="IP57">
        <v>0.00246301660602182</v>
      </c>
      <c r="IQ57">
        <v>-2.7174175459257e-05</v>
      </c>
      <c r="IR57">
        <v>-3</v>
      </c>
      <c r="IS57">
        <v>1757</v>
      </c>
      <c r="IT57">
        <v>1</v>
      </c>
      <c r="IU57">
        <v>21</v>
      </c>
      <c r="IV57">
        <v>1494.5</v>
      </c>
      <c r="IW57">
        <v>1494.4</v>
      </c>
      <c r="IX57">
        <v>1.51123</v>
      </c>
      <c r="IY57">
        <v>2.60986</v>
      </c>
      <c r="IZ57">
        <v>1.54785</v>
      </c>
      <c r="JA57">
        <v>2.30713</v>
      </c>
      <c r="JB57">
        <v>1.34644</v>
      </c>
      <c r="JC57">
        <v>2.39502</v>
      </c>
      <c r="JD57">
        <v>32.0904</v>
      </c>
      <c r="JE57">
        <v>24.2539</v>
      </c>
      <c r="JF57">
        <v>18</v>
      </c>
      <c r="JG57">
        <v>496.675</v>
      </c>
      <c r="JH57">
        <v>405.966</v>
      </c>
      <c r="JI57">
        <v>20.5193</v>
      </c>
      <c r="JJ57">
        <v>26.2798</v>
      </c>
      <c r="JK57">
        <v>30.0004</v>
      </c>
      <c r="JL57">
        <v>26.2383</v>
      </c>
      <c r="JM57">
        <v>26.1803</v>
      </c>
      <c r="JN57">
        <v>30.3044</v>
      </c>
      <c r="JO57">
        <v>38.8101</v>
      </c>
      <c r="JP57">
        <v>0.933725</v>
      </c>
      <c r="JQ57">
        <v>20.521</v>
      </c>
      <c r="JR57">
        <v>689.375</v>
      </c>
      <c r="JS57">
        <v>15.5221</v>
      </c>
      <c r="JT57">
        <v>102.356</v>
      </c>
      <c r="JU57">
        <v>103.16</v>
      </c>
    </row>
    <row r="58" spans="1:281">
      <c r="A58">
        <v>42</v>
      </c>
      <c r="B58">
        <v>1659718282</v>
      </c>
      <c r="C58">
        <v>296.900000095367</v>
      </c>
      <c r="D58" t="s">
        <v>507</v>
      </c>
      <c r="E58" t="s">
        <v>508</v>
      </c>
      <c r="F58">
        <v>5</v>
      </c>
      <c r="G58" t="s">
        <v>415</v>
      </c>
      <c r="H58" t="s">
        <v>416</v>
      </c>
      <c r="I58">
        <v>1659718274.51852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693.980827352158</v>
      </c>
      <c r="AK58">
        <v>656.992290909091</v>
      </c>
      <c r="AL58">
        <v>3.28480781609242</v>
      </c>
      <c r="AM58">
        <v>66.001600535587</v>
      </c>
      <c r="AN58">
        <f>(AP58 - AO58 + DI58*1E3/(8.314*(DK58+273.15)) * AR58/DH58 * AQ58) * DH58/(100*CV58) * 1000/(1000 - AP58)</f>
        <v>0</v>
      </c>
      <c r="AO58">
        <v>15.5550785158867</v>
      </c>
      <c r="AP58">
        <v>19.873427972028</v>
      </c>
      <c r="AQ58">
        <v>-6.30822924406264e-05</v>
      </c>
      <c r="AR58">
        <v>112.050135901182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417</v>
      </c>
      <c r="AY58" t="s">
        <v>417</v>
      </c>
      <c r="AZ58">
        <v>0</v>
      </c>
      <c r="BA58">
        <v>0</v>
      </c>
      <c r="BB58">
        <f>1-AZ58/BA58</f>
        <v>0</v>
      </c>
      <c r="BC58">
        <v>0</v>
      </c>
      <c r="BD58" t="s">
        <v>417</v>
      </c>
      <c r="BE58" t="s">
        <v>417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417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6</v>
      </c>
      <c r="CW58">
        <v>0.5</v>
      </c>
      <c r="CX58" t="s">
        <v>418</v>
      </c>
      <c r="CY58">
        <v>2</v>
      </c>
      <c r="CZ58" t="b">
        <v>1</v>
      </c>
      <c r="DA58">
        <v>1659718274.51852</v>
      </c>
      <c r="DB58">
        <v>621.093</v>
      </c>
      <c r="DC58">
        <v>667.543</v>
      </c>
      <c r="DD58">
        <v>19.8681666666667</v>
      </c>
      <c r="DE58">
        <v>15.5559074074074</v>
      </c>
      <c r="DF58">
        <v>613.66762962963</v>
      </c>
      <c r="DG58">
        <v>19.582162962963</v>
      </c>
      <c r="DH58">
        <v>500.066222222222</v>
      </c>
      <c r="DI58">
        <v>90.4482444444445</v>
      </c>
      <c r="DJ58">
        <v>0.044000562962963</v>
      </c>
      <c r="DK58">
        <v>24.6122962962963</v>
      </c>
      <c r="DL58">
        <v>24.9890074074074</v>
      </c>
      <c r="DM58">
        <v>999.9</v>
      </c>
      <c r="DN58">
        <v>0</v>
      </c>
      <c r="DO58">
        <v>0</v>
      </c>
      <c r="DP58">
        <v>9984.25925925926</v>
      </c>
      <c r="DQ58">
        <v>0</v>
      </c>
      <c r="DR58">
        <v>12.4298925925926</v>
      </c>
      <c r="DS58">
        <v>-46.4500703703704</v>
      </c>
      <c r="DT58">
        <v>633.683074074074</v>
      </c>
      <c r="DU58">
        <v>678.091333333333</v>
      </c>
      <c r="DV58">
        <v>4.31224740740741</v>
      </c>
      <c r="DW58">
        <v>667.543</v>
      </c>
      <c r="DX58">
        <v>15.5559074074074</v>
      </c>
      <c r="DY58">
        <v>1.79703962962963</v>
      </c>
      <c r="DZ58">
        <v>1.40700444444444</v>
      </c>
      <c r="EA58">
        <v>15.7610666666667</v>
      </c>
      <c r="EB58">
        <v>11.993337037037</v>
      </c>
      <c r="EC58">
        <v>1999.96555555556</v>
      </c>
      <c r="ED58">
        <v>0.980002</v>
      </c>
      <c r="EE58">
        <v>0.0199982</v>
      </c>
      <c r="EF58">
        <v>0</v>
      </c>
      <c r="EG58">
        <v>662.993777777778</v>
      </c>
      <c r="EH58">
        <v>5.00063</v>
      </c>
      <c r="EI58">
        <v>13113.3851851852</v>
      </c>
      <c r="EJ58">
        <v>17256.6185185185</v>
      </c>
      <c r="EK58">
        <v>38.375</v>
      </c>
      <c r="EL58">
        <v>38.4603333333333</v>
      </c>
      <c r="EM58">
        <v>37.9347037037037</v>
      </c>
      <c r="EN58">
        <v>37.812</v>
      </c>
      <c r="EO58">
        <v>39.187</v>
      </c>
      <c r="EP58">
        <v>1955.06703703704</v>
      </c>
      <c r="EQ58">
        <v>39.8962962962963</v>
      </c>
      <c r="ER58">
        <v>0</v>
      </c>
      <c r="ES58">
        <v>1659718279.3</v>
      </c>
      <c r="ET58">
        <v>0</v>
      </c>
      <c r="EU58">
        <v>663.1352</v>
      </c>
      <c r="EV58">
        <v>12.5880000409031</v>
      </c>
      <c r="EW58">
        <v>262.076923500805</v>
      </c>
      <c r="EX58">
        <v>13115.904</v>
      </c>
      <c r="EY58">
        <v>15</v>
      </c>
      <c r="EZ58">
        <v>0</v>
      </c>
      <c r="FA58" t="s">
        <v>419</v>
      </c>
      <c r="FB58">
        <v>1659628608.5</v>
      </c>
      <c r="FC58">
        <v>1659628614.5</v>
      </c>
      <c r="FD58">
        <v>0</v>
      </c>
      <c r="FE58">
        <v>0.171</v>
      </c>
      <c r="FF58">
        <v>-0.023</v>
      </c>
      <c r="FG58">
        <v>6.372</v>
      </c>
      <c r="FH58">
        <v>0.072</v>
      </c>
      <c r="FI58">
        <v>420</v>
      </c>
      <c r="FJ58">
        <v>15</v>
      </c>
      <c r="FK58">
        <v>0.23</v>
      </c>
      <c r="FL58">
        <v>0.04</v>
      </c>
      <c r="FM58">
        <v>-46.1568</v>
      </c>
      <c r="FN58">
        <v>-4.74563752345214</v>
      </c>
      <c r="FO58">
        <v>0.795466282440683</v>
      </c>
      <c r="FP58">
        <v>0</v>
      </c>
      <c r="FQ58">
        <v>662.068588235294</v>
      </c>
      <c r="FR58">
        <v>14.3793430175242</v>
      </c>
      <c r="FS58">
        <v>1.42438659899305</v>
      </c>
      <c r="FT58">
        <v>0</v>
      </c>
      <c r="FU58">
        <v>4.30869775</v>
      </c>
      <c r="FV58">
        <v>0.0616848405253187</v>
      </c>
      <c r="FW58">
        <v>0.00652257061575425</v>
      </c>
      <c r="FX58">
        <v>1</v>
      </c>
      <c r="FY58">
        <v>1</v>
      </c>
      <c r="FZ58">
        <v>3</v>
      </c>
      <c r="GA58" t="s">
        <v>426</v>
      </c>
      <c r="GB58">
        <v>2.9742</v>
      </c>
      <c r="GC58">
        <v>2.69729</v>
      </c>
      <c r="GD58">
        <v>0.124162</v>
      </c>
      <c r="GE58">
        <v>0.13123</v>
      </c>
      <c r="GF58">
        <v>0.0906507</v>
      </c>
      <c r="GG58">
        <v>0.0769077</v>
      </c>
      <c r="GH58">
        <v>34119.2</v>
      </c>
      <c r="GI58">
        <v>37015</v>
      </c>
      <c r="GJ58">
        <v>35300.7</v>
      </c>
      <c r="GK58">
        <v>38639.4</v>
      </c>
      <c r="GL58">
        <v>45517.2</v>
      </c>
      <c r="GM58">
        <v>51518.1</v>
      </c>
      <c r="GN58">
        <v>55174.2</v>
      </c>
      <c r="GO58">
        <v>61977.3</v>
      </c>
      <c r="GP58">
        <v>1.986</v>
      </c>
      <c r="GQ58">
        <v>1.842</v>
      </c>
      <c r="GR58">
        <v>0.105619</v>
      </c>
      <c r="GS58">
        <v>0</v>
      </c>
      <c r="GT58">
        <v>23.2674</v>
      </c>
      <c r="GU58">
        <v>999.9</v>
      </c>
      <c r="GV58">
        <v>57.472</v>
      </c>
      <c r="GW58">
        <v>28.268</v>
      </c>
      <c r="GX58">
        <v>24.4928</v>
      </c>
      <c r="GY58">
        <v>55.2529</v>
      </c>
      <c r="GZ58">
        <v>46.7388</v>
      </c>
      <c r="HA58">
        <v>1</v>
      </c>
      <c r="HB58">
        <v>-0.0688211</v>
      </c>
      <c r="HC58">
        <v>1.74442</v>
      </c>
      <c r="HD58">
        <v>20.1202</v>
      </c>
      <c r="HE58">
        <v>5.19573</v>
      </c>
      <c r="HF58">
        <v>12.0064</v>
      </c>
      <c r="HG58">
        <v>4.9748</v>
      </c>
      <c r="HH58">
        <v>3.293</v>
      </c>
      <c r="HI58">
        <v>659.8</v>
      </c>
      <c r="HJ58">
        <v>9999</v>
      </c>
      <c r="HK58">
        <v>9999</v>
      </c>
      <c r="HL58">
        <v>9999</v>
      </c>
      <c r="HM58">
        <v>1.86304</v>
      </c>
      <c r="HN58">
        <v>1.86798</v>
      </c>
      <c r="HO58">
        <v>1.86768</v>
      </c>
      <c r="HP58">
        <v>1.8689</v>
      </c>
      <c r="HQ58">
        <v>1.86969</v>
      </c>
      <c r="HR58">
        <v>1.86578</v>
      </c>
      <c r="HS58">
        <v>1.86691</v>
      </c>
      <c r="HT58">
        <v>1.86826</v>
      </c>
      <c r="HU58">
        <v>5</v>
      </c>
      <c r="HV58">
        <v>0</v>
      </c>
      <c r="HW58">
        <v>0</v>
      </c>
      <c r="HX58">
        <v>0</v>
      </c>
      <c r="HY58" t="s">
        <v>421</v>
      </c>
      <c r="HZ58" t="s">
        <v>422</v>
      </c>
      <c r="IA58" t="s">
        <v>423</v>
      </c>
      <c r="IB58" t="s">
        <v>423</v>
      </c>
      <c r="IC58" t="s">
        <v>423</v>
      </c>
      <c r="ID58" t="s">
        <v>423</v>
      </c>
      <c r="IE58">
        <v>0</v>
      </c>
      <c r="IF58">
        <v>100</v>
      </c>
      <c r="IG58">
        <v>100</v>
      </c>
      <c r="IH58">
        <v>7.566</v>
      </c>
      <c r="II58">
        <v>0.2861</v>
      </c>
      <c r="IJ58">
        <v>3.92169283877132</v>
      </c>
      <c r="IK58">
        <v>0.0054094350880348</v>
      </c>
      <c r="IL58">
        <v>8.62785101562088e-07</v>
      </c>
      <c r="IM58">
        <v>-6.09410195572284e-10</v>
      </c>
      <c r="IN58">
        <v>-0.025273926026183</v>
      </c>
      <c r="IO58">
        <v>-0.0219156322177338</v>
      </c>
      <c r="IP58">
        <v>0.00246301660602182</v>
      </c>
      <c r="IQ58">
        <v>-2.7174175459257e-05</v>
      </c>
      <c r="IR58">
        <v>-3</v>
      </c>
      <c r="IS58">
        <v>1757</v>
      </c>
      <c r="IT58">
        <v>1</v>
      </c>
      <c r="IU58">
        <v>21</v>
      </c>
      <c r="IV58">
        <v>1494.6</v>
      </c>
      <c r="IW58">
        <v>1494.5</v>
      </c>
      <c r="IX58">
        <v>1.53809</v>
      </c>
      <c r="IY58">
        <v>2.60132</v>
      </c>
      <c r="IZ58">
        <v>1.54785</v>
      </c>
      <c r="JA58">
        <v>2.30713</v>
      </c>
      <c r="JB58">
        <v>1.34644</v>
      </c>
      <c r="JC58">
        <v>2.24731</v>
      </c>
      <c r="JD58">
        <v>32.0684</v>
      </c>
      <c r="JE58">
        <v>24.2364</v>
      </c>
      <c r="JF58">
        <v>18</v>
      </c>
      <c r="JG58">
        <v>497.46</v>
      </c>
      <c r="JH58">
        <v>405.755</v>
      </c>
      <c r="JI58">
        <v>20.5282</v>
      </c>
      <c r="JJ58">
        <v>26.282</v>
      </c>
      <c r="JK58">
        <v>30</v>
      </c>
      <c r="JL58">
        <v>26.2383</v>
      </c>
      <c r="JM58">
        <v>26.1816</v>
      </c>
      <c r="JN58">
        <v>30.909</v>
      </c>
      <c r="JO58">
        <v>38.8101</v>
      </c>
      <c r="JP58">
        <v>0.933725</v>
      </c>
      <c r="JQ58">
        <v>20.5245</v>
      </c>
      <c r="JR58">
        <v>709.484</v>
      </c>
      <c r="JS58">
        <v>15.52</v>
      </c>
      <c r="JT58">
        <v>102.354</v>
      </c>
      <c r="JU58">
        <v>103.162</v>
      </c>
    </row>
    <row r="59" spans="1:281">
      <c r="A59">
        <v>43</v>
      </c>
      <c r="B59">
        <v>1659718287</v>
      </c>
      <c r="C59">
        <v>301.900000095367</v>
      </c>
      <c r="D59" t="s">
        <v>509</v>
      </c>
      <c r="E59" t="s">
        <v>510</v>
      </c>
      <c r="F59">
        <v>5</v>
      </c>
      <c r="G59" t="s">
        <v>415</v>
      </c>
      <c r="H59" t="s">
        <v>416</v>
      </c>
      <c r="I59">
        <v>1659718279.23214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710.600539182089</v>
      </c>
      <c r="AK59">
        <v>673.224848484849</v>
      </c>
      <c r="AL59">
        <v>3.27344971601081</v>
      </c>
      <c r="AM59">
        <v>66.001600535587</v>
      </c>
      <c r="AN59">
        <f>(AP59 - AO59 + DI59*1E3/(8.314*(DK59+273.15)) * AR59/DH59 * AQ59) * DH59/(100*CV59) * 1000/(1000 - AP59)</f>
        <v>0</v>
      </c>
      <c r="AO59">
        <v>15.5555210243161</v>
      </c>
      <c r="AP59">
        <v>19.8770482517483</v>
      </c>
      <c r="AQ59">
        <v>9.85327970379288e-05</v>
      </c>
      <c r="AR59">
        <v>112.050135901182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417</v>
      </c>
      <c r="AY59" t="s">
        <v>417</v>
      </c>
      <c r="AZ59">
        <v>0</v>
      </c>
      <c r="BA59">
        <v>0</v>
      </c>
      <c r="BB59">
        <f>1-AZ59/BA59</f>
        <v>0</v>
      </c>
      <c r="BC59">
        <v>0</v>
      </c>
      <c r="BD59" t="s">
        <v>417</v>
      </c>
      <c r="BE59" t="s">
        <v>417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417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6</v>
      </c>
      <c r="CW59">
        <v>0.5</v>
      </c>
      <c r="CX59" t="s">
        <v>418</v>
      </c>
      <c r="CY59">
        <v>2</v>
      </c>
      <c r="CZ59" t="b">
        <v>1</v>
      </c>
      <c r="DA59">
        <v>1659718279.23214</v>
      </c>
      <c r="DB59">
        <v>636.435678571428</v>
      </c>
      <c r="DC59">
        <v>683.082535714286</v>
      </c>
      <c r="DD59">
        <v>19.8719214285714</v>
      </c>
      <c r="DE59">
        <v>15.5553321428571</v>
      </c>
      <c r="DF59">
        <v>628.92225</v>
      </c>
      <c r="DG59">
        <v>19.5857642857143</v>
      </c>
      <c r="DH59">
        <v>500.056107142857</v>
      </c>
      <c r="DI59">
        <v>90.4484</v>
      </c>
      <c r="DJ59">
        <v>0.0440845464285714</v>
      </c>
      <c r="DK59">
        <v>24.614075</v>
      </c>
      <c r="DL59">
        <v>24.9924535714286</v>
      </c>
      <c r="DM59">
        <v>999.9</v>
      </c>
      <c r="DN59">
        <v>0</v>
      </c>
      <c r="DO59">
        <v>0</v>
      </c>
      <c r="DP59">
        <v>9990.35714285714</v>
      </c>
      <c r="DQ59">
        <v>0</v>
      </c>
      <c r="DR59">
        <v>12.4324035714286</v>
      </c>
      <c r="DS59">
        <v>-46.6469178571429</v>
      </c>
      <c r="DT59">
        <v>649.339285714286</v>
      </c>
      <c r="DU59">
        <v>693.876035714286</v>
      </c>
      <c r="DV59">
        <v>4.31657928571429</v>
      </c>
      <c r="DW59">
        <v>683.082535714286</v>
      </c>
      <c r="DX59">
        <v>15.5553321428571</v>
      </c>
      <c r="DY59">
        <v>1.79738285714286</v>
      </c>
      <c r="DZ59">
        <v>1.40695428571429</v>
      </c>
      <c r="EA59">
        <v>15.7640464285714</v>
      </c>
      <c r="EB59">
        <v>11.9927964285714</v>
      </c>
      <c r="EC59">
        <v>1999.95535714286</v>
      </c>
      <c r="ED59">
        <v>0.980001964285714</v>
      </c>
      <c r="EE59">
        <v>0.0199982392857143</v>
      </c>
      <c r="EF59">
        <v>0</v>
      </c>
      <c r="EG59">
        <v>663.974678571429</v>
      </c>
      <c r="EH59">
        <v>5.00063</v>
      </c>
      <c r="EI59">
        <v>13133.3821428571</v>
      </c>
      <c r="EJ59">
        <v>17256.5214285714</v>
      </c>
      <c r="EK59">
        <v>38.375</v>
      </c>
      <c r="EL59">
        <v>38.4595</v>
      </c>
      <c r="EM59">
        <v>37.937</v>
      </c>
      <c r="EN59">
        <v>37.812</v>
      </c>
      <c r="EO59">
        <v>39.187</v>
      </c>
      <c r="EP59">
        <v>1955.05571428571</v>
      </c>
      <c r="EQ59">
        <v>39.8982142857143</v>
      </c>
      <c r="ER59">
        <v>0</v>
      </c>
      <c r="ES59">
        <v>1659718284.1</v>
      </c>
      <c r="ET59">
        <v>0</v>
      </c>
      <c r="EU59">
        <v>664.12828</v>
      </c>
      <c r="EV59">
        <v>11.6871538810082</v>
      </c>
      <c r="EW59">
        <v>239.292308122363</v>
      </c>
      <c r="EX59">
        <v>13136.096</v>
      </c>
      <c r="EY59">
        <v>15</v>
      </c>
      <c r="EZ59">
        <v>0</v>
      </c>
      <c r="FA59" t="s">
        <v>419</v>
      </c>
      <c r="FB59">
        <v>1659628608.5</v>
      </c>
      <c r="FC59">
        <v>1659628614.5</v>
      </c>
      <c r="FD59">
        <v>0</v>
      </c>
      <c r="FE59">
        <v>0.171</v>
      </c>
      <c r="FF59">
        <v>-0.023</v>
      </c>
      <c r="FG59">
        <v>6.372</v>
      </c>
      <c r="FH59">
        <v>0.072</v>
      </c>
      <c r="FI59">
        <v>420</v>
      </c>
      <c r="FJ59">
        <v>15</v>
      </c>
      <c r="FK59">
        <v>0.23</v>
      </c>
      <c r="FL59">
        <v>0.04</v>
      </c>
      <c r="FM59">
        <v>-46.4749075</v>
      </c>
      <c r="FN59">
        <v>-1.32320938086284</v>
      </c>
      <c r="FO59">
        <v>0.541751518866122</v>
      </c>
      <c r="FP59">
        <v>0</v>
      </c>
      <c r="FQ59">
        <v>663.154294117647</v>
      </c>
      <c r="FR59">
        <v>13.0707410351199</v>
      </c>
      <c r="FS59">
        <v>1.30011156827612</v>
      </c>
      <c r="FT59">
        <v>0</v>
      </c>
      <c r="FU59">
        <v>4.313469</v>
      </c>
      <c r="FV59">
        <v>0.0474108067542078</v>
      </c>
      <c r="FW59">
        <v>0.00519634429190367</v>
      </c>
      <c r="FX59">
        <v>1</v>
      </c>
      <c r="FY59">
        <v>1</v>
      </c>
      <c r="FZ59">
        <v>3</v>
      </c>
      <c r="GA59" t="s">
        <v>426</v>
      </c>
      <c r="GB59">
        <v>2.97416</v>
      </c>
      <c r="GC59">
        <v>2.69878</v>
      </c>
      <c r="GD59">
        <v>0.126274</v>
      </c>
      <c r="GE59">
        <v>0.133512</v>
      </c>
      <c r="GF59">
        <v>0.0906681</v>
      </c>
      <c r="GG59">
        <v>0.0768927</v>
      </c>
      <c r="GH59">
        <v>34036.4</v>
      </c>
      <c r="GI59">
        <v>36917.6</v>
      </c>
      <c r="GJ59">
        <v>35300.1</v>
      </c>
      <c r="GK59">
        <v>38639.1</v>
      </c>
      <c r="GL59">
        <v>45515.7</v>
      </c>
      <c r="GM59">
        <v>51518.4</v>
      </c>
      <c r="GN59">
        <v>55173.4</v>
      </c>
      <c r="GO59">
        <v>61976.5</v>
      </c>
      <c r="GP59">
        <v>1.9864</v>
      </c>
      <c r="GQ59">
        <v>1.842</v>
      </c>
      <c r="GR59">
        <v>0.104457</v>
      </c>
      <c r="GS59">
        <v>0</v>
      </c>
      <c r="GT59">
        <v>23.2693</v>
      </c>
      <c r="GU59">
        <v>999.9</v>
      </c>
      <c r="GV59">
        <v>57.447</v>
      </c>
      <c r="GW59">
        <v>28.268</v>
      </c>
      <c r="GX59">
        <v>24.4835</v>
      </c>
      <c r="GY59">
        <v>55.3529</v>
      </c>
      <c r="GZ59">
        <v>46.4183</v>
      </c>
      <c r="HA59">
        <v>1</v>
      </c>
      <c r="HB59">
        <v>-0.0686992</v>
      </c>
      <c r="HC59">
        <v>1.76359</v>
      </c>
      <c r="HD59">
        <v>20.1213</v>
      </c>
      <c r="HE59">
        <v>5.19692</v>
      </c>
      <c r="HF59">
        <v>12.0052</v>
      </c>
      <c r="HG59">
        <v>4.976</v>
      </c>
      <c r="HH59">
        <v>3.2936</v>
      </c>
      <c r="HI59">
        <v>659.8</v>
      </c>
      <c r="HJ59">
        <v>9999</v>
      </c>
      <c r="HK59">
        <v>9999</v>
      </c>
      <c r="HL59">
        <v>9999</v>
      </c>
      <c r="HM59">
        <v>1.86307</v>
      </c>
      <c r="HN59">
        <v>1.86798</v>
      </c>
      <c r="HO59">
        <v>1.86768</v>
      </c>
      <c r="HP59">
        <v>1.8689</v>
      </c>
      <c r="HQ59">
        <v>1.86972</v>
      </c>
      <c r="HR59">
        <v>1.86578</v>
      </c>
      <c r="HS59">
        <v>1.86691</v>
      </c>
      <c r="HT59">
        <v>1.86826</v>
      </c>
      <c r="HU59">
        <v>5</v>
      </c>
      <c r="HV59">
        <v>0</v>
      </c>
      <c r="HW59">
        <v>0</v>
      </c>
      <c r="HX59">
        <v>0</v>
      </c>
      <c r="HY59" t="s">
        <v>421</v>
      </c>
      <c r="HZ59" t="s">
        <v>422</v>
      </c>
      <c r="IA59" t="s">
        <v>423</v>
      </c>
      <c r="IB59" t="s">
        <v>423</v>
      </c>
      <c r="IC59" t="s">
        <v>423</v>
      </c>
      <c r="ID59" t="s">
        <v>423</v>
      </c>
      <c r="IE59">
        <v>0</v>
      </c>
      <c r="IF59">
        <v>100</v>
      </c>
      <c r="IG59">
        <v>100</v>
      </c>
      <c r="IH59">
        <v>7.656</v>
      </c>
      <c r="II59">
        <v>0.2864</v>
      </c>
      <c r="IJ59">
        <v>3.92169283877132</v>
      </c>
      <c r="IK59">
        <v>0.0054094350880348</v>
      </c>
      <c r="IL59">
        <v>8.62785101562088e-07</v>
      </c>
      <c r="IM59">
        <v>-6.09410195572284e-10</v>
      </c>
      <c r="IN59">
        <v>-0.025273926026183</v>
      </c>
      <c r="IO59">
        <v>-0.0219156322177338</v>
      </c>
      <c r="IP59">
        <v>0.00246301660602182</v>
      </c>
      <c r="IQ59">
        <v>-2.7174175459257e-05</v>
      </c>
      <c r="IR59">
        <v>-3</v>
      </c>
      <c r="IS59">
        <v>1757</v>
      </c>
      <c r="IT59">
        <v>1</v>
      </c>
      <c r="IU59">
        <v>21</v>
      </c>
      <c r="IV59">
        <v>1494.6</v>
      </c>
      <c r="IW59">
        <v>1494.5</v>
      </c>
      <c r="IX59">
        <v>1.56982</v>
      </c>
      <c r="IY59">
        <v>2.59766</v>
      </c>
      <c r="IZ59">
        <v>1.54785</v>
      </c>
      <c r="JA59">
        <v>2.30713</v>
      </c>
      <c r="JB59">
        <v>1.34644</v>
      </c>
      <c r="JC59">
        <v>2.32422</v>
      </c>
      <c r="JD59">
        <v>32.0904</v>
      </c>
      <c r="JE59">
        <v>24.2451</v>
      </c>
      <c r="JF59">
        <v>18</v>
      </c>
      <c r="JG59">
        <v>497.742</v>
      </c>
      <c r="JH59">
        <v>405.771</v>
      </c>
      <c r="JI59">
        <v>20.5308</v>
      </c>
      <c r="JJ59">
        <v>26.282</v>
      </c>
      <c r="JK59">
        <v>30.0001</v>
      </c>
      <c r="JL59">
        <v>26.2405</v>
      </c>
      <c r="JM59">
        <v>26.1839</v>
      </c>
      <c r="JN59">
        <v>31.4757</v>
      </c>
      <c r="JO59">
        <v>38.8101</v>
      </c>
      <c r="JP59">
        <v>0.54065</v>
      </c>
      <c r="JQ59">
        <v>20.5271</v>
      </c>
      <c r="JR59">
        <v>723.076</v>
      </c>
      <c r="JS59">
        <v>15.509</v>
      </c>
      <c r="JT59">
        <v>102.353</v>
      </c>
      <c r="JU59">
        <v>103.16</v>
      </c>
    </row>
    <row r="60" spans="1:281">
      <c r="A60">
        <v>44</v>
      </c>
      <c r="B60">
        <v>1659718292</v>
      </c>
      <c r="C60">
        <v>306.900000095367</v>
      </c>
      <c r="D60" t="s">
        <v>511</v>
      </c>
      <c r="E60" t="s">
        <v>512</v>
      </c>
      <c r="F60">
        <v>5</v>
      </c>
      <c r="G60" t="s">
        <v>415</v>
      </c>
      <c r="H60" t="s">
        <v>416</v>
      </c>
      <c r="I60">
        <v>1659718284.5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727.750436966474</v>
      </c>
      <c r="AK60">
        <v>689.974945454545</v>
      </c>
      <c r="AL60">
        <v>3.34109784371176</v>
      </c>
      <c r="AM60">
        <v>66.001600535587</v>
      </c>
      <c r="AN60">
        <f>(AP60 - AO60 + DI60*1E3/(8.314*(DK60+273.15)) * AR60/DH60 * AQ60) * DH60/(100*CV60) * 1000/(1000 - AP60)</f>
        <v>0</v>
      </c>
      <c r="AO60">
        <v>15.5533155646944</v>
      </c>
      <c r="AP60">
        <v>19.8776895104895</v>
      </c>
      <c r="AQ60">
        <v>6.89787251030064e-05</v>
      </c>
      <c r="AR60">
        <v>112.050135901182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417</v>
      </c>
      <c r="AY60" t="s">
        <v>417</v>
      </c>
      <c r="AZ60">
        <v>0</v>
      </c>
      <c r="BA60">
        <v>0</v>
      </c>
      <c r="BB60">
        <f>1-AZ60/BA60</f>
        <v>0</v>
      </c>
      <c r="BC60">
        <v>0</v>
      </c>
      <c r="BD60" t="s">
        <v>417</v>
      </c>
      <c r="BE60" t="s">
        <v>417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417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6</v>
      </c>
      <c r="CW60">
        <v>0.5</v>
      </c>
      <c r="CX60" t="s">
        <v>418</v>
      </c>
      <c r="CY60">
        <v>2</v>
      </c>
      <c r="CZ60" t="b">
        <v>1</v>
      </c>
      <c r="DA60">
        <v>1659718284.5</v>
      </c>
      <c r="DB60">
        <v>653.548888888889</v>
      </c>
      <c r="DC60">
        <v>700.434111111111</v>
      </c>
      <c r="DD60">
        <v>19.8756333333333</v>
      </c>
      <c r="DE60">
        <v>15.5543518518518</v>
      </c>
      <c r="DF60">
        <v>645.937296296296</v>
      </c>
      <c r="DG60">
        <v>19.5893222222222</v>
      </c>
      <c r="DH60">
        <v>500.078888888889</v>
      </c>
      <c r="DI60">
        <v>90.4463296296296</v>
      </c>
      <c r="DJ60">
        <v>0.0441734222222222</v>
      </c>
      <c r="DK60">
        <v>24.6158703703704</v>
      </c>
      <c r="DL60">
        <v>24.9885407407407</v>
      </c>
      <c r="DM60">
        <v>999.9</v>
      </c>
      <c r="DN60">
        <v>0</v>
      </c>
      <c r="DO60">
        <v>0</v>
      </c>
      <c r="DP60">
        <v>9993.33333333333</v>
      </c>
      <c r="DQ60">
        <v>0</v>
      </c>
      <c r="DR60">
        <v>12.4343888888889</v>
      </c>
      <c r="DS60">
        <v>-46.8852851851852</v>
      </c>
      <c r="DT60">
        <v>666.802074074074</v>
      </c>
      <c r="DU60">
        <v>711.501</v>
      </c>
      <c r="DV60">
        <v>4.32127592592593</v>
      </c>
      <c r="DW60">
        <v>700.434111111111</v>
      </c>
      <c r="DX60">
        <v>15.5543518518518</v>
      </c>
      <c r="DY60">
        <v>1.79767703703704</v>
      </c>
      <c r="DZ60">
        <v>1.40683222222222</v>
      </c>
      <c r="EA60">
        <v>15.7666</v>
      </c>
      <c r="EB60">
        <v>11.9914814814815</v>
      </c>
      <c r="EC60">
        <v>1999.9962962963</v>
      </c>
      <c r="ED60">
        <v>0.980002222222222</v>
      </c>
      <c r="EE60">
        <v>0.0199979555555556</v>
      </c>
      <c r="EF60">
        <v>0</v>
      </c>
      <c r="EG60">
        <v>664.992555555556</v>
      </c>
      <c r="EH60">
        <v>5.00063</v>
      </c>
      <c r="EI60">
        <v>13153.8666666667</v>
      </c>
      <c r="EJ60">
        <v>17256.8777777778</v>
      </c>
      <c r="EK60">
        <v>38.375</v>
      </c>
      <c r="EL60">
        <v>38.4603333333333</v>
      </c>
      <c r="EM60">
        <v>37.937</v>
      </c>
      <c r="EN60">
        <v>37.812</v>
      </c>
      <c r="EO60">
        <v>39.187</v>
      </c>
      <c r="EP60">
        <v>1955.0962962963</v>
      </c>
      <c r="EQ60">
        <v>39.8985185185185</v>
      </c>
      <c r="ER60">
        <v>0</v>
      </c>
      <c r="ES60">
        <v>1659718288.9</v>
      </c>
      <c r="ET60">
        <v>0</v>
      </c>
      <c r="EU60">
        <v>665.03488</v>
      </c>
      <c r="EV60">
        <v>11.2030769133909</v>
      </c>
      <c r="EW60">
        <v>217.753845883199</v>
      </c>
      <c r="EX60">
        <v>13154.408</v>
      </c>
      <c r="EY60">
        <v>15</v>
      </c>
      <c r="EZ60">
        <v>0</v>
      </c>
      <c r="FA60" t="s">
        <v>419</v>
      </c>
      <c r="FB60">
        <v>1659628608.5</v>
      </c>
      <c r="FC60">
        <v>1659628614.5</v>
      </c>
      <c r="FD60">
        <v>0</v>
      </c>
      <c r="FE60">
        <v>0.171</v>
      </c>
      <c r="FF60">
        <v>-0.023</v>
      </c>
      <c r="FG60">
        <v>6.372</v>
      </c>
      <c r="FH60">
        <v>0.072</v>
      </c>
      <c r="FI60">
        <v>420</v>
      </c>
      <c r="FJ60">
        <v>15</v>
      </c>
      <c r="FK60">
        <v>0.23</v>
      </c>
      <c r="FL60">
        <v>0.04</v>
      </c>
      <c r="FM60">
        <v>-46.728965</v>
      </c>
      <c r="FN60">
        <v>-4.18106566604122</v>
      </c>
      <c r="FO60">
        <v>0.658107852312218</v>
      </c>
      <c r="FP60">
        <v>0</v>
      </c>
      <c r="FQ60">
        <v>664.286352941176</v>
      </c>
      <c r="FR60">
        <v>11.7130023048209</v>
      </c>
      <c r="FS60">
        <v>1.16489754364804</v>
      </c>
      <c r="FT60">
        <v>0</v>
      </c>
      <c r="FU60">
        <v>4.31835325</v>
      </c>
      <c r="FV60">
        <v>0.0541608630393949</v>
      </c>
      <c r="FW60">
        <v>0.00590294942698136</v>
      </c>
      <c r="FX60">
        <v>1</v>
      </c>
      <c r="FY60">
        <v>1</v>
      </c>
      <c r="FZ60">
        <v>3</v>
      </c>
      <c r="GA60" t="s">
        <v>426</v>
      </c>
      <c r="GB60">
        <v>2.97399</v>
      </c>
      <c r="GC60">
        <v>2.69772</v>
      </c>
      <c r="GD60">
        <v>0.128446</v>
      </c>
      <c r="GE60">
        <v>0.135515</v>
      </c>
      <c r="GF60">
        <v>0.0906748</v>
      </c>
      <c r="GG60">
        <v>0.0768885</v>
      </c>
      <c r="GH60">
        <v>33952.9</v>
      </c>
      <c r="GI60">
        <v>36832.1</v>
      </c>
      <c r="GJ60">
        <v>35301.2</v>
      </c>
      <c r="GK60">
        <v>38638.9</v>
      </c>
      <c r="GL60">
        <v>45516.4</v>
      </c>
      <c r="GM60">
        <v>51518.4</v>
      </c>
      <c r="GN60">
        <v>55174.6</v>
      </c>
      <c r="GO60">
        <v>61976.2</v>
      </c>
      <c r="GP60">
        <v>1.9862</v>
      </c>
      <c r="GQ60">
        <v>1.8424</v>
      </c>
      <c r="GR60">
        <v>0.103444</v>
      </c>
      <c r="GS60">
        <v>0</v>
      </c>
      <c r="GT60">
        <v>23.2705</v>
      </c>
      <c r="GU60">
        <v>999.9</v>
      </c>
      <c r="GV60">
        <v>57.447</v>
      </c>
      <c r="GW60">
        <v>28.268</v>
      </c>
      <c r="GX60">
        <v>24.4868</v>
      </c>
      <c r="GY60">
        <v>55.3029</v>
      </c>
      <c r="GZ60">
        <v>46.3421</v>
      </c>
      <c r="HA60">
        <v>1</v>
      </c>
      <c r="HB60">
        <v>-0.0686179</v>
      </c>
      <c r="HC60">
        <v>1.7268</v>
      </c>
      <c r="HD60">
        <v>20.1213</v>
      </c>
      <c r="HE60">
        <v>5.19932</v>
      </c>
      <c r="HF60">
        <v>12.0064</v>
      </c>
      <c r="HG60">
        <v>4.976</v>
      </c>
      <c r="HH60">
        <v>3.2936</v>
      </c>
      <c r="HI60">
        <v>659.8</v>
      </c>
      <c r="HJ60">
        <v>9999</v>
      </c>
      <c r="HK60">
        <v>9999</v>
      </c>
      <c r="HL60">
        <v>9999</v>
      </c>
      <c r="HM60">
        <v>1.8631</v>
      </c>
      <c r="HN60">
        <v>1.86798</v>
      </c>
      <c r="HO60">
        <v>1.86777</v>
      </c>
      <c r="HP60">
        <v>1.86887</v>
      </c>
      <c r="HQ60">
        <v>1.86981</v>
      </c>
      <c r="HR60">
        <v>1.86581</v>
      </c>
      <c r="HS60">
        <v>1.86688</v>
      </c>
      <c r="HT60">
        <v>1.86829</v>
      </c>
      <c r="HU60">
        <v>5</v>
      </c>
      <c r="HV60">
        <v>0</v>
      </c>
      <c r="HW60">
        <v>0</v>
      </c>
      <c r="HX60">
        <v>0</v>
      </c>
      <c r="HY60" t="s">
        <v>421</v>
      </c>
      <c r="HZ60" t="s">
        <v>422</v>
      </c>
      <c r="IA60" t="s">
        <v>423</v>
      </c>
      <c r="IB60" t="s">
        <v>423</v>
      </c>
      <c r="IC60" t="s">
        <v>423</v>
      </c>
      <c r="ID60" t="s">
        <v>423</v>
      </c>
      <c r="IE60">
        <v>0</v>
      </c>
      <c r="IF60">
        <v>100</v>
      </c>
      <c r="IG60">
        <v>100</v>
      </c>
      <c r="IH60">
        <v>7.751</v>
      </c>
      <c r="II60">
        <v>0.2865</v>
      </c>
      <c r="IJ60">
        <v>3.92169283877132</v>
      </c>
      <c r="IK60">
        <v>0.0054094350880348</v>
      </c>
      <c r="IL60">
        <v>8.62785101562088e-07</v>
      </c>
      <c r="IM60">
        <v>-6.09410195572284e-10</v>
      </c>
      <c r="IN60">
        <v>-0.025273926026183</v>
      </c>
      <c r="IO60">
        <v>-0.0219156322177338</v>
      </c>
      <c r="IP60">
        <v>0.00246301660602182</v>
      </c>
      <c r="IQ60">
        <v>-2.7174175459257e-05</v>
      </c>
      <c r="IR60">
        <v>-3</v>
      </c>
      <c r="IS60">
        <v>1757</v>
      </c>
      <c r="IT60">
        <v>1</v>
      </c>
      <c r="IU60">
        <v>21</v>
      </c>
      <c r="IV60">
        <v>1494.7</v>
      </c>
      <c r="IW60">
        <v>1494.6</v>
      </c>
      <c r="IX60">
        <v>1.59668</v>
      </c>
      <c r="IY60">
        <v>2.60376</v>
      </c>
      <c r="IZ60">
        <v>1.54785</v>
      </c>
      <c r="JA60">
        <v>2.30713</v>
      </c>
      <c r="JB60">
        <v>1.34644</v>
      </c>
      <c r="JC60">
        <v>2.30103</v>
      </c>
      <c r="JD60">
        <v>32.0904</v>
      </c>
      <c r="JE60">
        <v>24.2101</v>
      </c>
      <c r="JF60">
        <v>18</v>
      </c>
      <c r="JG60">
        <v>497.612</v>
      </c>
      <c r="JH60">
        <v>405.994</v>
      </c>
      <c r="JI60">
        <v>20.5367</v>
      </c>
      <c r="JJ60">
        <v>26.2842</v>
      </c>
      <c r="JK60">
        <v>30.0002</v>
      </c>
      <c r="JL60">
        <v>26.2405</v>
      </c>
      <c r="JM60">
        <v>26.1839</v>
      </c>
      <c r="JN60">
        <v>32.1002</v>
      </c>
      <c r="JO60">
        <v>38.8101</v>
      </c>
      <c r="JP60">
        <v>0.150403</v>
      </c>
      <c r="JQ60">
        <v>20.5392</v>
      </c>
      <c r="JR60">
        <v>743.373</v>
      </c>
      <c r="JS60">
        <v>15.4996</v>
      </c>
      <c r="JT60">
        <v>102.356</v>
      </c>
      <c r="JU60">
        <v>103.16</v>
      </c>
    </row>
    <row r="61" spans="1:281">
      <c r="A61">
        <v>45</v>
      </c>
      <c r="B61">
        <v>1659718297</v>
      </c>
      <c r="C61">
        <v>311.900000095367</v>
      </c>
      <c r="D61" t="s">
        <v>513</v>
      </c>
      <c r="E61" t="s">
        <v>514</v>
      </c>
      <c r="F61">
        <v>5</v>
      </c>
      <c r="G61" t="s">
        <v>415</v>
      </c>
      <c r="H61" t="s">
        <v>416</v>
      </c>
      <c r="I61">
        <v>1659718289.21429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744.854306378591</v>
      </c>
      <c r="AK61">
        <v>706.565206060606</v>
      </c>
      <c r="AL61">
        <v>3.34707816001138</v>
      </c>
      <c r="AM61">
        <v>66.001600535587</v>
      </c>
      <c r="AN61">
        <f>(AP61 - AO61 + DI61*1E3/(8.314*(DK61+273.15)) * AR61/DH61 * AQ61) * DH61/(100*CV61) * 1000/(1000 - AP61)</f>
        <v>0</v>
      </c>
      <c r="AO61">
        <v>15.5544489503129</v>
      </c>
      <c r="AP61">
        <v>19.8871657342657</v>
      </c>
      <c r="AQ61">
        <v>-1.29215585372786e-05</v>
      </c>
      <c r="AR61">
        <v>112.050135901182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417</v>
      </c>
      <c r="AY61" t="s">
        <v>417</v>
      </c>
      <c r="AZ61">
        <v>0</v>
      </c>
      <c r="BA61">
        <v>0</v>
      </c>
      <c r="BB61">
        <f>1-AZ61/BA61</f>
        <v>0</v>
      </c>
      <c r="BC61">
        <v>0</v>
      </c>
      <c r="BD61" t="s">
        <v>417</v>
      </c>
      <c r="BE61" t="s">
        <v>417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417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6</v>
      </c>
      <c r="CW61">
        <v>0.5</v>
      </c>
      <c r="CX61" t="s">
        <v>418</v>
      </c>
      <c r="CY61">
        <v>2</v>
      </c>
      <c r="CZ61" t="b">
        <v>1</v>
      </c>
      <c r="DA61">
        <v>1659718289.21429</v>
      </c>
      <c r="DB61">
        <v>668.77675</v>
      </c>
      <c r="DC61">
        <v>716.232464285714</v>
      </c>
      <c r="DD61">
        <v>19.8796321428571</v>
      </c>
      <c r="DE61">
        <v>15.5538285714286</v>
      </c>
      <c r="DF61">
        <v>661.078035714286</v>
      </c>
      <c r="DG61">
        <v>19.5931571428571</v>
      </c>
      <c r="DH61">
        <v>500.084714285714</v>
      </c>
      <c r="DI61">
        <v>90.444925</v>
      </c>
      <c r="DJ61">
        <v>0.0441435928571429</v>
      </c>
      <c r="DK61">
        <v>24.6182285714286</v>
      </c>
      <c r="DL61">
        <v>24.9845</v>
      </c>
      <c r="DM61">
        <v>999.9</v>
      </c>
      <c r="DN61">
        <v>0</v>
      </c>
      <c r="DO61">
        <v>0</v>
      </c>
      <c r="DP61">
        <v>10001.4285714286</v>
      </c>
      <c r="DQ61">
        <v>0</v>
      </c>
      <c r="DR61">
        <v>12.4355571428571</v>
      </c>
      <c r="DS61">
        <v>-47.4557714285714</v>
      </c>
      <c r="DT61">
        <v>682.341535714286</v>
      </c>
      <c r="DU61">
        <v>727.548571428571</v>
      </c>
      <c r="DV61">
        <v>4.32579142857143</v>
      </c>
      <c r="DW61">
        <v>716.232464285714</v>
      </c>
      <c r="DX61">
        <v>15.5538285714286</v>
      </c>
      <c r="DY61">
        <v>1.79801107142857</v>
      </c>
      <c r="DZ61">
        <v>1.40676464285714</v>
      </c>
      <c r="EA61">
        <v>15.7695071428571</v>
      </c>
      <c r="EB61">
        <v>11.9907392857143</v>
      </c>
      <c r="EC61">
        <v>2000.00035714286</v>
      </c>
      <c r="ED61">
        <v>0.980002285714286</v>
      </c>
      <c r="EE61">
        <v>0.0199978857142857</v>
      </c>
      <c r="EF61">
        <v>0</v>
      </c>
      <c r="EG61">
        <v>665.799142857143</v>
      </c>
      <c r="EH61">
        <v>5.00063</v>
      </c>
      <c r="EI61">
        <v>13169.8142857143</v>
      </c>
      <c r="EJ61">
        <v>17256.9178571429</v>
      </c>
      <c r="EK61">
        <v>38.375</v>
      </c>
      <c r="EL61">
        <v>38.4685</v>
      </c>
      <c r="EM61">
        <v>37.937</v>
      </c>
      <c r="EN61">
        <v>37.812</v>
      </c>
      <c r="EO61">
        <v>39.187</v>
      </c>
      <c r="EP61">
        <v>1955.10035714286</v>
      </c>
      <c r="EQ61">
        <v>39.8985714285714</v>
      </c>
      <c r="ER61">
        <v>0</v>
      </c>
      <c r="ES61">
        <v>1659718294.3</v>
      </c>
      <c r="ET61">
        <v>0</v>
      </c>
      <c r="EU61">
        <v>665.907769230769</v>
      </c>
      <c r="EV61">
        <v>9.46017094990232</v>
      </c>
      <c r="EW61">
        <v>186.577778010646</v>
      </c>
      <c r="EX61">
        <v>13171.4153846154</v>
      </c>
      <c r="EY61">
        <v>15</v>
      </c>
      <c r="EZ61">
        <v>0</v>
      </c>
      <c r="FA61" t="s">
        <v>419</v>
      </c>
      <c r="FB61">
        <v>1659628608.5</v>
      </c>
      <c r="FC61">
        <v>1659628614.5</v>
      </c>
      <c r="FD61">
        <v>0</v>
      </c>
      <c r="FE61">
        <v>0.171</v>
      </c>
      <c r="FF61">
        <v>-0.023</v>
      </c>
      <c r="FG61">
        <v>6.372</v>
      </c>
      <c r="FH61">
        <v>0.072</v>
      </c>
      <c r="FI61">
        <v>420</v>
      </c>
      <c r="FJ61">
        <v>15</v>
      </c>
      <c r="FK61">
        <v>0.23</v>
      </c>
      <c r="FL61">
        <v>0.04</v>
      </c>
      <c r="FM61">
        <v>-47.10817</v>
      </c>
      <c r="FN61">
        <v>-5.65543564727943</v>
      </c>
      <c r="FO61">
        <v>0.692709260151761</v>
      </c>
      <c r="FP61">
        <v>0</v>
      </c>
      <c r="FQ61">
        <v>665.172852941177</v>
      </c>
      <c r="FR61">
        <v>10.6056378958842</v>
      </c>
      <c r="FS61">
        <v>1.05775873298084</v>
      </c>
      <c r="FT61">
        <v>0</v>
      </c>
      <c r="FU61">
        <v>4.322263</v>
      </c>
      <c r="FV61">
        <v>0.0525124953095585</v>
      </c>
      <c r="FW61">
        <v>0.00585809021780989</v>
      </c>
      <c r="FX61">
        <v>1</v>
      </c>
      <c r="FY61">
        <v>1</v>
      </c>
      <c r="FZ61">
        <v>3</v>
      </c>
      <c r="GA61" t="s">
        <v>426</v>
      </c>
      <c r="GB61">
        <v>2.9727</v>
      </c>
      <c r="GC61">
        <v>2.69833</v>
      </c>
      <c r="GD61">
        <v>0.130588</v>
      </c>
      <c r="GE61">
        <v>0.137782</v>
      </c>
      <c r="GF61">
        <v>0.0906909</v>
      </c>
      <c r="GG61">
        <v>0.0768948</v>
      </c>
      <c r="GH61">
        <v>33869.3</v>
      </c>
      <c r="GI61">
        <v>36735.7</v>
      </c>
      <c r="GJ61">
        <v>35301</v>
      </c>
      <c r="GK61">
        <v>38639.1</v>
      </c>
      <c r="GL61">
        <v>45515.9</v>
      </c>
      <c r="GM61">
        <v>51517.5</v>
      </c>
      <c r="GN61">
        <v>55174.9</v>
      </c>
      <c r="GO61">
        <v>61975.5</v>
      </c>
      <c r="GP61">
        <v>1.9856</v>
      </c>
      <c r="GQ61">
        <v>1.8424</v>
      </c>
      <c r="GR61">
        <v>0.104189</v>
      </c>
      <c r="GS61">
        <v>0</v>
      </c>
      <c r="GT61">
        <v>23.2725</v>
      </c>
      <c r="GU61">
        <v>999.9</v>
      </c>
      <c r="GV61">
        <v>57.423</v>
      </c>
      <c r="GW61">
        <v>28.268</v>
      </c>
      <c r="GX61">
        <v>24.4724</v>
      </c>
      <c r="GY61">
        <v>55.3429</v>
      </c>
      <c r="GZ61">
        <v>46.4784</v>
      </c>
      <c r="HA61">
        <v>1</v>
      </c>
      <c r="HB61">
        <v>-0.0688415</v>
      </c>
      <c r="HC61">
        <v>1.68486</v>
      </c>
      <c r="HD61">
        <v>20.1215</v>
      </c>
      <c r="HE61">
        <v>5.19812</v>
      </c>
      <c r="HF61">
        <v>12.0052</v>
      </c>
      <c r="HG61">
        <v>4.9752</v>
      </c>
      <c r="HH61">
        <v>3.2936</v>
      </c>
      <c r="HI61">
        <v>659.8</v>
      </c>
      <c r="HJ61">
        <v>9999</v>
      </c>
      <c r="HK61">
        <v>9999</v>
      </c>
      <c r="HL61">
        <v>9999</v>
      </c>
      <c r="HM61">
        <v>1.8631</v>
      </c>
      <c r="HN61">
        <v>1.86798</v>
      </c>
      <c r="HO61">
        <v>1.86768</v>
      </c>
      <c r="HP61">
        <v>1.8689</v>
      </c>
      <c r="HQ61">
        <v>1.86972</v>
      </c>
      <c r="HR61">
        <v>1.86581</v>
      </c>
      <c r="HS61">
        <v>1.86691</v>
      </c>
      <c r="HT61">
        <v>1.86829</v>
      </c>
      <c r="HU61">
        <v>5</v>
      </c>
      <c r="HV61">
        <v>0</v>
      </c>
      <c r="HW61">
        <v>0</v>
      </c>
      <c r="HX61">
        <v>0</v>
      </c>
      <c r="HY61" t="s">
        <v>421</v>
      </c>
      <c r="HZ61" t="s">
        <v>422</v>
      </c>
      <c r="IA61" t="s">
        <v>423</v>
      </c>
      <c r="IB61" t="s">
        <v>423</v>
      </c>
      <c r="IC61" t="s">
        <v>423</v>
      </c>
      <c r="ID61" t="s">
        <v>423</v>
      </c>
      <c r="IE61">
        <v>0</v>
      </c>
      <c r="IF61">
        <v>100</v>
      </c>
      <c r="IG61">
        <v>100</v>
      </c>
      <c r="IH61">
        <v>7.844</v>
      </c>
      <c r="II61">
        <v>0.2867</v>
      </c>
      <c r="IJ61">
        <v>3.92169283877132</v>
      </c>
      <c r="IK61">
        <v>0.0054094350880348</v>
      </c>
      <c r="IL61">
        <v>8.62785101562088e-07</v>
      </c>
      <c r="IM61">
        <v>-6.09410195572284e-10</v>
      </c>
      <c r="IN61">
        <v>-0.025273926026183</v>
      </c>
      <c r="IO61">
        <v>-0.0219156322177338</v>
      </c>
      <c r="IP61">
        <v>0.00246301660602182</v>
      </c>
      <c r="IQ61">
        <v>-2.7174175459257e-05</v>
      </c>
      <c r="IR61">
        <v>-3</v>
      </c>
      <c r="IS61">
        <v>1757</v>
      </c>
      <c r="IT61">
        <v>1</v>
      </c>
      <c r="IU61">
        <v>21</v>
      </c>
      <c r="IV61">
        <v>1494.8</v>
      </c>
      <c r="IW61">
        <v>1494.7</v>
      </c>
      <c r="IX61">
        <v>1.62964</v>
      </c>
      <c r="IY61">
        <v>2.59155</v>
      </c>
      <c r="IZ61">
        <v>1.54785</v>
      </c>
      <c r="JA61">
        <v>2.30713</v>
      </c>
      <c r="JB61">
        <v>1.34644</v>
      </c>
      <c r="JC61">
        <v>2.39258</v>
      </c>
      <c r="JD61">
        <v>32.0904</v>
      </c>
      <c r="JE61">
        <v>24.2539</v>
      </c>
      <c r="JF61">
        <v>18</v>
      </c>
      <c r="JG61">
        <v>497.238</v>
      </c>
      <c r="JH61">
        <v>406.01</v>
      </c>
      <c r="JI61">
        <v>20.5512</v>
      </c>
      <c r="JJ61">
        <v>26.2842</v>
      </c>
      <c r="JK61">
        <v>30</v>
      </c>
      <c r="JL61">
        <v>26.2427</v>
      </c>
      <c r="JM61">
        <v>26.1861</v>
      </c>
      <c r="JN61">
        <v>32.6681</v>
      </c>
      <c r="JO61">
        <v>38.8101</v>
      </c>
      <c r="JP61">
        <v>0</v>
      </c>
      <c r="JQ61">
        <v>20.5562</v>
      </c>
      <c r="JR61">
        <v>756.882</v>
      </c>
      <c r="JS61">
        <v>15.4888</v>
      </c>
      <c r="JT61">
        <v>102.356</v>
      </c>
      <c r="JU61">
        <v>103.159</v>
      </c>
    </row>
    <row r="62" spans="1:281">
      <c r="A62">
        <v>46</v>
      </c>
      <c r="B62">
        <v>1659718302</v>
      </c>
      <c r="C62">
        <v>316.900000095367</v>
      </c>
      <c r="D62" t="s">
        <v>515</v>
      </c>
      <c r="E62" t="s">
        <v>516</v>
      </c>
      <c r="F62">
        <v>5</v>
      </c>
      <c r="G62" t="s">
        <v>415</v>
      </c>
      <c r="H62" t="s">
        <v>416</v>
      </c>
      <c r="I62">
        <v>1659718294.5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762.327844224315</v>
      </c>
      <c r="AK62">
        <v>723.647054545454</v>
      </c>
      <c r="AL62">
        <v>3.39337205663206</v>
      </c>
      <c r="AM62">
        <v>66.001600535587</v>
      </c>
      <c r="AN62">
        <f>(AP62 - AO62 + DI62*1E3/(8.314*(DK62+273.15)) * AR62/DH62 * AQ62) * DH62/(100*CV62) * 1000/(1000 - AP62)</f>
        <v>0</v>
      </c>
      <c r="AO62">
        <v>15.553050237057</v>
      </c>
      <c r="AP62">
        <v>19.8859657342657</v>
      </c>
      <c r="AQ62">
        <v>-1.4567614123623e-06</v>
      </c>
      <c r="AR62">
        <v>112.050135901182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417</v>
      </c>
      <c r="AY62" t="s">
        <v>417</v>
      </c>
      <c r="AZ62">
        <v>0</v>
      </c>
      <c r="BA62">
        <v>0</v>
      </c>
      <c r="BB62">
        <f>1-AZ62/BA62</f>
        <v>0</v>
      </c>
      <c r="BC62">
        <v>0</v>
      </c>
      <c r="BD62" t="s">
        <v>417</v>
      </c>
      <c r="BE62" t="s">
        <v>417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417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6</v>
      </c>
      <c r="CW62">
        <v>0.5</v>
      </c>
      <c r="CX62" t="s">
        <v>418</v>
      </c>
      <c r="CY62">
        <v>2</v>
      </c>
      <c r="CZ62" t="b">
        <v>1</v>
      </c>
      <c r="DA62">
        <v>1659718294.5</v>
      </c>
      <c r="DB62">
        <v>686.095851851852</v>
      </c>
      <c r="DC62">
        <v>734.129777777778</v>
      </c>
      <c r="DD62">
        <v>19.8833407407407</v>
      </c>
      <c r="DE62">
        <v>15.5531814814815</v>
      </c>
      <c r="DF62">
        <v>678.298296296296</v>
      </c>
      <c r="DG62">
        <v>19.5967148148148</v>
      </c>
      <c r="DH62">
        <v>500.082148148148</v>
      </c>
      <c r="DI62">
        <v>90.442237037037</v>
      </c>
      <c r="DJ62">
        <v>0.0440799666666667</v>
      </c>
      <c r="DK62">
        <v>24.6201148148148</v>
      </c>
      <c r="DL62">
        <v>24.9809888888889</v>
      </c>
      <c r="DM62">
        <v>999.9</v>
      </c>
      <c r="DN62">
        <v>0</v>
      </c>
      <c r="DO62">
        <v>0</v>
      </c>
      <c r="DP62">
        <v>9999.44444444445</v>
      </c>
      <c r="DQ62">
        <v>0</v>
      </c>
      <c r="DR62">
        <v>12.4270296296296</v>
      </c>
      <c r="DS62">
        <v>-48.0339111111111</v>
      </c>
      <c r="DT62">
        <v>700.01462962963</v>
      </c>
      <c r="DU62">
        <v>745.728148148148</v>
      </c>
      <c r="DV62">
        <v>4.33015777777778</v>
      </c>
      <c r="DW62">
        <v>734.129777777778</v>
      </c>
      <c r="DX62">
        <v>15.5531814814815</v>
      </c>
      <c r="DY62">
        <v>1.79829333333333</v>
      </c>
      <c r="DZ62">
        <v>1.40666444444444</v>
      </c>
      <c r="EA62">
        <v>15.7719592592593</v>
      </c>
      <c r="EB62">
        <v>11.9896592592593</v>
      </c>
      <c r="EC62">
        <v>2000.01518518519</v>
      </c>
      <c r="ED62">
        <v>0.980002333333334</v>
      </c>
      <c r="EE62">
        <v>0.0199978333333333</v>
      </c>
      <c r="EF62">
        <v>0</v>
      </c>
      <c r="EG62">
        <v>666.595111111111</v>
      </c>
      <c r="EH62">
        <v>5.00063</v>
      </c>
      <c r="EI62">
        <v>13185.4962962963</v>
      </c>
      <c r="EJ62">
        <v>17257.0518518519</v>
      </c>
      <c r="EK62">
        <v>38.375</v>
      </c>
      <c r="EL62">
        <v>38.465</v>
      </c>
      <c r="EM62">
        <v>37.937</v>
      </c>
      <c r="EN62">
        <v>37.812</v>
      </c>
      <c r="EO62">
        <v>39.187</v>
      </c>
      <c r="EP62">
        <v>1955.11518518519</v>
      </c>
      <c r="EQ62">
        <v>39.8988888888889</v>
      </c>
      <c r="ER62">
        <v>0</v>
      </c>
      <c r="ES62">
        <v>1659718299.1</v>
      </c>
      <c r="ET62">
        <v>0</v>
      </c>
      <c r="EU62">
        <v>666.618384615385</v>
      </c>
      <c r="EV62">
        <v>7.6796581217556</v>
      </c>
      <c r="EW62">
        <v>163.43247872454</v>
      </c>
      <c r="EX62">
        <v>13185.4230769231</v>
      </c>
      <c r="EY62">
        <v>15</v>
      </c>
      <c r="EZ62">
        <v>0</v>
      </c>
      <c r="FA62" t="s">
        <v>419</v>
      </c>
      <c r="FB62">
        <v>1659628608.5</v>
      </c>
      <c r="FC62">
        <v>1659628614.5</v>
      </c>
      <c r="FD62">
        <v>0</v>
      </c>
      <c r="FE62">
        <v>0.171</v>
      </c>
      <c r="FF62">
        <v>-0.023</v>
      </c>
      <c r="FG62">
        <v>6.372</v>
      </c>
      <c r="FH62">
        <v>0.072</v>
      </c>
      <c r="FI62">
        <v>420</v>
      </c>
      <c r="FJ62">
        <v>15</v>
      </c>
      <c r="FK62">
        <v>0.23</v>
      </c>
      <c r="FL62">
        <v>0.04</v>
      </c>
      <c r="FM62">
        <v>-47.7309025</v>
      </c>
      <c r="FN62">
        <v>-6.79619549718563</v>
      </c>
      <c r="FO62">
        <v>0.750602695334722</v>
      </c>
      <c r="FP62">
        <v>0</v>
      </c>
      <c r="FQ62">
        <v>666.139088235294</v>
      </c>
      <c r="FR62">
        <v>8.9251795269183</v>
      </c>
      <c r="FS62">
        <v>0.897528645049898</v>
      </c>
      <c r="FT62">
        <v>0</v>
      </c>
      <c r="FU62">
        <v>4.3274685</v>
      </c>
      <c r="FV62">
        <v>0.0505720075046803</v>
      </c>
      <c r="FW62">
        <v>0.00573612044416786</v>
      </c>
      <c r="FX62">
        <v>1</v>
      </c>
      <c r="FY62">
        <v>1</v>
      </c>
      <c r="FZ62">
        <v>3</v>
      </c>
      <c r="GA62" t="s">
        <v>426</v>
      </c>
      <c r="GB62">
        <v>2.97451</v>
      </c>
      <c r="GC62">
        <v>2.69754</v>
      </c>
      <c r="GD62">
        <v>0.132735</v>
      </c>
      <c r="GE62">
        <v>0.139772</v>
      </c>
      <c r="GF62">
        <v>0.0906997</v>
      </c>
      <c r="GG62">
        <v>0.0768908</v>
      </c>
      <c r="GH62">
        <v>33785.4</v>
      </c>
      <c r="GI62">
        <v>36651.4</v>
      </c>
      <c r="GJ62">
        <v>35300.7</v>
      </c>
      <c r="GK62">
        <v>38639.6</v>
      </c>
      <c r="GL62">
        <v>45515</v>
      </c>
      <c r="GM62">
        <v>51518</v>
      </c>
      <c r="GN62">
        <v>55174.3</v>
      </c>
      <c r="GO62">
        <v>61975.7</v>
      </c>
      <c r="GP62">
        <v>1.9846</v>
      </c>
      <c r="GQ62">
        <v>1.8422</v>
      </c>
      <c r="GR62">
        <v>0.10401</v>
      </c>
      <c r="GS62">
        <v>0</v>
      </c>
      <c r="GT62">
        <v>23.2725</v>
      </c>
      <c r="GU62">
        <v>999.9</v>
      </c>
      <c r="GV62">
        <v>57.423</v>
      </c>
      <c r="GW62">
        <v>28.268</v>
      </c>
      <c r="GX62">
        <v>24.4735</v>
      </c>
      <c r="GY62">
        <v>55.7129</v>
      </c>
      <c r="GZ62">
        <v>46.5545</v>
      </c>
      <c r="HA62">
        <v>1</v>
      </c>
      <c r="HB62">
        <v>-0.0685366</v>
      </c>
      <c r="HC62">
        <v>1.70346</v>
      </c>
      <c r="HD62">
        <v>20.1213</v>
      </c>
      <c r="HE62">
        <v>5.19932</v>
      </c>
      <c r="HF62">
        <v>12.0064</v>
      </c>
      <c r="HG62">
        <v>4.9756</v>
      </c>
      <c r="HH62">
        <v>3.2936</v>
      </c>
      <c r="HI62">
        <v>659.8</v>
      </c>
      <c r="HJ62">
        <v>9999</v>
      </c>
      <c r="HK62">
        <v>9999</v>
      </c>
      <c r="HL62">
        <v>9999</v>
      </c>
      <c r="HM62">
        <v>1.86304</v>
      </c>
      <c r="HN62">
        <v>1.86798</v>
      </c>
      <c r="HO62">
        <v>1.86768</v>
      </c>
      <c r="HP62">
        <v>1.86887</v>
      </c>
      <c r="HQ62">
        <v>1.86972</v>
      </c>
      <c r="HR62">
        <v>1.86575</v>
      </c>
      <c r="HS62">
        <v>1.86691</v>
      </c>
      <c r="HT62">
        <v>1.86829</v>
      </c>
      <c r="HU62">
        <v>5</v>
      </c>
      <c r="HV62">
        <v>0</v>
      </c>
      <c r="HW62">
        <v>0</v>
      </c>
      <c r="HX62">
        <v>0</v>
      </c>
      <c r="HY62" t="s">
        <v>421</v>
      </c>
      <c r="HZ62" t="s">
        <v>422</v>
      </c>
      <c r="IA62" t="s">
        <v>423</v>
      </c>
      <c r="IB62" t="s">
        <v>423</v>
      </c>
      <c r="IC62" t="s">
        <v>423</v>
      </c>
      <c r="ID62" t="s">
        <v>423</v>
      </c>
      <c r="IE62">
        <v>0</v>
      </c>
      <c r="IF62">
        <v>100</v>
      </c>
      <c r="IG62">
        <v>100</v>
      </c>
      <c r="IH62">
        <v>7.939</v>
      </c>
      <c r="II62">
        <v>0.2869</v>
      </c>
      <c r="IJ62">
        <v>3.92169283877132</v>
      </c>
      <c r="IK62">
        <v>0.0054094350880348</v>
      </c>
      <c r="IL62">
        <v>8.62785101562088e-07</v>
      </c>
      <c r="IM62">
        <v>-6.09410195572284e-10</v>
      </c>
      <c r="IN62">
        <v>-0.025273926026183</v>
      </c>
      <c r="IO62">
        <v>-0.0219156322177338</v>
      </c>
      <c r="IP62">
        <v>0.00246301660602182</v>
      </c>
      <c r="IQ62">
        <v>-2.7174175459257e-05</v>
      </c>
      <c r="IR62">
        <v>-3</v>
      </c>
      <c r="IS62">
        <v>1757</v>
      </c>
      <c r="IT62">
        <v>1</v>
      </c>
      <c r="IU62">
        <v>21</v>
      </c>
      <c r="IV62">
        <v>1494.9</v>
      </c>
      <c r="IW62">
        <v>1494.8</v>
      </c>
      <c r="IX62">
        <v>1.65649</v>
      </c>
      <c r="IY62">
        <v>2.60864</v>
      </c>
      <c r="IZ62">
        <v>1.54785</v>
      </c>
      <c r="JA62">
        <v>2.30713</v>
      </c>
      <c r="JB62">
        <v>1.34644</v>
      </c>
      <c r="JC62">
        <v>2.27051</v>
      </c>
      <c r="JD62">
        <v>32.0904</v>
      </c>
      <c r="JE62">
        <v>24.2451</v>
      </c>
      <c r="JF62">
        <v>18</v>
      </c>
      <c r="JG62">
        <v>496.584</v>
      </c>
      <c r="JH62">
        <v>405.898</v>
      </c>
      <c r="JI62">
        <v>20.5643</v>
      </c>
      <c r="JJ62">
        <v>26.2864</v>
      </c>
      <c r="JK62">
        <v>30.0002</v>
      </c>
      <c r="JL62">
        <v>26.2427</v>
      </c>
      <c r="JM62">
        <v>26.1861</v>
      </c>
      <c r="JN62">
        <v>33.2757</v>
      </c>
      <c r="JO62">
        <v>38.8101</v>
      </c>
      <c r="JP62">
        <v>0</v>
      </c>
      <c r="JQ62">
        <v>20.5638</v>
      </c>
      <c r="JR62">
        <v>777.087</v>
      </c>
      <c r="JS62">
        <v>15.4772</v>
      </c>
      <c r="JT62">
        <v>102.355</v>
      </c>
      <c r="JU62">
        <v>103.16</v>
      </c>
    </row>
    <row r="63" spans="1:281">
      <c r="A63">
        <v>47</v>
      </c>
      <c r="B63">
        <v>1659718307</v>
      </c>
      <c r="C63">
        <v>321.900000095367</v>
      </c>
      <c r="D63" t="s">
        <v>517</v>
      </c>
      <c r="E63" t="s">
        <v>518</v>
      </c>
      <c r="F63">
        <v>5</v>
      </c>
      <c r="G63" t="s">
        <v>415</v>
      </c>
      <c r="H63" t="s">
        <v>416</v>
      </c>
      <c r="I63">
        <v>1659718299.21429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779.187968820866</v>
      </c>
      <c r="AK63">
        <v>740.566515151515</v>
      </c>
      <c r="AL63">
        <v>3.3775081488878</v>
      </c>
      <c r="AM63">
        <v>66.001600535587</v>
      </c>
      <c r="AN63">
        <f>(AP63 - AO63 + DI63*1E3/(8.314*(DK63+273.15)) * AR63/DH63 * AQ63) * DH63/(100*CV63) * 1000/(1000 - AP63)</f>
        <v>0</v>
      </c>
      <c r="AO63">
        <v>15.5533550975302</v>
      </c>
      <c r="AP63">
        <v>19.8921986013986</v>
      </c>
      <c r="AQ63">
        <v>4.73122927363585e-05</v>
      </c>
      <c r="AR63">
        <v>112.050135901182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417</v>
      </c>
      <c r="AY63" t="s">
        <v>417</v>
      </c>
      <c r="AZ63">
        <v>0</v>
      </c>
      <c r="BA63">
        <v>0</v>
      </c>
      <c r="BB63">
        <f>1-AZ63/BA63</f>
        <v>0</v>
      </c>
      <c r="BC63">
        <v>0</v>
      </c>
      <c r="BD63" t="s">
        <v>417</v>
      </c>
      <c r="BE63" t="s">
        <v>417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417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6</v>
      </c>
      <c r="CW63">
        <v>0.5</v>
      </c>
      <c r="CX63" t="s">
        <v>418</v>
      </c>
      <c r="CY63">
        <v>2</v>
      </c>
      <c r="CZ63" t="b">
        <v>1</v>
      </c>
      <c r="DA63">
        <v>1659718299.21429</v>
      </c>
      <c r="DB63">
        <v>701.654892857143</v>
      </c>
      <c r="DC63">
        <v>750.107892857143</v>
      </c>
      <c r="DD63">
        <v>19.8865821428571</v>
      </c>
      <c r="DE63">
        <v>15.5529607142857</v>
      </c>
      <c r="DF63">
        <v>693.768642857143</v>
      </c>
      <c r="DG63">
        <v>19.599825</v>
      </c>
      <c r="DH63">
        <v>500.071321428571</v>
      </c>
      <c r="DI63">
        <v>90.4410357142857</v>
      </c>
      <c r="DJ63">
        <v>0.0439632285714286</v>
      </c>
      <c r="DK63">
        <v>24.6212357142857</v>
      </c>
      <c r="DL63">
        <v>24.9845428571429</v>
      </c>
      <c r="DM63">
        <v>999.9</v>
      </c>
      <c r="DN63">
        <v>0</v>
      </c>
      <c r="DO63">
        <v>0</v>
      </c>
      <c r="DP63">
        <v>10004.2857142857</v>
      </c>
      <c r="DQ63">
        <v>0</v>
      </c>
      <c r="DR63">
        <v>12.4237285714286</v>
      </c>
      <c r="DS63">
        <v>-48.4529785714286</v>
      </c>
      <c r="DT63">
        <v>715.891678571429</v>
      </c>
      <c r="DU63">
        <v>761.958464285714</v>
      </c>
      <c r="DV63">
        <v>4.33362321428571</v>
      </c>
      <c r="DW63">
        <v>750.107892857143</v>
      </c>
      <c r="DX63">
        <v>15.5529607142857</v>
      </c>
      <c r="DY63">
        <v>1.79856321428571</v>
      </c>
      <c r="DZ63">
        <v>1.40662642857143</v>
      </c>
      <c r="EA63">
        <v>15.7743035714286</v>
      </c>
      <c r="EB63">
        <v>11.9892392857143</v>
      </c>
      <c r="EC63">
        <v>1999.99785714286</v>
      </c>
      <c r="ED63">
        <v>0.980002178571429</v>
      </c>
      <c r="EE63">
        <v>0.0199980035714286</v>
      </c>
      <c r="EF63">
        <v>0</v>
      </c>
      <c r="EG63">
        <v>667.113535714286</v>
      </c>
      <c r="EH63">
        <v>5.00063</v>
      </c>
      <c r="EI63">
        <v>13197.225</v>
      </c>
      <c r="EJ63">
        <v>17256.8964285714</v>
      </c>
      <c r="EK63">
        <v>38.375</v>
      </c>
      <c r="EL63">
        <v>38.4685</v>
      </c>
      <c r="EM63">
        <v>37.937</v>
      </c>
      <c r="EN63">
        <v>37.812</v>
      </c>
      <c r="EO63">
        <v>39.187</v>
      </c>
      <c r="EP63">
        <v>1955.09785714286</v>
      </c>
      <c r="EQ63">
        <v>39.8996428571429</v>
      </c>
      <c r="ER63">
        <v>0</v>
      </c>
      <c r="ES63">
        <v>1659718303.9</v>
      </c>
      <c r="ET63">
        <v>0</v>
      </c>
      <c r="EU63">
        <v>667.160615384615</v>
      </c>
      <c r="EV63">
        <v>6.3347008666351</v>
      </c>
      <c r="EW63">
        <v>141.38803426109</v>
      </c>
      <c r="EX63">
        <v>13197.5307692308</v>
      </c>
      <c r="EY63">
        <v>15</v>
      </c>
      <c r="EZ63">
        <v>0</v>
      </c>
      <c r="FA63" t="s">
        <v>419</v>
      </c>
      <c r="FB63">
        <v>1659628608.5</v>
      </c>
      <c r="FC63">
        <v>1659628614.5</v>
      </c>
      <c r="FD63">
        <v>0</v>
      </c>
      <c r="FE63">
        <v>0.171</v>
      </c>
      <c r="FF63">
        <v>-0.023</v>
      </c>
      <c r="FG63">
        <v>6.372</v>
      </c>
      <c r="FH63">
        <v>0.072</v>
      </c>
      <c r="FI63">
        <v>420</v>
      </c>
      <c r="FJ63">
        <v>15</v>
      </c>
      <c r="FK63">
        <v>0.23</v>
      </c>
      <c r="FL63">
        <v>0.04</v>
      </c>
      <c r="FM63">
        <v>-48.109645</v>
      </c>
      <c r="FN63">
        <v>-4.95769756097554</v>
      </c>
      <c r="FO63">
        <v>0.600651971590038</v>
      </c>
      <c r="FP63">
        <v>0</v>
      </c>
      <c r="FQ63">
        <v>666.699205882353</v>
      </c>
      <c r="FR63">
        <v>7.26739496270683</v>
      </c>
      <c r="FS63">
        <v>0.740244465955105</v>
      </c>
      <c r="FT63">
        <v>0</v>
      </c>
      <c r="FU63">
        <v>4.330994</v>
      </c>
      <c r="FV63">
        <v>0.0429246529080594</v>
      </c>
      <c r="FW63">
        <v>0.00501817486741945</v>
      </c>
      <c r="FX63">
        <v>1</v>
      </c>
      <c r="FY63">
        <v>1</v>
      </c>
      <c r="FZ63">
        <v>3</v>
      </c>
      <c r="GA63" t="s">
        <v>426</v>
      </c>
      <c r="GB63">
        <v>2.97384</v>
      </c>
      <c r="GC63">
        <v>2.69715</v>
      </c>
      <c r="GD63">
        <v>0.134829</v>
      </c>
      <c r="GE63">
        <v>0.14197</v>
      </c>
      <c r="GF63">
        <v>0.090704</v>
      </c>
      <c r="GG63">
        <v>0.0768112</v>
      </c>
      <c r="GH63">
        <v>33703.8</v>
      </c>
      <c r="GI63">
        <v>36558</v>
      </c>
      <c r="GJ63">
        <v>35300.6</v>
      </c>
      <c r="GK63">
        <v>38639.8</v>
      </c>
      <c r="GL63">
        <v>45514.4</v>
      </c>
      <c r="GM63">
        <v>51523.1</v>
      </c>
      <c r="GN63">
        <v>55173.7</v>
      </c>
      <c r="GO63">
        <v>61976.5</v>
      </c>
      <c r="GP63">
        <v>1.9854</v>
      </c>
      <c r="GQ63">
        <v>1.842</v>
      </c>
      <c r="GR63">
        <v>0.103951</v>
      </c>
      <c r="GS63">
        <v>0</v>
      </c>
      <c r="GT63">
        <v>23.2725</v>
      </c>
      <c r="GU63">
        <v>999.9</v>
      </c>
      <c r="GV63">
        <v>57.398</v>
      </c>
      <c r="GW63">
        <v>28.268</v>
      </c>
      <c r="GX63">
        <v>24.4649</v>
      </c>
      <c r="GY63">
        <v>55.0329</v>
      </c>
      <c r="GZ63">
        <v>46.6867</v>
      </c>
      <c r="HA63">
        <v>1</v>
      </c>
      <c r="HB63">
        <v>-0.0685976</v>
      </c>
      <c r="HC63">
        <v>1.68704</v>
      </c>
      <c r="HD63">
        <v>20.121</v>
      </c>
      <c r="HE63">
        <v>5.19692</v>
      </c>
      <c r="HF63">
        <v>12.0052</v>
      </c>
      <c r="HG63">
        <v>4.9756</v>
      </c>
      <c r="HH63">
        <v>3.2934</v>
      </c>
      <c r="HI63">
        <v>659.8</v>
      </c>
      <c r="HJ63">
        <v>9999</v>
      </c>
      <c r="HK63">
        <v>9999</v>
      </c>
      <c r="HL63">
        <v>9999</v>
      </c>
      <c r="HM63">
        <v>1.86304</v>
      </c>
      <c r="HN63">
        <v>1.86798</v>
      </c>
      <c r="HO63">
        <v>1.86768</v>
      </c>
      <c r="HP63">
        <v>1.8689</v>
      </c>
      <c r="HQ63">
        <v>1.86972</v>
      </c>
      <c r="HR63">
        <v>1.86581</v>
      </c>
      <c r="HS63">
        <v>1.86691</v>
      </c>
      <c r="HT63">
        <v>1.86829</v>
      </c>
      <c r="HU63">
        <v>5</v>
      </c>
      <c r="HV63">
        <v>0</v>
      </c>
      <c r="HW63">
        <v>0</v>
      </c>
      <c r="HX63">
        <v>0</v>
      </c>
      <c r="HY63" t="s">
        <v>421</v>
      </c>
      <c r="HZ63" t="s">
        <v>422</v>
      </c>
      <c r="IA63" t="s">
        <v>423</v>
      </c>
      <c r="IB63" t="s">
        <v>423</v>
      </c>
      <c r="IC63" t="s">
        <v>423</v>
      </c>
      <c r="ID63" t="s">
        <v>423</v>
      </c>
      <c r="IE63">
        <v>0</v>
      </c>
      <c r="IF63">
        <v>100</v>
      </c>
      <c r="IG63">
        <v>100</v>
      </c>
      <c r="IH63">
        <v>8.033</v>
      </c>
      <c r="II63">
        <v>0.2869</v>
      </c>
      <c r="IJ63">
        <v>3.92169283877132</v>
      </c>
      <c r="IK63">
        <v>0.0054094350880348</v>
      </c>
      <c r="IL63">
        <v>8.62785101562088e-07</v>
      </c>
      <c r="IM63">
        <v>-6.09410195572284e-10</v>
      </c>
      <c r="IN63">
        <v>-0.025273926026183</v>
      </c>
      <c r="IO63">
        <v>-0.0219156322177338</v>
      </c>
      <c r="IP63">
        <v>0.00246301660602182</v>
      </c>
      <c r="IQ63">
        <v>-2.7174175459257e-05</v>
      </c>
      <c r="IR63">
        <v>-3</v>
      </c>
      <c r="IS63">
        <v>1757</v>
      </c>
      <c r="IT63">
        <v>1</v>
      </c>
      <c r="IU63">
        <v>21</v>
      </c>
      <c r="IV63">
        <v>1495</v>
      </c>
      <c r="IW63">
        <v>1494.9</v>
      </c>
      <c r="IX63">
        <v>1.68823</v>
      </c>
      <c r="IY63">
        <v>2.60132</v>
      </c>
      <c r="IZ63">
        <v>1.54785</v>
      </c>
      <c r="JA63">
        <v>2.30713</v>
      </c>
      <c r="JB63">
        <v>1.34644</v>
      </c>
      <c r="JC63">
        <v>2.25952</v>
      </c>
      <c r="JD63">
        <v>32.0904</v>
      </c>
      <c r="JE63">
        <v>24.2451</v>
      </c>
      <c r="JF63">
        <v>18</v>
      </c>
      <c r="JG63">
        <v>497.128</v>
      </c>
      <c r="JH63">
        <v>405.803</v>
      </c>
      <c r="JI63">
        <v>20.5751</v>
      </c>
      <c r="JJ63">
        <v>26.2864</v>
      </c>
      <c r="JK63">
        <v>30.0001</v>
      </c>
      <c r="JL63">
        <v>26.2449</v>
      </c>
      <c r="JM63">
        <v>26.1882</v>
      </c>
      <c r="JN63">
        <v>33.8363</v>
      </c>
      <c r="JO63">
        <v>39.0813</v>
      </c>
      <c r="JP63">
        <v>0</v>
      </c>
      <c r="JQ63">
        <v>20.5764</v>
      </c>
      <c r="JR63">
        <v>790.504</v>
      </c>
      <c r="JS63">
        <v>15.4654</v>
      </c>
      <c r="JT63">
        <v>102.354</v>
      </c>
      <c r="JU63">
        <v>103.161</v>
      </c>
    </row>
    <row r="64" spans="1:281">
      <c r="A64">
        <v>48</v>
      </c>
      <c r="B64">
        <v>1659718312</v>
      </c>
      <c r="C64">
        <v>326.900000095367</v>
      </c>
      <c r="D64" t="s">
        <v>519</v>
      </c>
      <c r="E64" t="s">
        <v>520</v>
      </c>
      <c r="F64">
        <v>5</v>
      </c>
      <c r="G64" t="s">
        <v>415</v>
      </c>
      <c r="H64" t="s">
        <v>416</v>
      </c>
      <c r="I64">
        <v>1659718304.5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796.866735884752</v>
      </c>
      <c r="AK64">
        <v>757.694066666666</v>
      </c>
      <c r="AL64">
        <v>3.40264112551417</v>
      </c>
      <c r="AM64">
        <v>66.001600535587</v>
      </c>
      <c r="AN64">
        <f>(AP64 - AO64 + DI64*1E3/(8.314*(DK64+273.15)) * AR64/DH64 * AQ64) * DH64/(100*CV64) * 1000/(1000 - AP64)</f>
        <v>0</v>
      </c>
      <c r="AO64">
        <v>15.493621266177</v>
      </c>
      <c r="AP64">
        <v>19.8820160839161</v>
      </c>
      <c r="AQ64">
        <v>-7.06271703136052e-05</v>
      </c>
      <c r="AR64">
        <v>112.050135901182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417</v>
      </c>
      <c r="AY64" t="s">
        <v>417</v>
      </c>
      <c r="AZ64">
        <v>0</v>
      </c>
      <c r="BA64">
        <v>0</v>
      </c>
      <c r="BB64">
        <f>1-AZ64/BA64</f>
        <v>0</v>
      </c>
      <c r="BC64">
        <v>0</v>
      </c>
      <c r="BD64" t="s">
        <v>417</v>
      </c>
      <c r="BE64" t="s">
        <v>417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417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6</v>
      </c>
      <c r="CW64">
        <v>0.5</v>
      </c>
      <c r="CX64" t="s">
        <v>418</v>
      </c>
      <c r="CY64">
        <v>2</v>
      </c>
      <c r="CZ64" t="b">
        <v>1</v>
      </c>
      <c r="DA64">
        <v>1659718304.5</v>
      </c>
      <c r="DB64">
        <v>719.265555555555</v>
      </c>
      <c r="DC64">
        <v>768.040777777778</v>
      </c>
      <c r="DD64">
        <v>19.8877555555556</v>
      </c>
      <c r="DE64">
        <v>15.5307148148148</v>
      </c>
      <c r="DF64">
        <v>711.279222222222</v>
      </c>
      <c r="DG64">
        <v>19.6009592592593</v>
      </c>
      <c r="DH64">
        <v>500.089518518519</v>
      </c>
      <c r="DI64">
        <v>90.4393259259259</v>
      </c>
      <c r="DJ64">
        <v>0.0437431962962963</v>
      </c>
      <c r="DK64">
        <v>24.6236444444444</v>
      </c>
      <c r="DL64">
        <v>24.9848111111111</v>
      </c>
      <c r="DM64">
        <v>999.9</v>
      </c>
      <c r="DN64">
        <v>0</v>
      </c>
      <c r="DO64">
        <v>0</v>
      </c>
      <c r="DP64">
        <v>10005.5555555556</v>
      </c>
      <c r="DQ64">
        <v>0</v>
      </c>
      <c r="DR64">
        <v>12.4237555555556</v>
      </c>
      <c r="DS64">
        <v>-48.7752222222222</v>
      </c>
      <c r="DT64">
        <v>733.860518518519</v>
      </c>
      <c r="DU64">
        <v>780.156666666667</v>
      </c>
      <c r="DV64">
        <v>4.35704740740741</v>
      </c>
      <c r="DW64">
        <v>768.040777777778</v>
      </c>
      <c r="DX64">
        <v>15.5307148148148</v>
      </c>
      <c r="DY64">
        <v>1.79863555555556</v>
      </c>
      <c r="DZ64">
        <v>1.40458740740741</v>
      </c>
      <c r="EA64">
        <v>15.7749407407407</v>
      </c>
      <c r="EB64">
        <v>11.9672148148148</v>
      </c>
      <c r="EC64">
        <v>1999.99333333333</v>
      </c>
      <c r="ED64">
        <v>0.980002111111111</v>
      </c>
      <c r="EE64">
        <v>0.0199980777777778</v>
      </c>
      <c r="EF64">
        <v>0</v>
      </c>
      <c r="EG64">
        <v>667.670111111111</v>
      </c>
      <c r="EH64">
        <v>5.00063</v>
      </c>
      <c r="EI64">
        <v>13208.6962962963</v>
      </c>
      <c r="EJ64">
        <v>17256.8481481481</v>
      </c>
      <c r="EK64">
        <v>38.375</v>
      </c>
      <c r="EL64">
        <v>38.4696666666667</v>
      </c>
      <c r="EM64">
        <v>37.937</v>
      </c>
      <c r="EN64">
        <v>37.812</v>
      </c>
      <c r="EO64">
        <v>39.187</v>
      </c>
      <c r="EP64">
        <v>1955.09333333333</v>
      </c>
      <c r="EQ64">
        <v>39.9</v>
      </c>
      <c r="ER64">
        <v>0</v>
      </c>
      <c r="ES64">
        <v>1659718309.3</v>
      </c>
      <c r="ET64">
        <v>0</v>
      </c>
      <c r="EU64">
        <v>667.76396</v>
      </c>
      <c r="EV64">
        <v>6.20115386878824</v>
      </c>
      <c r="EW64">
        <v>113.376923263926</v>
      </c>
      <c r="EX64">
        <v>13209.676</v>
      </c>
      <c r="EY64">
        <v>15</v>
      </c>
      <c r="EZ64">
        <v>0</v>
      </c>
      <c r="FA64" t="s">
        <v>419</v>
      </c>
      <c r="FB64">
        <v>1659628608.5</v>
      </c>
      <c r="FC64">
        <v>1659628614.5</v>
      </c>
      <c r="FD64">
        <v>0</v>
      </c>
      <c r="FE64">
        <v>0.171</v>
      </c>
      <c r="FF64">
        <v>-0.023</v>
      </c>
      <c r="FG64">
        <v>6.372</v>
      </c>
      <c r="FH64">
        <v>0.072</v>
      </c>
      <c r="FI64">
        <v>420</v>
      </c>
      <c r="FJ64">
        <v>15</v>
      </c>
      <c r="FK64">
        <v>0.23</v>
      </c>
      <c r="FL64">
        <v>0.04</v>
      </c>
      <c r="FM64">
        <v>-48.6153025</v>
      </c>
      <c r="FN64">
        <v>-3.55874183864922</v>
      </c>
      <c r="FO64">
        <v>0.516088552715278</v>
      </c>
      <c r="FP64">
        <v>0</v>
      </c>
      <c r="FQ64">
        <v>667.401705882353</v>
      </c>
      <c r="FR64">
        <v>6.18750191914094</v>
      </c>
      <c r="FS64">
        <v>0.631807702009347</v>
      </c>
      <c r="FT64">
        <v>0</v>
      </c>
      <c r="FU64">
        <v>4.349055</v>
      </c>
      <c r="FV64">
        <v>0.238981238273913</v>
      </c>
      <c r="FW64">
        <v>0.0282924823937385</v>
      </c>
      <c r="FX64">
        <v>0</v>
      </c>
      <c r="FY64">
        <v>0</v>
      </c>
      <c r="FZ64">
        <v>3</v>
      </c>
      <c r="GA64" t="s">
        <v>432</v>
      </c>
      <c r="GB64">
        <v>2.97447</v>
      </c>
      <c r="GC64">
        <v>2.69738</v>
      </c>
      <c r="GD64">
        <v>0.136947</v>
      </c>
      <c r="GE64">
        <v>0.143844</v>
      </c>
      <c r="GF64">
        <v>0.0906466</v>
      </c>
      <c r="GG64">
        <v>0.0766043</v>
      </c>
      <c r="GH64">
        <v>33620.8</v>
      </c>
      <c r="GI64">
        <v>36477.9</v>
      </c>
      <c r="GJ64">
        <v>35300.1</v>
      </c>
      <c r="GK64">
        <v>38639.5</v>
      </c>
      <c r="GL64">
        <v>45516.8</v>
      </c>
      <c r="GM64">
        <v>51534.2</v>
      </c>
      <c r="GN64">
        <v>55173.1</v>
      </c>
      <c r="GO64">
        <v>61975.8</v>
      </c>
      <c r="GP64">
        <v>1.9852</v>
      </c>
      <c r="GQ64">
        <v>1.842</v>
      </c>
      <c r="GR64">
        <v>0.104308</v>
      </c>
      <c r="GS64">
        <v>0</v>
      </c>
      <c r="GT64">
        <v>23.2744</v>
      </c>
      <c r="GU64">
        <v>999.9</v>
      </c>
      <c r="GV64">
        <v>57.374</v>
      </c>
      <c r="GW64">
        <v>28.298</v>
      </c>
      <c r="GX64">
        <v>24.498</v>
      </c>
      <c r="GY64">
        <v>55.1929</v>
      </c>
      <c r="GZ64">
        <v>46.3862</v>
      </c>
      <c r="HA64">
        <v>1</v>
      </c>
      <c r="HB64">
        <v>-0.0682927</v>
      </c>
      <c r="HC64">
        <v>1.67867</v>
      </c>
      <c r="HD64">
        <v>20.1217</v>
      </c>
      <c r="HE64">
        <v>5.19812</v>
      </c>
      <c r="HF64">
        <v>12.0076</v>
      </c>
      <c r="HG64">
        <v>4.9756</v>
      </c>
      <c r="HH64">
        <v>3.2934</v>
      </c>
      <c r="HI64">
        <v>659.8</v>
      </c>
      <c r="HJ64">
        <v>9999</v>
      </c>
      <c r="HK64">
        <v>9999</v>
      </c>
      <c r="HL64">
        <v>9999</v>
      </c>
      <c r="HM64">
        <v>1.86304</v>
      </c>
      <c r="HN64">
        <v>1.86798</v>
      </c>
      <c r="HO64">
        <v>1.86774</v>
      </c>
      <c r="HP64">
        <v>1.8689</v>
      </c>
      <c r="HQ64">
        <v>1.86975</v>
      </c>
      <c r="HR64">
        <v>1.86584</v>
      </c>
      <c r="HS64">
        <v>1.86691</v>
      </c>
      <c r="HT64">
        <v>1.86829</v>
      </c>
      <c r="HU64">
        <v>5</v>
      </c>
      <c r="HV64">
        <v>0</v>
      </c>
      <c r="HW64">
        <v>0</v>
      </c>
      <c r="HX64">
        <v>0</v>
      </c>
      <c r="HY64" t="s">
        <v>421</v>
      </c>
      <c r="HZ64" t="s">
        <v>422</v>
      </c>
      <c r="IA64" t="s">
        <v>423</v>
      </c>
      <c r="IB64" t="s">
        <v>423</v>
      </c>
      <c r="IC64" t="s">
        <v>423</v>
      </c>
      <c r="ID64" t="s">
        <v>423</v>
      </c>
      <c r="IE64">
        <v>0</v>
      </c>
      <c r="IF64">
        <v>100</v>
      </c>
      <c r="IG64">
        <v>100</v>
      </c>
      <c r="IH64">
        <v>8.129</v>
      </c>
      <c r="II64">
        <v>0.2862</v>
      </c>
      <c r="IJ64">
        <v>3.92169283877132</v>
      </c>
      <c r="IK64">
        <v>0.0054094350880348</v>
      </c>
      <c r="IL64">
        <v>8.62785101562088e-07</v>
      </c>
      <c r="IM64">
        <v>-6.09410195572284e-10</v>
      </c>
      <c r="IN64">
        <v>-0.025273926026183</v>
      </c>
      <c r="IO64">
        <v>-0.0219156322177338</v>
      </c>
      <c r="IP64">
        <v>0.00246301660602182</v>
      </c>
      <c r="IQ64">
        <v>-2.7174175459257e-05</v>
      </c>
      <c r="IR64">
        <v>-3</v>
      </c>
      <c r="IS64">
        <v>1757</v>
      </c>
      <c r="IT64">
        <v>1</v>
      </c>
      <c r="IU64">
        <v>21</v>
      </c>
      <c r="IV64">
        <v>1495.1</v>
      </c>
      <c r="IW64">
        <v>1495</v>
      </c>
      <c r="IX64">
        <v>1.71387</v>
      </c>
      <c r="IY64">
        <v>2.60498</v>
      </c>
      <c r="IZ64">
        <v>1.54785</v>
      </c>
      <c r="JA64">
        <v>2.30713</v>
      </c>
      <c r="JB64">
        <v>1.34644</v>
      </c>
      <c r="JC64">
        <v>2.37183</v>
      </c>
      <c r="JD64">
        <v>32.0904</v>
      </c>
      <c r="JE64">
        <v>24.2451</v>
      </c>
      <c r="JF64">
        <v>18</v>
      </c>
      <c r="JG64">
        <v>497.012</v>
      </c>
      <c r="JH64">
        <v>405.803</v>
      </c>
      <c r="JI64">
        <v>20.5853</v>
      </c>
      <c r="JJ64">
        <v>26.2886</v>
      </c>
      <c r="JK64">
        <v>29.9999</v>
      </c>
      <c r="JL64">
        <v>26.2471</v>
      </c>
      <c r="JM64">
        <v>26.1882</v>
      </c>
      <c r="JN64">
        <v>34.437</v>
      </c>
      <c r="JO64">
        <v>39.0813</v>
      </c>
      <c r="JP64">
        <v>0</v>
      </c>
      <c r="JQ64">
        <v>20.5867</v>
      </c>
      <c r="JR64">
        <v>810.599</v>
      </c>
      <c r="JS64">
        <v>15.4682</v>
      </c>
      <c r="JT64">
        <v>102.353</v>
      </c>
      <c r="JU64">
        <v>103.16</v>
      </c>
    </row>
    <row r="65" spans="1:281">
      <c r="A65">
        <v>49</v>
      </c>
      <c r="B65">
        <v>1659718317</v>
      </c>
      <c r="C65">
        <v>331.900000095367</v>
      </c>
      <c r="D65" t="s">
        <v>521</v>
      </c>
      <c r="E65" t="s">
        <v>522</v>
      </c>
      <c r="F65">
        <v>5</v>
      </c>
      <c r="G65" t="s">
        <v>415</v>
      </c>
      <c r="H65" t="s">
        <v>416</v>
      </c>
      <c r="I65">
        <v>1659718309.21429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813.392151829845</v>
      </c>
      <c r="AK65">
        <v>774.479012121212</v>
      </c>
      <c r="AL65">
        <v>3.38041669791643</v>
      </c>
      <c r="AM65">
        <v>66.001600535587</v>
      </c>
      <c r="AN65">
        <f>(AP65 - AO65 + DI65*1E3/(8.314*(DK65+273.15)) * AR65/DH65 * AQ65) * DH65/(100*CV65) * 1000/(1000 - AP65)</f>
        <v>0</v>
      </c>
      <c r="AO65">
        <v>15.4713337504898</v>
      </c>
      <c r="AP65">
        <v>19.8589041958042</v>
      </c>
      <c r="AQ65">
        <v>-0.00828926162523143</v>
      </c>
      <c r="AR65">
        <v>112.050135901182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417</v>
      </c>
      <c r="AY65" t="s">
        <v>417</v>
      </c>
      <c r="AZ65">
        <v>0</v>
      </c>
      <c r="BA65">
        <v>0</v>
      </c>
      <c r="BB65">
        <f>1-AZ65/BA65</f>
        <v>0</v>
      </c>
      <c r="BC65">
        <v>0</v>
      </c>
      <c r="BD65" t="s">
        <v>417</v>
      </c>
      <c r="BE65" t="s">
        <v>417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417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6</v>
      </c>
      <c r="CW65">
        <v>0.5</v>
      </c>
      <c r="CX65" t="s">
        <v>418</v>
      </c>
      <c r="CY65">
        <v>2</v>
      </c>
      <c r="CZ65" t="b">
        <v>1</v>
      </c>
      <c r="DA65">
        <v>1659718309.21429</v>
      </c>
      <c r="DB65">
        <v>734.922392857143</v>
      </c>
      <c r="DC65">
        <v>783.872928571429</v>
      </c>
      <c r="DD65">
        <v>19.8805642857143</v>
      </c>
      <c r="DE65">
        <v>15.5053607142857</v>
      </c>
      <c r="DF65">
        <v>726.84725</v>
      </c>
      <c r="DG65">
        <v>19.5940678571429</v>
      </c>
      <c r="DH65">
        <v>500.087392857143</v>
      </c>
      <c r="DI65">
        <v>90.4387321428571</v>
      </c>
      <c r="DJ65">
        <v>0.0436315642857143</v>
      </c>
      <c r="DK65">
        <v>24.6255142857143</v>
      </c>
      <c r="DL65">
        <v>24.9857821428571</v>
      </c>
      <c r="DM65">
        <v>999.9</v>
      </c>
      <c r="DN65">
        <v>0</v>
      </c>
      <c r="DO65">
        <v>0</v>
      </c>
      <c r="DP65">
        <v>10020.7142857143</v>
      </c>
      <c r="DQ65">
        <v>0</v>
      </c>
      <c r="DR65">
        <v>12.4233321428571</v>
      </c>
      <c r="DS65">
        <v>-48.9505821428571</v>
      </c>
      <c r="DT65">
        <v>749.829285714286</v>
      </c>
      <c r="DU65">
        <v>796.217928571429</v>
      </c>
      <c r="DV65">
        <v>4.3752025</v>
      </c>
      <c r="DW65">
        <v>783.872928571429</v>
      </c>
      <c r="DX65">
        <v>15.5053607142857</v>
      </c>
      <c r="DY65">
        <v>1.79797321428571</v>
      </c>
      <c r="DZ65">
        <v>1.40228607142857</v>
      </c>
      <c r="EA65">
        <v>15.769175</v>
      </c>
      <c r="EB65">
        <v>11.9423285714286</v>
      </c>
      <c r="EC65">
        <v>2000.0025</v>
      </c>
      <c r="ED65">
        <v>0.980001964285715</v>
      </c>
      <c r="EE65">
        <v>0.0199982392857143</v>
      </c>
      <c r="EF65">
        <v>0</v>
      </c>
      <c r="EG65">
        <v>668.040464285714</v>
      </c>
      <c r="EH65">
        <v>5.00063</v>
      </c>
      <c r="EI65">
        <v>13217.4571428571</v>
      </c>
      <c r="EJ65">
        <v>17256.925</v>
      </c>
      <c r="EK65">
        <v>38.375</v>
      </c>
      <c r="EL65">
        <v>38.47075</v>
      </c>
      <c r="EM65">
        <v>37.937</v>
      </c>
      <c r="EN65">
        <v>37.812</v>
      </c>
      <c r="EO65">
        <v>39.187</v>
      </c>
      <c r="EP65">
        <v>1955.1025</v>
      </c>
      <c r="EQ65">
        <v>39.9</v>
      </c>
      <c r="ER65">
        <v>0</v>
      </c>
      <c r="ES65">
        <v>1659718314.1</v>
      </c>
      <c r="ET65">
        <v>0</v>
      </c>
      <c r="EU65">
        <v>668.14108</v>
      </c>
      <c r="EV65">
        <v>5.19053848385376</v>
      </c>
      <c r="EW65">
        <v>101.915384776519</v>
      </c>
      <c r="EX65">
        <v>13218.464</v>
      </c>
      <c r="EY65">
        <v>15</v>
      </c>
      <c r="EZ65">
        <v>0</v>
      </c>
      <c r="FA65" t="s">
        <v>419</v>
      </c>
      <c r="FB65">
        <v>1659628608.5</v>
      </c>
      <c r="FC65">
        <v>1659628614.5</v>
      </c>
      <c r="FD65">
        <v>0</v>
      </c>
      <c r="FE65">
        <v>0.171</v>
      </c>
      <c r="FF65">
        <v>-0.023</v>
      </c>
      <c r="FG65">
        <v>6.372</v>
      </c>
      <c r="FH65">
        <v>0.072</v>
      </c>
      <c r="FI65">
        <v>420</v>
      </c>
      <c r="FJ65">
        <v>15</v>
      </c>
      <c r="FK65">
        <v>0.23</v>
      </c>
      <c r="FL65">
        <v>0.04</v>
      </c>
      <c r="FM65">
        <v>-48.811705</v>
      </c>
      <c r="FN65">
        <v>-2.08190769230761</v>
      </c>
      <c r="FO65">
        <v>0.439527052608824</v>
      </c>
      <c r="FP65">
        <v>0</v>
      </c>
      <c r="FQ65">
        <v>667.747941176471</v>
      </c>
      <c r="FR65">
        <v>5.45961803577735</v>
      </c>
      <c r="FS65">
        <v>0.571792482985406</v>
      </c>
      <c r="FT65">
        <v>0</v>
      </c>
      <c r="FU65">
        <v>4.362255</v>
      </c>
      <c r="FV65">
        <v>0.280728180112564</v>
      </c>
      <c r="FW65">
        <v>0.0309554469358787</v>
      </c>
      <c r="FX65">
        <v>0</v>
      </c>
      <c r="FY65">
        <v>0</v>
      </c>
      <c r="FZ65">
        <v>3</v>
      </c>
      <c r="GA65" t="s">
        <v>432</v>
      </c>
      <c r="GB65">
        <v>2.97471</v>
      </c>
      <c r="GC65">
        <v>2.69779</v>
      </c>
      <c r="GD65">
        <v>0.138981</v>
      </c>
      <c r="GE65">
        <v>0.145986</v>
      </c>
      <c r="GF65">
        <v>0.090604</v>
      </c>
      <c r="GG65">
        <v>0.0765903</v>
      </c>
      <c r="GH65">
        <v>33541.5</v>
      </c>
      <c r="GI65">
        <v>36386</v>
      </c>
      <c r="GJ65">
        <v>35300</v>
      </c>
      <c r="GK65">
        <v>38638.8</v>
      </c>
      <c r="GL65">
        <v>45519</v>
      </c>
      <c r="GM65">
        <v>51534.6</v>
      </c>
      <c r="GN65">
        <v>55173.1</v>
      </c>
      <c r="GO65">
        <v>61975.2</v>
      </c>
      <c r="GP65">
        <v>1.9858</v>
      </c>
      <c r="GQ65">
        <v>1.8414</v>
      </c>
      <c r="GR65">
        <v>0.10404</v>
      </c>
      <c r="GS65">
        <v>0</v>
      </c>
      <c r="GT65">
        <v>23.2744</v>
      </c>
      <c r="GU65">
        <v>999.9</v>
      </c>
      <c r="GV65">
        <v>57.374</v>
      </c>
      <c r="GW65">
        <v>28.288</v>
      </c>
      <c r="GX65">
        <v>24.4815</v>
      </c>
      <c r="GY65">
        <v>54.9629</v>
      </c>
      <c r="GZ65">
        <v>46.1819</v>
      </c>
      <c r="HA65">
        <v>1</v>
      </c>
      <c r="HB65">
        <v>-0.0681301</v>
      </c>
      <c r="HC65">
        <v>1.68244</v>
      </c>
      <c r="HD65">
        <v>20.1214</v>
      </c>
      <c r="HE65">
        <v>5.19932</v>
      </c>
      <c r="HF65">
        <v>12.0064</v>
      </c>
      <c r="HG65">
        <v>4.9756</v>
      </c>
      <c r="HH65">
        <v>3.2936</v>
      </c>
      <c r="HI65">
        <v>659.8</v>
      </c>
      <c r="HJ65">
        <v>9999</v>
      </c>
      <c r="HK65">
        <v>9999</v>
      </c>
      <c r="HL65">
        <v>9999</v>
      </c>
      <c r="HM65">
        <v>1.8631</v>
      </c>
      <c r="HN65">
        <v>1.86798</v>
      </c>
      <c r="HO65">
        <v>1.86768</v>
      </c>
      <c r="HP65">
        <v>1.8689</v>
      </c>
      <c r="HQ65">
        <v>1.86978</v>
      </c>
      <c r="HR65">
        <v>1.86572</v>
      </c>
      <c r="HS65">
        <v>1.86691</v>
      </c>
      <c r="HT65">
        <v>1.86829</v>
      </c>
      <c r="HU65">
        <v>5</v>
      </c>
      <c r="HV65">
        <v>0</v>
      </c>
      <c r="HW65">
        <v>0</v>
      </c>
      <c r="HX65">
        <v>0</v>
      </c>
      <c r="HY65" t="s">
        <v>421</v>
      </c>
      <c r="HZ65" t="s">
        <v>422</v>
      </c>
      <c r="IA65" t="s">
        <v>423</v>
      </c>
      <c r="IB65" t="s">
        <v>423</v>
      </c>
      <c r="IC65" t="s">
        <v>423</v>
      </c>
      <c r="ID65" t="s">
        <v>423</v>
      </c>
      <c r="IE65">
        <v>0</v>
      </c>
      <c r="IF65">
        <v>100</v>
      </c>
      <c r="IG65">
        <v>100</v>
      </c>
      <c r="IH65">
        <v>8.221</v>
      </c>
      <c r="II65">
        <v>0.2857</v>
      </c>
      <c r="IJ65">
        <v>3.92169283877132</v>
      </c>
      <c r="IK65">
        <v>0.0054094350880348</v>
      </c>
      <c r="IL65">
        <v>8.62785101562088e-07</v>
      </c>
      <c r="IM65">
        <v>-6.09410195572284e-10</v>
      </c>
      <c r="IN65">
        <v>-0.025273926026183</v>
      </c>
      <c r="IO65">
        <v>-0.0219156322177338</v>
      </c>
      <c r="IP65">
        <v>0.00246301660602182</v>
      </c>
      <c r="IQ65">
        <v>-2.7174175459257e-05</v>
      </c>
      <c r="IR65">
        <v>-3</v>
      </c>
      <c r="IS65">
        <v>1757</v>
      </c>
      <c r="IT65">
        <v>1</v>
      </c>
      <c r="IU65">
        <v>21</v>
      </c>
      <c r="IV65">
        <v>1495.1</v>
      </c>
      <c r="IW65">
        <v>1495</v>
      </c>
      <c r="IX65">
        <v>1.74561</v>
      </c>
      <c r="IY65">
        <v>2.6001</v>
      </c>
      <c r="IZ65">
        <v>1.54785</v>
      </c>
      <c r="JA65">
        <v>2.30713</v>
      </c>
      <c r="JB65">
        <v>1.34644</v>
      </c>
      <c r="JC65">
        <v>2.39258</v>
      </c>
      <c r="JD65">
        <v>32.0904</v>
      </c>
      <c r="JE65">
        <v>24.2539</v>
      </c>
      <c r="JF65">
        <v>18</v>
      </c>
      <c r="JG65">
        <v>497.409</v>
      </c>
      <c r="JH65">
        <v>405.486</v>
      </c>
      <c r="JI65">
        <v>20.5956</v>
      </c>
      <c r="JJ65">
        <v>26.2886</v>
      </c>
      <c r="JK65">
        <v>30.0001</v>
      </c>
      <c r="JL65">
        <v>26.2471</v>
      </c>
      <c r="JM65">
        <v>26.1904</v>
      </c>
      <c r="JN65">
        <v>34.999</v>
      </c>
      <c r="JO65">
        <v>39.0813</v>
      </c>
      <c r="JP65">
        <v>0</v>
      </c>
      <c r="JQ65">
        <v>20.5955</v>
      </c>
      <c r="JR65">
        <v>824.116</v>
      </c>
      <c r="JS65">
        <v>15.4763</v>
      </c>
      <c r="JT65">
        <v>102.353</v>
      </c>
      <c r="JU65">
        <v>103.159</v>
      </c>
    </row>
    <row r="66" spans="1:281">
      <c r="A66">
        <v>50</v>
      </c>
      <c r="B66">
        <v>1659718322</v>
      </c>
      <c r="C66">
        <v>336.900000095367</v>
      </c>
      <c r="D66" t="s">
        <v>523</v>
      </c>
      <c r="E66" t="s">
        <v>524</v>
      </c>
      <c r="F66">
        <v>5</v>
      </c>
      <c r="G66" t="s">
        <v>415</v>
      </c>
      <c r="H66" t="s">
        <v>416</v>
      </c>
      <c r="I66">
        <v>1659718314.5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830.947913444462</v>
      </c>
      <c r="AK66">
        <v>791.496151515152</v>
      </c>
      <c r="AL66">
        <v>3.40507972244341</v>
      </c>
      <c r="AM66">
        <v>66.001600535587</v>
      </c>
      <c r="AN66">
        <f>(AP66 - AO66 + DI66*1E3/(8.314*(DK66+273.15)) * AR66/DH66 * AQ66) * DH66/(100*CV66) * 1000/(1000 - AP66)</f>
        <v>0</v>
      </c>
      <c r="AO66">
        <v>15.4709008249202</v>
      </c>
      <c r="AP66">
        <v>19.8520657342658</v>
      </c>
      <c r="AQ66">
        <v>-0.000591784922627361</v>
      </c>
      <c r="AR66">
        <v>112.050135901182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417</v>
      </c>
      <c r="AY66" t="s">
        <v>417</v>
      </c>
      <c r="AZ66">
        <v>0</v>
      </c>
      <c r="BA66">
        <v>0</v>
      </c>
      <c r="BB66">
        <f>1-AZ66/BA66</f>
        <v>0</v>
      </c>
      <c r="BC66">
        <v>0</v>
      </c>
      <c r="BD66" t="s">
        <v>417</v>
      </c>
      <c r="BE66" t="s">
        <v>417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417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6</v>
      </c>
      <c r="CW66">
        <v>0.5</v>
      </c>
      <c r="CX66" t="s">
        <v>418</v>
      </c>
      <c r="CY66">
        <v>2</v>
      </c>
      <c r="CZ66" t="b">
        <v>1</v>
      </c>
      <c r="DA66">
        <v>1659718314.5</v>
      </c>
      <c r="DB66">
        <v>752.507259259259</v>
      </c>
      <c r="DC66">
        <v>801.75562962963</v>
      </c>
      <c r="DD66">
        <v>19.8686333333333</v>
      </c>
      <c r="DE66">
        <v>15.4763703703704</v>
      </c>
      <c r="DF66">
        <v>744.332592592593</v>
      </c>
      <c r="DG66">
        <v>19.5826296296296</v>
      </c>
      <c r="DH66">
        <v>500.080740740741</v>
      </c>
      <c r="DI66">
        <v>90.4379407407407</v>
      </c>
      <c r="DJ66">
        <v>0.0436275555555556</v>
      </c>
      <c r="DK66">
        <v>24.629037037037</v>
      </c>
      <c r="DL66">
        <v>24.9861148148148</v>
      </c>
      <c r="DM66">
        <v>999.9</v>
      </c>
      <c r="DN66">
        <v>0</v>
      </c>
      <c r="DO66">
        <v>0</v>
      </c>
      <c r="DP66">
        <v>10017.5925925926</v>
      </c>
      <c r="DQ66">
        <v>0</v>
      </c>
      <c r="DR66">
        <v>12.422937037037</v>
      </c>
      <c r="DS66">
        <v>-49.2484</v>
      </c>
      <c r="DT66">
        <v>767.761444444444</v>
      </c>
      <c r="DU66">
        <v>814.358740740741</v>
      </c>
      <c r="DV66">
        <v>4.39226148148148</v>
      </c>
      <c r="DW66">
        <v>801.75562962963</v>
      </c>
      <c r="DX66">
        <v>15.4763703703704</v>
      </c>
      <c r="DY66">
        <v>1.79687888888889</v>
      </c>
      <c r="DZ66">
        <v>1.39965259259259</v>
      </c>
      <c r="EA66">
        <v>15.7596555555556</v>
      </c>
      <c r="EB66">
        <v>11.9138592592593</v>
      </c>
      <c r="EC66">
        <v>1999.99555555556</v>
      </c>
      <c r="ED66">
        <v>0.980001888888889</v>
      </c>
      <c r="EE66">
        <v>0.0199983222222222</v>
      </c>
      <c r="EF66">
        <v>0</v>
      </c>
      <c r="EG66">
        <v>668.465259259259</v>
      </c>
      <c r="EH66">
        <v>5.00063</v>
      </c>
      <c r="EI66">
        <v>13225.3888888889</v>
      </c>
      <c r="EJ66">
        <v>17256.8666666667</v>
      </c>
      <c r="EK66">
        <v>38.375</v>
      </c>
      <c r="EL66">
        <v>38.472</v>
      </c>
      <c r="EM66">
        <v>37.9347037037037</v>
      </c>
      <c r="EN66">
        <v>37.812</v>
      </c>
      <c r="EO66">
        <v>39.187</v>
      </c>
      <c r="EP66">
        <v>1955.09555555556</v>
      </c>
      <c r="EQ66">
        <v>39.9</v>
      </c>
      <c r="ER66">
        <v>0</v>
      </c>
      <c r="ES66">
        <v>1659718319.5</v>
      </c>
      <c r="ET66">
        <v>0</v>
      </c>
      <c r="EU66">
        <v>668.519961538462</v>
      </c>
      <c r="EV66">
        <v>3.45083760595814</v>
      </c>
      <c r="EW66">
        <v>80.1606836179094</v>
      </c>
      <c r="EX66">
        <v>13225.8961538462</v>
      </c>
      <c r="EY66">
        <v>15</v>
      </c>
      <c r="EZ66">
        <v>0</v>
      </c>
      <c r="FA66" t="s">
        <v>419</v>
      </c>
      <c r="FB66">
        <v>1659628608.5</v>
      </c>
      <c r="FC66">
        <v>1659628614.5</v>
      </c>
      <c r="FD66">
        <v>0</v>
      </c>
      <c r="FE66">
        <v>0.171</v>
      </c>
      <c r="FF66">
        <v>-0.023</v>
      </c>
      <c r="FG66">
        <v>6.372</v>
      </c>
      <c r="FH66">
        <v>0.072</v>
      </c>
      <c r="FI66">
        <v>420</v>
      </c>
      <c r="FJ66">
        <v>15</v>
      </c>
      <c r="FK66">
        <v>0.23</v>
      </c>
      <c r="FL66">
        <v>0.04</v>
      </c>
      <c r="FM66">
        <v>-49.1144175</v>
      </c>
      <c r="FN66">
        <v>-3.07832757973729</v>
      </c>
      <c r="FO66">
        <v>0.488988246733753</v>
      </c>
      <c r="FP66">
        <v>0</v>
      </c>
      <c r="FQ66">
        <v>668.238264705882</v>
      </c>
      <c r="FR66">
        <v>4.63454546067158</v>
      </c>
      <c r="FS66">
        <v>0.501438595667433</v>
      </c>
      <c r="FT66">
        <v>0</v>
      </c>
      <c r="FU66">
        <v>4.37789575</v>
      </c>
      <c r="FV66">
        <v>0.16376431519699</v>
      </c>
      <c r="FW66">
        <v>0.0250296378207417</v>
      </c>
      <c r="FX66">
        <v>0</v>
      </c>
      <c r="FY66">
        <v>0</v>
      </c>
      <c r="FZ66">
        <v>3</v>
      </c>
      <c r="GA66" t="s">
        <v>432</v>
      </c>
      <c r="GB66">
        <v>2.97323</v>
      </c>
      <c r="GC66">
        <v>2.69755</v>
      </c>
      <c r="GD66">
        <v>0.141047</v>
      </c>
      <c r="GE66">
        <v>0.147868</v>
      </c>
      <c r="GF66">
        <v>0.09059</v>
      </c>
      <c r="GG66">
        <v>0.0765899</v>
      </c>
      <c r="GH66">
        <v>33461.6</v>
      </c>
      <c r="GI66">
        <v>36306.2</v>
      </c>
      <c r="GJ66">
        <v>35300.6</v>
      </c>
      <c r="GK66">
        <v>38639.1</v>
      </c>
      <c r="GL66">
        <v>45520.2</v>
      </c>
      <c r="GM66">
        <v>51535</v>
      </c>
      <c r="GN66">
        <v>55173.7</v>
      </c>
      <c r="GO66">
        <v>61975.6</v>
      </c>
      <c r="GP66">
        <v>1.986</v>
      </c>
      <c r="GQ66">
        <v>1.8422</v>
      </c>
      <c r="GR66">
        <v>0.104755</v>
      </c>
      <c r="GS66">
        <v>0</v>
      </c>
      <c r="GT66">
        <v>23.2764</v>
      </c>
      <c r="GU66">
        <v>999.9</v>
      </c>
      <c r="GV66">
        <v>57.374</v>
      </c>
      <c r="GW66">
        <v>28.268</v>
      </c>
      <c r="GX66">
        <v>24.4544</v>
      </c>
      <c r="GY66">
        <v>55.0329</v>
      </c>
      <c r="GZ66">
        <v>46.8149</v>
      </c>
      <c r="HA66">
        <v>1</v>
      </c>
      <c r="HB66">
        <v>-0.0680488</v>
      </c>
      <c r="HC66">
        <v>1.67211</v>
      </c>
      <c r="HD66">
        <v>20.1216</v>
      </c>
      <c r="HE66">
        <v>5.19812</v>
      </c>
      <c r="HF66">
        <v>12.0064</v>
      </c>
      <c r="HG66">
        <v>4.9756</v>
      </c>
      <c r="HH66">
        <v>3.2936</v>
      </c>
      <c r="HI66">
        <v>659.8</v>
      </c>
      <c r="HJ66">
        <v>9999</v>
      </c>
      <c r="HK66">
        <v>9999</v>
      </c>
      <c r="HL66">
        <v>9999</v>
      </c>
      <c r="HM66">
        <v>1.8631</v>
      </c>
      <c r="HN66">
        <v>1.86798</v>
      </c>
      <c r="HO66">
        <v>1.86768</v>
      </c>
      <c r="HP66">
        <v>1.86887</v>
      </c>
      <c r="HQ66">
        <v>1.86975</v>
      </c>
      <c r="HR66">
        <v>1.86572</v>
      </c>
      <c r="HS66">
        <v>1.86688</v>
      </c>
      <c r="HT66">
        <v>1.86826</v>
      </c>
      <c r="HU66">
        <v>5</v>
      </c>
      <c r="HV66">
        <v>0</v>
      </c>
      <c r="HW66">
        <v>0</v>
      </c>
      <c r="HX66">
        <v>0</v>
      </c>
      <c r="HY66" t="s">
        <v>421</v>
      </c>
      <c r="HZ66" t="s">
        <v>422</v>
      </c>
      <c r="IA66" t="s">
        <v>423</v>
      </c>
      <c r="IB66" t="s">
        <v>423</v>
      </c>
      <c r="IC66" t="s">
        <v>423</v>
      </c>
      <c r="ID66" t="s">
        <v>423</v>
      </c>
      <c r="IE66">
        <v>0</v>
      </c>
      <c r="IF66">
        <v>100</v>
      </c>
      <c r="IG66">
        <v>100</v>
      </c>
      <c r="IH66">
        <v>8.316</v>
      </c>
      <c r="II66">
        <v>0.2855</v>
      </c>
      <c r="IJ66">
        <v>3.92169283877132</v>
      </c>
      <c r="IK66">
        <v>0.0054094350880348</v>
      </c>
      <c r="IL66">
        <v>8.62785101562088e-07</v>
      </c>
      <c r="IM66">
        <v>-6.09410195572284e-10</v>
      </c>
      <c r="IN66">
        <v>-0.025273926026183</v>
      </c>
      <c r="IO66">
        <v>-0.0219156322177338</v>
      </c>
      <c r="IP66">
        <v>0.00246301660602182</v>
      </c>
      <c r="IQ66">
        <v>-2.7174175459257e-05</v>
      </c>
      <c r="IR66">
        <v>-3</v>
      </c>
      <c r="IS66">
        <v>1757</v>
      </c>
      <c r="IT66">
        <v>1</v>
      </c>
      <c r="IU66">
        <v>21</v>
      </c>
      <c r="IV66">
        <v>1495.2</v>
      </c>
      <c r="IW66">
        <v>1495.1</v>
      </c>
      <c r="IX66">
        <v>1.77246</v>
      </c>
      <c r="IY66">
        <v>2.59888</v>
      </c>
      <c r="IZ66">
        <v>1.54785</v>
      </c>
      <c r="JA66">
        <v>2.30713</v>
      </c>
      <c r="JB66">
        <v>1.34644</v>
      </c>
      <c r="JC66">
        <v>2.33154</v>
      </c>
      <c r="JD66">
        <v>32.0904</v>
      </c>
      <c r="JE66">
        <v>24.2539</v>
      </c>
      <c r="JF66">
        <v>18</v>
      </c>
      <c r="JG66">
        <v>497.548</v>
      </c>
      <c r="JH66">
        <v>405.93</v>
      </c>
      <c r="JI66">
        <v>20.6067</v>
      </c>
      <c r="JJ66">
        <v>26.2909</v>
      </c>
      <c r="JK66">
        <v>30.0002</v>
      </c>
      <c r="JL66">
        <v>26.2484</v>
      </c>
      <c r="JM66">
        <v>26.1904</v>
      </c>
      <c r="JN66">
        <v>35.5928</v>
      </c>
      <c r="JO66">
        <v>39.0813</v>
      </c>
      <c r="JP66">
        <v>0</v>
      </c>
      <c r="JQ66">
        <v>20.6072</v>
      </c>
      <c r="JR66">
        <v>844.189</v>
      </c>
      <c r="JS66">
        <v>15.4772</v>
      </c>
      <c r="JT66">
        <v>102.354</v>
      </c>
      <c r="JU66">
        <v>103.159</v>
      </c>
    </row>
    <row r="67" spans="1:281">
      <c r="A67">
        <v>51</v>
      </c>
      <c r="B67">
        <v>1659718327</v>
      </c>
      <c r="C67">
        <v>341.900000095367</v>
      </c>
      <c r="D67" t="s">
        <v>525</v>
      </c>
      <c r="E67" t="s">
        <v>526</v>
      </c>
      <c r="F67">
        <v>5</v>
      </c>
      <c r="G67" t="s">
        <v>415</v>
      </c>
      <c r="H67" t="s">
        <v>416</v>
      </c>
      <c r="I67">
        <v>1659718319.21429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847.657453579029</v>
      </c>
      <c r="AK67">
        <v>808.269593939393</v>
      </c>
      <c r="AL67">
        <v>3.33619191406846</v>
      </c>
      <c r="AM67">
        <v>66.001600535587</v>
      </c>
      <c r="AN67">
        <f>(AP67 - AO67 + DI67*1E3/(8.314*(DK67+273.15)) * AR67/DH67 * AQ67) * DH67/(100*CV67) * 1000/(1000 - AP67)</f>
        <v>0</v>
      </c>
      <c r="AO67">
        <v>15.4712230470863</v>
      </c>
      <c r="AP67">
        <v>19.8551097902098</v>
      </c>
      <c r="AQ67">
        <v>-0.000501862027908956</v>
      </c>
      <c r="AR67">
        <v>112.050135901182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417</v>
      </c>
      <c r="AY67" t="s">
        <v>417</v>
      </c>
      <c r="AZ67">
        <v>0</v>
      </c>
      <c r="BA67">
        <v>0</v>
      </c>
      <c r="BB67">
        <f>1-AZ67/BA67</f>
        <v>0</v>
      </c>
      <c r="BC67">
        <v>0</v>
      </c>
      <c r="BD67" t="s">
        <v>417</v>
      </c>
      <c r="BE67" t="s">
        <v>417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417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6</v>
      </c>
      <c r="CW67">
        <v>0.5</v>
      </c>
      <c r="CX67" t="s">
        <v>418</v>
      </c>
      <c r="CY67">
        <v>2</v>
      </c>
      <c r="CZ67" t="b">
        <v>1</v>
      </c>
      <c r="DA67">
        <v>1659718319.21429</v>
      </c>
      <c r="DB67">
        <v>768.130107142857</v>
      </c>
      <c r="DC67">
        <v>817.537821428572</v>
      </c>
      <c r="DD67">
        <v>19.857975</v>
      </c>
      <c r="DE67">
        <v>15.4708928571429</v>
      </c>
      <c r="DF67">
        <v>759.867392857143</v>
      </c>
      <c r="DG67">
        <v>19.5724142857143</v>
      </c>
      <c r="DH67">
        <v>500.056392857143</v>
      </c>
      <c r="DI67">
        <v>90.4375035714286</v>
      </c>
      <c r="DJ67">
        <v>0.0436200642857143</v>
      </c>
      <c r="DK67">
        <v>24.63175</v>
      </c>
      <c r="DL67">
        <v>24.9923642857143</v>
      </c>
      <c r="DM67">
        <v>999.9</v>
      </c>
      <c r="DN67">
        <v>0</v>
      </c>
      <c r="DO67">
        <v>0</v>
      </c>
      <c r="DP67">
        <v>10011.4285714286</v>
      </c>
      <c r="DQ67">
        <v>0</v>
      </c>
      <c r="DR67">
        <v>12.4189964285714</v>
      </c>
      <c r="DS67">
        <v>-49.4076464285714</v>
      </c>
      <c r="DT67">
        <v>783.692571428571</v>
      </c>
      <c r="DU67">
        <v>830.3845</v>
      </c>
      <c r="DV67">
        <v>4.3870925</v>
      </c>
      <c r="DW67">
        <v>817.537821428572</v>
      </c>
      <c r="DX67">
        <v>15.4708928571429</v>
      </c>
      <c r="DY67">
        <v>1.79590642857143</v>
      </c>
      <c r="DZ67">
        <v>1.39914964285714</v>
      </c>
      <c r="EA67">
        <v>15.7511928571429</v>
      </c>
      <c r="EB67">
        <v>11.9084214285714</v>
      </c>
      <c r="EC67">
        <v>2000.00928571429</v>
      </c>
      <c r="ED67">
        <v>0.980001964285714</v>
      </c>
      <c r="EE67">
        <v>0.0199982392857143</v>
      </c>
      <c r="EF67">
        <v>0</v>
      </c>
      <c r="EG67">
        <v>668.729107142857</v>
      </c>
      <c r="EH67">
        <v>5.00063</v>
      </c>
      <c r="EI67">
        <v>13231.2464285714</v>
      </c>
      <c r="EJ67">
        <v>17256.9928571429</v>
      </c>
      <c r="EK67">
        <v>38.375</v>
      </c>
      <c r="EL67">
        <v>38.47075</v>
      </c>
      <c r="EM67">
        <v>37.9347857142857</v>
      </c>
      <c r="EN67">
        <v>37.812</v>
      </c>
      <c r="EO67">
        <v>39.187</v>
      </c>
      <c r="EP67">
        <v>1955.10928571429</v>
      </c>
      <c r="EQ67">
        <v>39.9</v>
      </c>
      <c r="ER67">
        <v>0</v>
      </c>
      <c r="ES67">
        <v>1659718324.3</v>
      </c>
      <c r="ET67">
        <v>0</v>
      </c>
      <c r="EU67">
        <v>668.787730769231</v>
      </c>
      <c r="EV67">
        <v>2.74177778285872</v>
      </c>
      <c r="EW67">
        <v>62.7931624162104</v>
      </c>
      <c r="EX67">
        <v>13231.75</v>
      </c>
      <c r="EY67">
        <v>15</v>
      </c>
      <c r="EZ67">
        <v>0</v>
      </c>
      <c r="FA67" t="s">
        <v>419</v>
      </c>
      <c r="FB67">
        <v>1659628608.5</v>
      </c>
      <c r="FC67">
        <v>1659628614.5</v>
      </c>
      <c r="FD67">
        <v>0</v>
      </c>
      <c r="FE67">
        <v>0.171</v>
      </c>
      <c r="FF67">
        <v>-0.023</v>
      </c>
      <c r="FG67">
        <v>6.372</v>
      </c>
      <c r="FH67">
        <v>0.072</v>
      </c>
      <c r="FI67">
        <v>420</v>
      </c>
      <c r="FJ67">
        <v>15</v>
      </c>
      <c r="FK67">
        <v>0.23</v>
      </c>
      <c r="FL67">
        <v>0.04</v>
      </c>
      <c r="FM67">
        <v>-49.2796225</v>
      </c>
      <c r="FN67">
        <v>-1.99093846153827</v>
      </c>
      <c r="FO67">
        <v>0.454380185245517</v>
      </c>
      <c r="FP67">
        <v>0</v>
      </c>
      <c r="FQ67">
        <v>668.5535</v>
      </c>
      <c r="FR67">
        <v>3.4752482853341</v>
      </c>
      <c r="FS67">
        <v>0.381067096917265</v>
      </c>
      <c r="FT67">
        <v>0</v>
      </c>
      <c r="FU67">
        <v>4.3866845</v>
      </c>
      <c r="FV67">
        <v>-0.00386026266417281</v>
      </c>
      <c r="FW67">
        <v>0.014784103616723</v>
      </c>
      <c r="FX67">
        <v>1</v>
      </c>
      <c r="FY67">
        <v>1</v>
      </c>
      <c r="FZ67">
        <v>3</v>
      </c>
      <c r="GA67" t="s">
        <v>426</v>
      </c>
      <c r="GB67">
        <v>2.97308</v>
      </c>
      <c r="GC67">
        <v>2.69771</v>
      </c>
      <c r="GD67">
        <v>0.143042</v>
      </c>
      <c r="GE67">
        <v>0.14994</v>
      </c>
      <c r="GF67">
        <v>0.0905893</v>
      </c>
      <c r="GG67">
        <v>0.0765793</v>
      </c>
      <c r="GH67">
        <v>33383.8</v>
      </c>
      <c r="GI67">
        <v>36217.9</v>
      </c>
      <c r="GJ67">
        <v>35300.4</v>
      </c>
      <c r="GK67">
        <v>38639.1</v>
      </c>
      <c r="GL67">
        <v>45520.8</v>
      </c>
      <c r="GM67">
        <v>51535.6</v>
      </c>
      <c r="GN67">
        <v>55174.2</v>
      </c>
      <c r="GO67">
        <v>61975.6</v>
      </c>
      <c r="GP67">
        <v>1.985</v>
      </c>
      <c r="GQ67">
        <v>1.8424</v>
      </c>
      <c r="GR67">
        <v>0.103772</v>
      </c>
      <c r="GS67">
        <v>0</v>
      </c>
      <c r="GT67">
        <v>23.2772</v>
      </c>
      <c r="GU67">
        <v>999.9</v>
      </c>
      <c r="GV67">
        <v>57.35</v>
      </c>
      <c r="GW67">
        <v>28.288</v>
      </c>
      <c r="GX67">
        <v>24.471</v>
      </c>
      <c r="GY67">
        <v>55.4029</v>
      </c>
      <c r="GZ67">
        <v>46.7548</v>
      </c>
      <c r="HA67">
        <v>1</v>
      </c>
      <c r="HB67">
        <v>-0.0680894</v>
      </c>
      <c r="HC67">
        <v>1.7029</v>
      </c>
      <c r="HD67">
        <v>20.1213</v>
      </c>
      <c r="HE67">
        <v>5.19812</v>
      </c>
      <c r="HF67">
        <v>12.0052</v>
      </c>
      <c r="HG67">
        <v>4.9756</v>
      </c>
      <c r="HH67">
        <v>3.2936</v>
      </c>
      <c r="HI67">
        <v>659.8</v>
      </c>
      <c r="HJ67">
        <v>9999</v>
      </c>
      <c r="HK67">
        <v>9999</v>
      </c>
      <c r="HL67">
        <v>9999</v>
      </c>
      <c r="HM67">
        <v>1.8631</v>
      </c>
      <c r="HN67">
        <v>1.86798</v>
      </c>
      <c r="HO67">
        <v>1.86768</v>
      </c>
      <c r="HP67">
        <v>1.8689</v>
      </c>
      <c r="HQ67">
        <v>1.86975</v>
      </c>
      <c r="HR67">
        <v>1.86575</v>
      </c>
      <c r="HS67">
        <v>1.86691</v>
      </c>
      <c r="HT67">
        <v>1.86829</v>
      </c>
      <c r="HU67">
        <v>5</v>
      </c>
      <c r="HV67">
        <v>0</v>
      </c>
      <c r="HW67">
        <v>0</v>
      </c>
      <c r="HX67">
        <v>0</v>
      </c>
      <c r="HY67" t="s">
        <v>421</v>
      </c>
      <c r="HZ67" t="s">
        <v>422</v>
      </c>
      <c r="IA67" t="s">
        <v>423</v>
      </c>
      <c r="IB67" t="s">
        <v>423</v>
      </c>
      <c r="IC67" t="s">
        <v>423</v>
      </c>
      <c r="ID67" t="s">
        <v>423</v>
      </c>
      <c r="IE67">
        <v>0</v>
      </c>
      <c r="IF67">
        <v>100</v>
      </c>
      <c r="IG67">
        <v>100</v>
      </c>
      <c r="IH67">
        <v>8.408</v>
      </c>
      <c r="II67">
        <v>0.2855</v>
      </c>
      <c r="IJ67">
        <v>3.92169283877132</v>
      </c>
      <c r="IK67">
        <v>0.0054094350880348</v>
      </c>
      <c r="IL67">
        <v>8.62785101562088e-07</v>
      </c>
      <c r="IM67">
        <v>-6.09410195572284e-10</v>
      </c>
      <c r="IN67">
        <v>-0.025273926026183</v>
      </c>
      <c r="IO67">
        <v>-0.0219156322177338</v>
      </c>
      <c r="IP67">
        <v>0.00246301660602182</v>
      </c>
      <c r="IQ67">
        <v>-2.7174175459257e-05</v>
      </c>
      <c r="IR67">
        <v>-3</v>
      </c>
      <c r="IS67">
        <v>1757</v>
      </c>
      <c r="IT67">
        <v>1</v>
      </c>
      <c r="IU67">
        <v>21</v>
      </c>
      <c r="IV67">
        <v>1495.3</v>
      </c>
      <c r="IW67">
        <v>1495.2</v>
      </c>
      <c r="IX67">
        <v>1.80298</v>
      </c>
      <c r="IY67">
        <v>2.60132</v>
      </c>
      <c r="IZ67">
        <v>1.54785</v>
      </c>
      <c r="JA67">
        <v>2.30713</v>
      </c>
      <c r="JB67">
        <v>1.34644</v>
      </c>
      <c r="JC67">
        <v>2.30713</v>
      </c>
      <c r="JD67">
        <v>32.0904</v>
      </c>
      <c r="JE67">
        <v>24.2451</v>
      </c>
      <c r="JF67">
        <v>18</v>
      </c>
      <c r="JG67">
        <v>496.906</v>
      </c>
      <c r="JH67">
        <v>406.058</v>
      </c>
      <c r="JI67">
        <v>20.6133</v>
      </c>
      <c r="JJ67">
        <v>26.2909</v>
      </c>
      <c r="JK67">
        <v>30.0001</v>
      </c>
      <c r="JL67">
        <v>26.2493</v>
      </c>
      <c r="JM67">
        <v>26.1927</v>
      </c>
      <c r="JN67">
        <v>36.1483</v>
      </c>
      <c r="JO67">
        <v>39.0813</v>
      </c>
      <c r="JP67">
        <v>0</v>
      </c>
      <c r="JQ67">
        <v>20.6098</v>
      </c>
      <c r="JR67">
        <v>857.654</v>
      </c>
      <c r="JS67">
        <v>15.4772</v>
      </c>
      <c r="JT67">
        <v>102.354</v>
      </c>
      <c r="JU67">
        <v>103.159</v>
      </c>
    </row>
    <row r="68" spans="1:281">
      <c r="A68">
        <v>52</v>
      </c>
      <c r="B68">
        <v>1659718332</v>
      </c>
      <c r="C68">
        <v>346.900000095367</v>
      </c>
      <c r="D68" t="s">
        <v>527</v>
      </c>
      <c r="E68" t="s">
        <v>528</v>
      </c>
      <c r="F68">
        <v>5</v>
      </c>
      <c r="G68" t="s">
        <v>415</v>
      </c>
      <c r="H68" t="s">
        <v>416</v>
      </c>
      <c r="I68">
        <v>1659718324.5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865.164685211099</v>
      </c>
      <c r="AK68">
        <v>825.453236363637</v>
      </c>
      <c r="AL68">
        <v>3.40722438370722</v>
      </c>
      <c r="AM68">
        <v>66.001600535587</v>
      </c>
      <c r="AN68">
        <f>(AP68 - AO68 + DI68*1E3/(8.314*(DK68+273.15)) * AR68/DH68 * AQ68) * DH68/(100*CV68) * 1000/(1000 - AP68)</f>
        <v>0</v>
      </c>
      <c r="AO68">
        <v>15.4708716931616</v>
      </c>
      <c r="AP68">
        <v>19.8535937062937</v>
      </c>
      <c r="AQ68">
        <v>-0.000367392804386928</v>
      </c>
      <c r="AR68">
        <v>112.050135901182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417</v>
      </c>
      <c r="AY68" t="s">
        <v>417</v>
      </c>
      <c r="AZ68">
        <v>0</v>
      </c>
      <c r="BA68">
        <v>0</v>
      </c>
      <c r="BB68">
        <f>1-AZ68/BA68</f>
        <v>0</v>
      </c>
      <c r="BC68">
        <v>0</v>
      </c>
      <c r="BD68" t="s">
        <v>417</v>
      </c>
      <c r="BE68" t="s">
        <v>417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417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6</v>
      </c>
      <c r="CW68">
        <v>0.5</v>
      </c>
      <c r="CX68" t="s">
        <v>418</v>
      </c>
      <c r="CY68">
        <v>2</v>
      </c>
      <c r="CZ68" t="b">
        <v>1</v>
      </c>
      <c r="DA68">
        <v>1659718324.5</v>
      </c>
      <c r="DB68">
        <v>785.726481481482</v>
      </c>
      <c r="DC68">
        <v>835.46037037037</v>
      </c>
      <c r="DD68">
        <v>19.8529481481481</v>
      </c>
      <c r="DE68">
        <v>15.4704666666667</v>
      </c>
      <c r="DF68">
        <v>777.364740740741</v>
      </c>
      <c r="DG68">
        <v>19.5675888888889</v>
      </c>
      <c r="DH68">
        <v>500.056740740741</v>
      </c>
      <c r="DI68">
        <v>90.4366037037037</v>
      </c>
      <c r="DJ68">
        <v>0.043639337037037</v>
      </c>
      <c r="DK68">
        <v>24.6340962962963</v>
      </c>
      <c r="DL68">
        <v>24.9941407407407</v>
      </c>
      <c r="DM68">
        <v>999.9</v>
      </c>
      <c r="DN68">
        <v>0</v>
      </c>
      <c r="DO68">
        <v>0</v>
      </c>
      <c r="DP68">
        <v>9996.2962962963</v>
      </c>
      <c r="DQ68">
        <v>0</v>
      </c>
      <c r="DR68">
        <v>12.4192592592593</v>
      </c>
      <c r="DS68">
        <v>-49.7337740740741</v>
      </c>
      <c r="DT68">
        <v>801.641481481482</v>
      </c>
      <c r="DU68">
        <v>848.58837037037</v>
      </c>
      <c r="DV68">
        <v>4.38248851851852</v>
      </c>
      <c r="DW68">
        <v>835.46037037037</v>
      </c>
      <c r="DX68">
        <v>15.4704666666667</v>
      </c>
      <c r="DY68">
        <v>1.79543296296296</v>
      </c>
      <c r="DZ68">
        <v>1.39909703703704</v>
      </c>
      <c r="EA68">
        <v>15.7470851851852</v>
      </c>
      <c r="EB68">
        <v>11.9078444444444</v>
      </c>
      <c r="EC68">
        <v>1999.99851851852</v>
      </c>
      <c r="ED68">
        <v>0.980002111111111</v>
      </c>
      <c r="EE68">
        <v>0.0199980777777778</v>
      </c>
      <c r="EF68">
        <v>0</v>
      </c>
      <c r="EG68">
        <v>668.956518518519</v>
      </c>
      <c r="EH68">
        <v>5.00063</v>
      </c>
      <c r="EI68">
        <v>13236.0481481481</v>
      </c>
      <c r="EJ68">
        <v>17256.8925925926</v>
      </c>
      <c r="EK68">
        <v>38.375</v>
      </c>
      <c r="EL68">
        <v>38.4766666666667</v>
      </c>
      <c r="EM68">
        <v>37.9324074074074</v>
      </c>
      <c r="EN68">
        <v>37.812</v>
      </c>
      <c r="EO68">
        <v>39.187</v>
      </c>
      <c r="EP68">
        <v>1955.09851851852</v>
      </c>
      <c r="EQ68">
        <v>39.9</v>
      </c>
      <c r="ER68">
        <v>0</v>
      </c>
      <c r="ES68">
        <v>1659718329.1</v>
      </c>
      <c r="ET68">
        <v>0</v>
      </c>
      <c r="EU68">
        <v>668.983692307692</v>
      </c>
      <c r="EV68">
        <v>1.58782906945202</v>
      </c>
      <c r="EW68">
        <v>46.1435897491717</v>
      </c>
      <c r="EX68">
        <v>13235.9653846154</v>
      </c>
      <c r="EY68">
        <v>15</v>
      </c>
      <c r="EZ68">
        <v>0</v>
      </c>
      <c r="FA68" t="s">
        <v>419</v>
      </c>
      <c r="FB68">
        <v>1659628608.5</v>
      </c>
      <c r="FC68">
        <v>1659628614.5</v>
      </c>
      <c r="FD68">
        <v>0</v>
      </c>
      <c r="FE68">
        <v>0.171</v>
      </c>
      <c r="FF68">
        <v>-0.023</v>
      </c>
      <c r="FG68">
        <v>6.372</v>
      </c>
      <c r="FH68">
        <v>0.072</v>
      </c>
      <c r="FI68">
        <v>420</v>
      </c>
      <c r="FJ68">
        <v>15</v>
      </c>
      <c r="FK68">
        <v>0.23</v>
      </c>
      <c r="FL68">
        <v>0.04</v>
      </c>
      <c r="FM68">
        <v>-49.502995</v>
      </c>
      <c r="FN68">
        <v>-4.41316998123819</v>
      </c>
      <c r="FO68">
        <v>0.555943785355138</v>
      </c>
      <c r="FP68">
        <v>0</v>
      </c>
      <c r="FQ68">
        <v>668.787176470588</v>
      </c>
      <c r="FR68">
        <v>2.30551566324169</v>
      </c>
      <c r="FS68">
        <v>0.277597303617636</v>
      </c>
      <c r="FT68">
        <v>0</v>
      </c>
      <c r="FU68">
        <v>4.38668525</v>
      </c>
      <c r="FV68">
        <v>-0.0607099812382873</v>
      </c>
      <c r="FW68">
        <v>0.00735438032314762</v>
      </c>
      <c r="FX68">
        <v>1</v>
      </c>
      <c r="FY68">
        <v>1</v>
      </c>
      <c r="FZ68">
        <v>3</v>
      </c>
      <c r="GA68" t="s">
        <v>426</v>
      </c>
      <c r="GB68">
        <v>2.97398</v>
      </c>
      <c r="GC68">
        <v>2.69732</v>
      </c>
      <c r="GD68">
        <v>0.145062</v>
      </c>
      <c r="GE68">
        <v>0.15176</v>
      </c>
      <c r="GF68">
        <v>0.0905771</v>
      </c>
      <c r="GG68">
        <v>0.0765919</v>
      </c>
      <c r="GH68">
        <v>33304.7</v>
      </c>
      <c r="GI68">
        <v>36140.4</v>
      </c>
      <c r="GJ68">
        <v>35300</v>
      </c>
      <c r="GK68">
        <v>38639.1</v>
      </c>
      <c r="GL68">
        <v>45520.4</v>
      </c>
      <c r="GM68">
        <v>51534.9</v>
      </c>
      <c r="GN68">
        <v>55172.9</v>
      </c>
      <c r="GO68">
        <v>61975.5</v>
      </c>
      <c r="GP68">
        <v>1.9856</v>
      </c>
      <c r="GQ68">
        <v>1.8422</v>
      </c>
      <c r="GR68">
        <v>0.103891</v>
      </c>
      <c r="GS68">
        <v>0</v>
      </c>
      <c r="GT68">
        <v>23.2784</v>
      </c>
      <c r="GU68">
        <v>999.9</v>
      </c>
      <c r="GV68">
        <v>57.35</v>
      </c>
      <c r="GW68">
        <v>28.298</v>
      </c>
      <c r="GX68">
        <v>24.4856</v>
      </c>
      <c r="GY68">
        <v>55.5329</v>
      </c>
      <c r="GZ68">
        <v>46.7468</v>
      </c>
      <c r="HA68">
        <v>1</v>
      </c>
      <c r="HB68">
        <v>-0.0680488</v>
      </c>
      <c r="HC68">
        <v>1.71919</v>
      </c>
      <c r="HD68">
        <v>20.1213</v>
      </c>
      <c r="HE68">
        <v>5.19812</v>
      </c>
      <c r="HF68">
        <v>12.0052</v>
      </c>
      <c r="HG68">
        <v>4.976</v>
      </c>
      <c r="HH68">
        <v>3.2934</v>
      </c>
      <c r="HI68">
        <v>659.8</v>
      </c>
      <c r="HJ68">
        <v>9999</v>
      </c>
      <c r="HK68">
        <v>9999</v>
      </c>
      <c r="HL68">
        <v>9999</v>
      </c>
      <c r="HM68">
        <v>1.8631</v>
      </c>
      <c r="HN68">
        <v>1.86798</v>
      </c>
      <c r="HO68">
        <v>1.86771</v>
      </c>
      <c r="HP68">
        <v>1.8689</v>
      </c>
      <c r="HQ68">
        <v>1.86978</v>
      </c>
      <c r="HR68">
        <v>1.86575</v>
      </c>
      <c r="HS68">
        <v>1.86688</v>
      </c>
      <c r="HT68">
        <v>1.86829</v>
      </c>
      <c r="HU68">
        <v>5</v>
      </c>
      <c r="HV68">
        <v>0</v>
      </c>
      <c r="HW68">
        <v>0</v>
      </c>
      <c r="HX68">
        <v>0</v>
      </c>
      <c r="HY68" t="s">
        <v>421</v>
      </c>
      <c r="HZ68" t="s">
        <v>422</v>
      </c>
      <c r="IA68" t="s">
        <v>423</v>
      </c>
      <c r="IB68" t="s">
        <v>423</v>
      </c>
      <c r="IC68" t="s">
        <v>423</v>
      </c>
      <c r="ID68" t="s">
        <v>423</v>
      </c>
      <c r="IE68">
        <v>0</v>
      </c>
      <c r="IF68">
        <v>100</v>
      </c>
      <c r="IG68">
        <v>100</v>
      </c>
      <c r="IH68">
        <v>8.502</v>
      </c>
      <c r="II68">
        <v>0.2854</v>
      </c>
      <c r="IJ68">
        <v>3.92169283877132</v>
      </c>
      <c r="IK68">
        <v>0.0054094350880348</v>
      </c>
      <c r="IL68">
        <v>8.62785101562088e-07</v>
      </c>
      <c r="IM68">
        <v>-6.09410195572284e-10</v>
      </c>
      <c r="IN68">
        <v>-0.025273926026183</v>
      </c>
      <c r="IO68">
        <v>-0.0219156322177338</v>
      </c>
      <c r="IP68">
        <v>0.00246301660602182</v>
      </c>
      <c r="IQ68">
        <v>-2.7174175459257e-05</v>
      </c>
      <c r="IR68">
        <v>-3</v>
      </c>
      <c r="IS68">
        <v>1757</v>
      </c>
      <c r="IT68">
        <v>1</v>
      </c>
      <c r="IU68">
        <v>21</v>
      </c>
      <c r="IV68">
        <v>1495.4</v>
      </c>
      <c r="IW68">
        <v>1495.3</v>
      </c>
      <c r="IX68">
        <v>1.82739</v>
      </c>
      <c r="IY68">
        <v>2.61108</v>
      </c>
      <c r="IZ68">
        <v>1.54785</v>
      </c>
      <c r="JA68">
        <v>2.30713</v>
      </c>
      <c r="JB68">
        <v>1.34644</v>
      </c>
      <c r="JC68">
        <v>2.27783</v>
      </c>
      <c r="JD68">
        <v>32.0904</v>
      </c>
      <c r="JE68">
        <v>24.2451</v>
      </c>
      <c r="JF68">
        <v>18</v>
      </c>
      <c r="JG68">
        <v>497.319</v>
      </c>
      <c r="JH68">
        <v>405.962</v>
      </c>
      <c r="JI68">
        <v>20.6152</v>
      </c>
      <c r="JJ68">
        <v>26.2931</v>
      </c>
      <c r="JK68">
        <v>30.0002</v>
      </c>
      <c r="JL68">
        <v>26.2515</v>
      </c>
      <c r="JM68">
        <v>26.1948</v>
      </c>
      <c r="JN68">
        <v>36.6328</v>
      </c>
      <c r="JO68">
        <v>39.0813</v>
      </c>
      <c r="JP68">
        <v>0</v>
      </c>
      <c r="JQ68">
        <v>20.6119</v>
      </c>
      <c r="JR68">
        <v>871.048</v>
      </c>
      <c r="JS68">
        <v>15.4772</v>
      </c>
      <c r="JT68">
        <v>102.352</v>
      </c>
      <c r="JU68">
        <v>103.159</v>
      </c>
    </row>
    <row r="69" spans="1:281">
      <c r="A69">
        <v>53</v>
      </c>
      <c r="B69">
        <v>1659718337</v>
      </c>
      <c r="C69">
        <v>351.900000095367</v>
      </c>
      <c r="D69" t="s">
        <v>529</v>
      </c>
      <c r="E69" t="s">
        <v>530</v>
      </c>
      <c r="F69">
        <v>5</v>
      </c>
      <c r="G69" t="s">
        <v>415</v>
      </c>
      <c r="H69" t="s">
        <v>416</v>
      </c>
      <c r="I69">
        <v>1659718329.21429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880.814018829951</v>
      </c>
      <c r="AK69">
        <v>841.962096969697</v>
      </c>
      <c r="AL69">
        <v>3.29184954181794</v>
      </c>
      <c r="AM69">
        <v>66.001600535587</v>
      </c>
      <c r="AN69">
        <f>(AP69 - AO69 + DI69*1E3/(8.314*(DK69+273.15)) * AR69/DH69 * AQ69) * DH69/(100*CV69) * 1000/(1000 - AP69)</f>
        <v>0</v>
      </c>
      <c r="AO69">
        <v>15.4691979462542</v>
      </c>
      <c r="AP69">
        <v>19.8548237762238</v>
      </c>
      <c r="AQ69">
        <v>-0.000251643703849699</v>
      </c>
      <c r="AR69">
        <v>112.050135901182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417</v>
      </c>
      <c r="AY69" t="s">
        <v>417</v>
      </c>
      <c r="AZ69">
        <v>0</v>
      </c>
      <c r="BA69">
        <v>0</v>
      </c>
      <c r="BB69">
        <f>1-AZ69/BA69</f>
        <v>0</v>
      </c>
      <c r="BC69">
        <v>0</v>
      </c>
      <c r="BD69" t="s">
        <v>417</v>
      </c>
      <c r="BE69" t="s">
        <v>417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417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6</v>
      </c>
      <c r="CW69">
        <v>0.5</v>
      </c>
      <c r="CX69" t="s">
        <v>418</v>
      </c>
      <c r="CY69">
        <v>2</v>
      </c>
      <c r="CZ69" t="b">
        <v>1</v>
      </c>
      <c r="DA69">
        <v>1659718329.21429</v>
      </c>
      <c r="DB69">
        <v>801.337035714286</v>
      </c>
      <c r="DC69">
        <v>850.894571428571</v>
      </c>
      <c r="DD69">
        <v>19.8518892857143</v>
      </c>
      <c r="DE69">
        <v>15.4701892857143</v>
      </c>
      <c r="DF69">
        <v>792.88775</v>
      </c>
      <c r="DG69">
        <v>19.566575</v>
      </c>
      <c r="DH69">
        <v>500.079857142857</v>
      </c>
      <c r="DI69">
        <v>90.4365214285715</v>
      </c>
      <c r="DJ69">
        <v>0.0437424107142857</v>
      </c>
      <c r="DK69">
        <v>24.6364785714286</v>
      </c>
      <c r="DL69">
        <v>24.9915928571429</v>
      </c>
      <c r="DM69">
        <v>999.9</v>
      </c>
      <c r="DN69">
        <v>0</v>
      </c>
      <c r="DO69">
        <v>0</v>
      </c>
      <c r="DP69">
        <v>9991.42857142857</v>
      </c>
      <c r="DQ69">
        <v>0</v>
      </c>
      <c r="DR69">
        <v>12.4174214285714</v>
      </c>
      <c r="DS69">
        <v>-49.5574142857143</v>
      </c>
      <c r="DT69">
        <v>817.567321428571</v>
      </c>
      <c r="DU69">
        <v>864.264892857143</v>
      </c>
      <c r="DV69">
        <v>4.38171428571428</v>
      </c>
      <c r="DW69">
        <v>850.894571428571</v>
      </c>
      <c r="DX69">
        <v>15.4701892857143</v>
      </c>
      <c r="DY69">
        <v>1.79533607142857</v>
      </c>
      <c r="DZ69">
        <v>1.39906964285714</v>
      </c>
      <c r="EA69">
        <v>15.7462464285714</v>
      </c>
      <c r="EB69">
        <v>11.9075535714286</v>
      </c>
      <c r="EC69">
        <v>2000.01464285714</v>
      </c>
      <c r="ED69">
        <v>0.980002178571429</v>
      </c>
      <c r="EE69">
        <v>0.0199980035714286</v>
      </c>
      <c r="EF69">
        <v>0</v>
      </c>
      <c r="EG69">
        <v>669.109</v>
      </c>
      <c r="EH69">
        <v>5.00063</v>
      </c>
      <c r="EI69">
        <v>13239.2035714286</v>
      </c>
      <c r="EJ69">
        <v>17257.0357142857</v>
      </c>
      <c r="EK69">
        <v>38.375</v>
      </c>
      <c r="EL69">
        <v>38.47975</v>
      </c>
      <c r="EM69">
        <v>37.9347857142857</v>
      </c>
      <c r="EN69">
        <v>37.812</v>
      </c>
      <c r="EO69">
        <v>39.187</v>
      </c>
      <c r="EP69">
        <v>1955.11464285714</v>
      </c>
      <c r="EQ69">
        <v>39.9</v>
      </c>
      <c r="ER69">
        <v>0</v>
      </c>
      <c r="ES69">
        <v>1659718333.9</v>
      </c>
      <c r="ET69">
        <v>0</v>
      </c>
      <c r="EU69">
        <v>669.135230769231</v>
      </c>
      <c r="EV69">
        <v>1.58926497028412</v>
      </c>
      <c r="EW69">
        <v>31.0393162419506</v>
      </c>
      <c r="EX69">
        <v>13239.1576923077</v>
      </c>
      <c r="EY69">
        <v>15</v>
      </c>
      <c r="EZ69">
        <v>0</v>
      </c>
      <c r="FA69" t="s">
        <v>419</v>
      </c>
      <c r="FB69">
        <v>1659628608.5</v>
      </c>
      <c r="FC69">
        <v>1659628614.5</v>
      </c>
      <c r="FD69">
        <v>0</v>
      </c>
      <c r="FE69">
        <v>0.171</v>
      </c>
      <c r="FF69">
        <v>-0.023</v>
      </c>
      <c r="FG69">
        <v>6.372</v>
      </c>
      <c r="FH69">
        <v>0.072</v>
      </c>
      <c r="FI69">
        <v>420</v>
      </c>
      <c r="FJ69">
        <v>15</v>
      </c>
      <c r="FK69">
        <v>0.23</v>
      </c>
      <c r="FL69">
        <v>0.04</v>
      </c>
      <c r="FM69">
        <v>-49.579665</v>
      </c>
      <c r="FN69">
        <v>0.420085553470987</v>
      </c>
      <c r="FO69">
        <v>0.450221471916877</v>
      </c>
      <c r="FP69">
        <v>1</v>
      </c>
      <c r="FQ69">
        <v>669.021588235294</v>
      </c>
      <c r="FR69">
        <v>2.04210848718307</v>
      </c>
      <c r="FS69">
        <v>0.262196055703156</v>
      </c>
      <c r="FT69">
        <v>0</v>
      </c>
      <c r="FU69">
        <v>4.382908</v>
      </c>
      <c r="FV69">
        <v>-0.0147532457786283</v>
      </c>
      <c r="FW69">
        <v>0.00328786343998647</v>
      </c>
      <c r="FX69">
        <v>1</v>
      </c>
      <c r="FY69">
        <v>2</v>
      </c>
      <c r="FZ69">
        <v>3</v>
      </c>
      <c r="GA69" t="s">
        <v>429</v>
      </c>
      <c r="GB69">
        <v>2.9738</v>
      </c>
      <c r="GC69">
        <v>2.69736</v>
      </c>
      <c r="GD69">
        <v>0.14698</v>
      </c>
      <c r="GE69">
        <v>0.153641</v>
      </c>
      <c r="GF69">
        <v>0.0905627</v>
      </c>
      <c r="GG69">
        <v>0.0765865</v>
      </c>
      <c r="GH69">
        <v>33230.2</v>
      </c>
      <c r="GI69">
        <v>36060.2</v>
      </c>
      <c r="GJ69">
        <v>35300.1</v>
      </c>
      <c r="GK69">
        <v>38638.9</v>
      </c>
      <c r="GL69">
        <v>45521.5</v>
      </c>
      <c r="GM69">
        <v>51535</v>
      </c>
      <c r="GN69">
        <v>55173.3</v>
      </c>
      <c r="GO69">
        <v>61975.2</v>
      </c>
      <c r="GP69">
        <v>1.9846</v>
      </c>
      <c r="GQ69">
        <v>1.8422</v>
      </c>
      <c r="GR69">
        <v>0.103742</v>
      </c>
      <c r="GS69">
        <v>0</v>
      </c>
      <c r="GT69">
        <v>23.2803</v>
      </c>
      <c r="GU69">
        <v>999.9</v>
      </c>
      <c r="GV69">
        <v>57.325</v>
      </c>
      <c r="GW69">
        <v>28.298</v>
      </c>
      <c r="GX69">
        <v>24.4743</v>
      </c>
      <c r="GY69">
        <v>55.3629</v>
      </c>
      <c r="GZ69">
        <v>46.4623</v>
      </c>
      <c r="HA69">
        <v>1</v>
      </c>
      <c r="HB69">
        <v>-0.0681707</v>
      </c>
      <c r="HC69">
        <v>1.68963</v>
      </c>
      <c r="HD69">
        <v>20.1214</v>
      </c>
      <c r="HE69">
        <v>5.19932</v>
      </c>
      <c r="HF69">
        <v>12.0052</v>
      </c>
      <c r="HG69">
        <v>4.9756</v>
      </c>
      <c r="HH69">
        <v>3.2936</v>
      </c>
      <c r="HI69">
        <v>659.8</v>
      </c>
      <c r="HJ69">
        <v>9999</v>
      </c>
      <c r="HK69">
        <v>9999</v>
      </c>
      <c r="HL69">
        <v>9999</v>
      </c>
      <c r="HM69">
        <v>1.8631</v>
      </c>
      <c r="HN69">
        <v>1.86798</v>
      </c>
      <c r="HO69">
        <v>1.86768</v>
      </c>
      <c r="HP69">
        <v>1.8689</v>
      </c>
      <c r="HQ69">
        <v>1.86969</v>
      </c>
      <c r="HR69">
        <v>1.86572</v>
      </c>
      <c r="HS69">
        <v>1.86688</v>
      </c>
      <c r="HT69">
        <v>1.86829</v>
      </c>
      <c r="HU69">
        <v>5</v>
      </c>
      <c r="HV69">
        <v>0</v>
      </c>
      <c r="HW69">
        <v>0</v>
      </c>
      <c r="HX69">
        <v>0</v>
      </c>
      <c r="HY69" t="s">
        <v>421</v>
      </c>
      <c r="HZ69" t="s">
        <v>422</v>
      </c>
      <c r="IA69" t="s">
        <v>423</v>
      </c>
      <c r="IB69" t="s">
        <v>423</v>
      </c>
      <c r="IC69" t="s">
        <v>423</v>
      </c>
      <c r="ID69" t="s">
        <v>423</v>
      </c>
      <c r="IE69">
        <v>0</v>
      </c>
      <c r="IF69">
        <v>100</v>
      </c>
      <c r="IG69">
        <v>100</v>
      </c>
      <c r="IH69">
        <v>8.592</v>
      </c>
      <c r="II69">
        <v>0.2851</v>
      </c>
      <c r="IJ69">
        <v>3.92169283877132</v>
      </c>
      <c r="IK69">
        <v>0.0054094350880348</v>
      </c>
      <c r="IL69">
        <v>8.62785101562088e-07</v>
      </c>
      <c r="IM69">
        <v>-6.09410195572284e-10</v>
      </c>
      <c r="IN69">
        <v>-0.025273926026183</v>
      </c>
      <c r="IO69">
        <v>-0.0219156322177338</v>
      </c>
      <c r="IP69">
        <v>0.00246301660602182</v>
      </c>
      <c r="IQ69">
        <v>-2.7174175459257e-05</v>
      </c>
      <c r="IR69">
        <v>-3</v>
      </c>
      <c r="IS69">
        <v>1757</v>
      </c>
      <c r="IT69">
        <v>1</v>
      </c>
      <c r="IU69">
        <v>21</v>
      </c>
      <c r="IV69">
        <v>1495.5</v>
      </c>
      <c r="IW69">
        <v>1495.4</v>
      </c>
      <c r="IX69">
        <v>1.86035</v>
      </c>
      <c r="IY69">
        <v>2.62573</v>
      </c>
      <c r="IZ69">
        <v>1.54785</v>
      </c>
      <c r="JA69">
        <v>2.30713</v>
      </c>
      <c r="JB69">
        <v>1.34644</v>
      </c>
      <c r="JC69">
        <v>2.34253</v>
      </c>
      <c r="JD69">
        <v>32.0904</v>
      </c>
      <c r="JE69">
        <v>24.2451</v>
      </c>
      <c r="JF69">
        <v>18</v>
      </c>
      <c r="JG69">
        <v>496.664</v>
      </c>
      <c r="JH69">
        <v>405.962</v>
      </c>
      <c r="JI69">
        <v>20.621</v>
      </c>
      <c r="JJ69">
        <v>26.2931</v>
      </c>
      <c r="JK69">
        <v>30.0001</v>
      </c>
      <c r="JL69">
        <v>26.2515</v>
      </c>
      <c r="JM69">
        <v>26.1948</v>
      </c>
      <c r="JN69">
        <v>37.2466</v>
      </c>
      <c r="JO69">
        <v>39.0813</v>
      </c>
      <c r="JP69">
        <v>0</v>
      </c>
      <c r="JQ69">
        <v>20.6226</v>
      </c>
      <c r="JR69">
        <v>891.378</v>
      </c>
      <c r="JS69">
        <v>15.4772</v>
      </c>
      <c r="JT69">
        <v>102.353</v>
      </c>
      <c r="JU69">
        <v>103.159</v>
      </c>
    </row>
    <row r="70" spans="1:281">
      <c r="A70">
        <v>54</v>
      </c>
      <c r="B70">
        <v>1659718342</v>
      </c>
      <c r="C70">
        <v>356.900000095367</v>
      </c>
      <c r="D70" t="s">
        <v>531</v>
      </c>
      <c r="E70" t="s">
        <v>532</v>
      </c>
      <c r="F70">
        <v>5</v>
      </c>
      <c r="G70" t="s">
        <v>415</v>
      </c>
      <c r="H70" t="s">
        <v>416</v>
      </c>
      <c r="I70">
        <v>1659718334.5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897.874189224667</v>
      </c>
      <c r="AK70">
        <v>858.677145454545</v>
      </c>
      <c r="AL70">
        <v>3.40753582241671</v>
      </c>
      <c r="AM70">
        <v>66.001600535587</v>
      </c>
      <c r="AN70">
        <f>(AP70 - AO70 + DI70*1E3/(8.314*(DK70+273.15)) * AR70/DH70 * AQ70) * DH70/(100*CV70) * 1000/(1000 - AP70)</f>
        <v>0</v>
      </c>
      <c r="AO70">
        <v>15.4688695317075</v>
      </c>
      <c r="AP70">
        <v>19.8507510489511</v>
      </c>
      <c r="AQ70">
        <v>2.31757066188432e-05</v>
      </c>
      <c r="AR70">
        <v>112.050135901182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417</v>
      </c>
      <c r="AY70" t="s">
        <v>417</v>
      </c>
      <c r="AZ70">
        <v>0</v>
      </c>
      <c r="BA70">
        <v>0</v>
      </c>
      <c r="BB70">
        <f>1-AZ70/BA70</f>
        <v>0</v>
      </c>
      <c r="BC70">
        <v>0</v>
      </c>
      <c r="BD70" t="s">
        <v>417</v>
      </c>
      <c r="BE70" t="s">
        <v>417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417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6</v>
      </c>
      <c r="CW70">
        <v>0.5</v>
      </c>
      <c r="CX70" t="s">
        <v>418</v>
      </c>
      <c r="CY70">
        <v>2</v>
      </c>
      <c r="CZ70" t="b">
        <v>1</v>
      </c>
      <c r="DA70">
        <v>1659718334.5</v>
      </c>
      <c r="DB70">
        <v>818.702</v>
      </c>
      <c r="DC70">
        <v>868.341962962963</v>
      </c>
      <c r="DD70">
        <v>19.851662962963</v>
      </c>
      <c r="DE70">
        <v>15.4699962962963</v>
      </c>
      <c r="DF70">
        <v>810.15562962963</v>
      </c>
      <c r="DG70">
        <v>19.5663481481481</v>
      </c>
      <c r="DH70">
        <v>500.085481481482</v>
      </c>
      <c r="DI70">
        <v>90.4370814814815</v>
      </c>
      <c r="DJ70">
        <v>0.0438696074074074</v>
      </c>
      <c r="DK70">
        <v>24.6395037037037</v>
      </c>
      <c r="DL70">
        <v>24.9883518518518</v>
      </c>
      <c r="DM70">
        <v>999.9</v>
      </c>
      <c r="DN70">
        <v>0</v>
      </c>
      <c r="DO70">
        <v>0</v>
      </c>
      <c r="DP70">
        <v>9998.7037037037</v>
      </c>
      <c r="DQ70">
        <v>0</v>
      </c>
      <c r="DR70">
        <v>12.4229407407407</v>
      </c>
      <c r="DS70">
        <v>-49.639862962963</v>
      </c>
      <c r="DT70">
        <v>835.283740740741</v>
      </c>
      <c r="DU70">
        <v>881.986222222222</v>
      </c>
      <c r="DV70">
        <v>4.38166925925926</v>
      </c>
      <c r="DW70">
        <v>868.341962962963</v>
      </c>
      <c r="DX70">
        <v>15.4699962962963</v>
      </c>
      <c r="DY70">
        <v>1.7953262962963</v>
      </c>
      <c r="DZ70">
        <v>1.39906074074074</v>
      </c>
      <c r="EA70">
        <v>15.7461592592593</v>
      </c>
      <c r="EB70">
        <v>11.9074518518519</v>
      </c>
      <c r="EC70">
        <v>2000.00407407407</v>
      </c>
      <c r="ED70">
        <v>0.980002</v>
      </c>
      <c r="EE70">
        <v>0.0199982</v>
      </c>
      <c r="EF70">
        <v>0</v>
      </c>
      <c r="EG70">
        <v>669.217888888889</v>
      </c>
      <c r="EH70">
        <v>5.00063</v>
      </c>
      <c r="EI70">
        <v>13241.162962963</v>
      </c>
      <c r="EJ70">
        <v>17256.9444444444</v>
      </c>
      <c r="EK70">
        <v>38.375</v>
      </c>
      <c r="EL70">
        <v>38.479</v>
      </c>
      <c r="EM70">
        <v>37.9347037037037</v>
      </c>
      <c r="EN70">
        <v>37.812</v>
      </c>
      <c r="EO70">
        <v>39.187</v>
      </c>
      <c r="EP70">
        <v>1955.10407407407</v>
      </c>
      <c r="EQ70">
        <v>39.9</v>
      </c>
      <c r="ER70">
        <v>0</v>
      </c>
      <c r="ES70">
        <v>1659718339.3</v>
      </c>
      <c r="ET70">
        <v>0</v>
      </c>
      <c r="EU70">
        <v>669.24236</v>
      </c>
      <c r="EV70">
        <v>0.91230771030007</v>
      </c>
      <c r="EW70">
        <v>16.7384616037035</v>
      </c>
      <c r="EX70">
        <v>13241.28</v>
      </c>
      <c r="EY70">
        <v>15</v>
      </c>
      <c r="EZ70">
        <v>0</v>
      </c>
      <c r="FA70" t="s">
        <v>419</v>
      </c>
      <c r="FB70">
        <v>1659628608.5</v>
      </c>
      <c r="FC70">
        <v>1659628614.5</v>
      </c>
      <c r="FD70">
        <v>0</v>
      </c>
      <c r="FE70">
        <v>0.171</v>
      </c>
      <c r="FF70">
        <v>-0.023</v>
      </c>
      <c r="FG70">
        <v>6.372</v>
      </c>
      <c r="FH70">
        <v>0.072</v>
      </c>
      <c r="FI70">
        <v>420</v>
      </c>
      <c r="FJ70">
        <v>15</v>
      </c>
      <c r="FK70">
        <v>0.23</v>
      </c>
      <c r="FL70">
        <v>0.04</v>
      </c>
      <c r="FM70">
        <v>-49.5731175</v>
      </c>
      <c r="FN70">
        <v>0.245658911820103</v>
      </c>
      <c r="FO70">
        <v>0.477737823961794</v>
      </c>
      <c r="FP70">
        <v>1</v>
      </c>
      <c r="FQ70">
        <v>669.145235294118</v>
      </c>
      <c r="FR70">
        <v>1.62383499569197</v>
      </c>
      <c r="FS70">
        <v>0.25772717663811</v>
      </c>
      <c r="FT70">
        <v>0</v>
      </c>
      <c r="FU70">
        <v>4.3818445</v>
      </c>
      <c r="FV70">
        <v>0.000705816135071976</v>
      </c>
      <c r="FW70">
        <v>0.00273582249972471</v>
      </c>
      <c r="FX70">
        <v>1</v>
      </c>
      <c r="FY70">
        <v>2</v>
      </c>
      <c r="FZ70">
        <v>3</v>
      </c>
      <c r="GA70" t="s">
        <v>429</v>
      </c>
      <c r="GB70">
        <v>2.97342</v>
      </c>
      <c r="GC70">
        <v>2.69756</v>
      </c>
      <c r="GD70">
        <v>0.14889</v>
      </c>
      <c r="GE70">
        <v>0.155569</v>
      </c>
      <c r="GF70">
        <v>0.0905892</v>
      </c>
      <c r="GG70">
        <v>0.0765807</v>
      </c>
      <c r="GH70">
        <v>33155.9</v>
      </c>
      <c r="GI70">
        <v>35977.5</v>
      </c>
      <c r="GJ70">
        <v>35300.2</v>
      </c>
      <c r="GK70">
        <v>38638.4</v>
      </c>
      <c r="GL70">
        <v>45521.1</v>
      </c>
      <c r="GM70">
        <v>51535.2</v>
      </c>
      <c r="GN70">
        <v>55174.4</v>
      </c>
      <c r="GO70">
        <v>61975</v>
      </c>
      <c r="GP70">
        <v>1.9848</v>
      </c>
      <c r="GQ70">
        <v>1.8422</v>
      </c>
      <c r="GR70">
        <v>0.103682</v>
      </c>
      <c r="GS70">
        <v>0</v>
      </c>
      <c r="GT70">
        <v>23.2823</v>
      </c>
      <c r="GU70">
        <v>999.9</v>
      </c>
      <c r="GV70">
        <v>57.325</v>
      </c>
      <c r="GW70">
        <v>28.288</v>
      </c>
      <c r="GX70">
        <v>24.4581</v>
      </c>
      <c r="GY70">
        <v>54.9529</v>
      </c>
      <c r="GZ70">
        <v>46.2139</v>
      </c>
      <c r="HA70">
        <v>1</v>
      </c>
      <c r="HB70">
        <v>-0.0679878</v>
      </c>
      <c r="HC70">
        <v>1.66959</v>
      </c>
      <c r="HD70">
        <v>20.1214</v>
      </c>
      <c r="HE70">
        <v>5.19812</v>
      </c>
      <c r="HF70">
        <v>12.0064</v>
      </c>
      <c r="HG70">
        <v>4.9752</v>
      </c>
      <c r="HH70">
        <v>3.2938</v>
      </c>
      <c r="HI70">
        <v>659.8</v>
      </c>
      <c r="HJ70">
        <v>9999</v>
      </c>
      <c r="HK70">
        <v>9999</v>
      </c>
      <c r="HL70">
        <v>9999</v>
      </c>
      <c r="HM70">
        <v>1.86307</v>
      </c>
      <c r="HN70">
        <v>1.86798</v>
      </c>
      <c r="HO70">
        <v>1.86771</v>
      </c>
      <c r="HP70">
        <v>1.86887</v>
      </c>
      <c r="HQ70">
        <v>1.86972</v>
      </c>
      <c r="HR70">
        <v>1.86578</v>
      </c>
      <c r="HS70">
        <v>1.86691</v>
      </c>
      <c r="HT70">
        <v>1.86829</v>
      </c>
      <c r="HU70">
        <v>5</v>
      </c>
      <c r="HV70">
        <v>0</v>
      </c>
      <c r="HW70">
        <v>0</v>
      </c>
      <c r="HX70">
        <v>0</v>
      </c>
      <c r="HY70" t="s">
        <v>421</v>
      </c>
      <c r="HZ70" t="s">
        <v>422</v>
      </c>
      <c r="IA70" t="s">
        <v>423</v>
      </c>
      <c r="IB70" t="s">
        <v>423</v>
      </c>
      <c r="IC70" t="s">
        <v>423</v>
      </c>
      <c r="ID70" t="s">
        <v>423</v>
      </c>
      <c r="IE70">
        <v>0</v>
      </c>
      <c r="IF70">
        <v>100</v>
      </c>
      <c r="IG70">
        <v>100</v>
      </c>
      <c r="IH70">
        <v>8.682</v>
      </c>
      <c r="II70">
        <v>0.2854</v>
      </c>
      <c r="IJ70">
        <v>3.92169283877132</v>
      </c>
      <c r="IK70">
        <v>0.0054094350880348</v>
      </c>
      <c r="IL70">
        <v>8.62785101562088e-07</v>
      </c>
      <c r="IM70">
        <v>-6.09410195572284e-10</v>
      </c>
      <c r="IN70">
        <v>-0.025273926026183</v>
      </c>
      <c r="IO70">
        <v>-0.0219156322177338</v>
      </c>
      <c r="IP70">
        <v>0.00246301660602182</v>
      </c>
      <c r="IQ70">
        <v>-2.7174175459257e-05</v>
      </c>
      <c r="IR70">
        <v>-3</v>
      </c>
      <c r="IS70">
        <v>1757</v>
      </c>
      <c r="IT70">
        <v>1</v>
      </c>
      <c r="IU70">
        <v>21</v>
      </c>
      <c r="IV70">
        <v>1495.6</v>
      </c>
      <c r="IW70">
        <v>1495.5</v>
      </c>
      <c r="IX70">
        <v>1.88477</v>
      </c>
      <c r="IY70">
        <v>2.61475</v>
      </c>
      <c r="IZ70">
        <v>1.54785</v>
      </c>
      <c r="JA70">
        <v>2.30713</v>
      </c>
      <c r="JB70">
        <v>1.34644</v>
      </c>
      <c r="JC70">
        <v>2.38525</v>
      </c>
      <c r="JD70">
        <v>32.0904</v>
      </c>
      <c r="JE70">
        <v>24.2539</v>
      </c>
      <c r="JF70">
        <v>18</v>
      </c>
      <c r="JG70">
        <v>496.815</v>
      </c>
      <c r="JH70">
        <v>405.979</v>
      </c>
      <c r="JI70">
        <v>20.6291</v>
      </c>
      <c r="JJ70">
        <v>26.2953</v>
      </c>
      <c r="JK70">
        <v>30.0001</v>
      </c>
      <c r="JL70">
        <v>26.2537</v>
      </c>
      <c r="JM70">
        <v>26.197</v>
      </c>
      <c r="JN70">
        <v>37.7786</v>
      </c>
      <c r="JO70">
        <v>39.0813</v>
      </c>
      <c r="JP70">
        <v>0</v>
      </c>
      <c r="JQ70">
        <v>20.6321</v>
      </c>
      <c r="JR70">
        <v>905.01</v>
      </c>
      <c r="JS70">
        <v>15.4772</v>
      </c>
      <c r="JT70">
        <v>102.354</v>
      </c>
      <c r="JU70">
        <v>103.158</v>
      </c>
    </row>
    <row r="71" spans="1:281">
      <c r="A71">
        <v>55</v>
      </c>
      <c r="B71">
        <v>1659718347</v>
      </c>
      <c r="C71">
        <v>361.900000095367</v>
      </c>
      <c r="D71" t="s">
        <v>533</v>
      </c>
      <c r="E71" t="s">
        <v>534</v>
      </c>
      <c r="F71">
        <v>5</v>
      </c>
      <c r="G71" t="s">
        <v>415</v>
      </c>
      <c r="H71" t="s">
        <v>416</v>
      </c>
      <c r="I71">
        <v>1659718339.21429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914.609129292692</v>
      </c>
      <c r="AK71">
        <v>875.361581818182</v>
      </c>
      <c r="AL71">
        <v>3.32122364395867</v>
      </c>
      <c r="AM71">
        <v>66.001600535587</v>
      </c>
      <c r="AN71">
        <f>(AP71 - AO71 + DI71*1E3/(8.314*(DK71+273.15)) * AR71/DH71 * AQ71) * DH71/(100*CV71) * 1000/(1000 - AP71)</f>
        <v>0</v>
      </c>
      <c r="AO71">
        <v>15.4698976990263</v>
      </c>
      <c r="AP71">
        <v>19.8533965034965</v>
      </c>
      <c r="AQ71">
        <v>8.66675314368669e-05</v>
      </c>
      <c r="AR71">
        <v>112.050135901182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417</v>
      </c>
      <c r="AY71" t="s">
        <v>417</v>
      </c>
      <c r="AZ71">
        <v>0</v>
      </c>
      <c r="BA71">
        <v>0</v>
      </c>
      <c r="BB71">
        <f>1-AZ71/BA71</f>
        <v>0</v>
      </c>
      <c r="BC71">
        <v>0</v>
      </c>
      <c r="BD71" t="s">
        <v>417</v>
      </c>
      <c r="BE71" t="s">
        <v>417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417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6</v>
      </c>
      <c r="CW71">
        <v>0.5</v>
      </c>
      <c r="CX71" t="s">
        <v>418</v>
      </c>
      <c r="CY71">
        <v>2</v>
      </c>
      <c r="CZ71" t="b">
        <v>1</v>
      </c>
      <c r="DA71">
        <v>1659718339.21429</v>
      </c>
      <c r="DB71">
        <v>834.137571428571</v>
      </c>
      <c r="DC71">
        <v>883.597</v>
      </c>
      <c r="DD71">
        <v>19.8524357142857</v>
      </c>
      <c r="DE71">
        <v>15.4698464285714</v>
      </c>
      <c r="DF71">
        <v>825.505285714286</v>
      </c>
      <c r="DG71">
        <v>19.5670964285714</v>
      </c>
      <c r="DH71">
        <v>500.079107142857</v>
      </c>
      <c r="DI71">
        <v>90.4383285714286</v>
      </c>
      <c r="DJ71">
        <v>0.0438971678571429</v>
      </c>
      <c r="DK71">
        <v>24.6429964285714</v>
      </c>
      <c r="DL71">
        <v>24.9904</v>
      </c>
      <c r="DM71">
        <v>999.9</v>
      </c>
      <c r="DN71">
        <v>0</v>
      </c>
      <c r="DO71">
        <v>0</v>
      </c>
      <c r="DP71">
        <v>9993.92857142857</v>
      </c>
      <c r="DQ71">
        <v>0</v>
      </c>
      <c r="DR71">
        <v>12.4225464285714</v>
      </c>
      <c r="DS71">
        <v>-49.4593285714286</v>
      </c>
      <c r="DT71">
        <v>851.032607142857</v>
      </c>
      <c r="DU71">
        <v>897.480857142857</v>
      </c>
      <c r="DV71">
        <v>4.38258928571429</v>
      </c>
      <c r="DW71">
        <v>883.597</v>
      </c>
      <c r="DX71">
        <v>15.4698464285714</v>
      </c>
      <c r="DY71">
        <v>1.79542142857143</v>
      </c>
      <c r="DZ71">
        <v>1.39906607142857</v>
      </c>
      <c r="EA71">
        <v>15.7469821428571</v>
      </c>
      <c r="EB71">
        <v>11.9075214285714</v>
      </c>
      <c r="EC71">
        <v>2000.01035714286</v>
      </c>
      <c r="ED71">
        <v>0.980002071428572</v>
      </c>
      <c r="EE71">
        <v>0.0199981214285714</v>
      </c>
      <c r="EF71">
        <v>0</v>
      </c>
      <c r="EG71">
        <v>669.257964285714</v>
      </c>
      <c r="EH71">
        <v>5.00063</v>
      </c>
      <c r="EI71">
        <v>13241.8357142857</v>
      </c>
      <c r="EJ71">
        <v>17257.0071428571</v>
      </c>
      <c r="EK71">
        <v>38.375</v>
      </c>
      <c r="EL71">
        <v>38.473</v>
      </c>
      <c r="EM71">
        <v>37.937</v>
      </c>
      <c r="EN71">
        <v>37.812</v>
      </c>
      <c r="EO71">
        <v>39.187</v>
      </c>
      <c r="EP71">
        <v>1955.11035714286</v>
      </c>
      <c r="EQ71">
        <v>39.9</v>
      </c>
      <c r="ER71">
        <v>0</v>
      </c>
      <c r="ES71">
        <v>1659718344.1</v>
      </c>
      <c r="ET71">
        <v>0</v>
      </c>
      <c r="EU71">
        <v>669.28936</v>
      </c>
      <c r="EV71">
        <v>-0.280615386030609</v>
      </c>
      <c r="EW71">
        <v>-1.45384613564113</v>
      </c>
      <c r="EX71">
        <v>13241.808</v>
      </c>
      <c r="EY71">
        <v>15</v>
      </c>
      <c r="EZ71">
        <v>0</v>
      </c>
      <c r="FA71" t="s">
        <v>419</v>
      </c>
      <c r="FB71">
        <v>1659628608.5</v>
      </c>
      <c r="FC71">
        <v>1659628614.5</v>
      </c>
      <c r="FD71">
        <v>0</v>
      </c>
      <c r="FE71">
        <v>0.171</v>
      </c>
      <c r="FF71">
        <v>-0.023</v>
      </c>
      <c r="FG71">
        <v>6.372</v>
      </c>
      <c r="FH71">
        <v>0.072</v>
      </c>
      <c r="FI71">
        <v>420</v>
      </c>
      <c r="FJ71">
        <v>15</v>
      </c>
      <c r="FK71">
        <v>0.23</v>
      </c>
      <c r="FL71">
        <v>0.04</v>
      </c>
      <c r="FM71">
        <v>-49.5967925</v>
      </c>
      <c r="FN71">
        <v>1.30585328330208</v>
      </c>
      <c r="FO71">
        <v>0.546356560493007</v>
      </c>
      <c r="FP71">
        <v>0</v>
      </c>
      <c r="FQ71">
        <v>669.229823529412</v>
      </c>
      <c r="FR71">
        <v>0.543804434059832</v>
      </c>
      <c r="FS71">
        <v>0.218193582504994</v>
      </c>
      <c r="FT71">
        <v>1</v>
      </c>
      <c r="FU71">
        <v>4.3822175</v>
      </c>
      <c r="FV71">
        <v>0.00664097560974636</v>
      </c>
      <c r="FW71">
        <v>0.00266692214921994</v>
      </c>
      <c r="FX71">
        <v>1</v>
      </c>
      <c r="FY71">
        <v>2</v>
      </c>
      <c r="FZ71">
        <v>3</v>
      </c>
      <c r="GA71" t="s">
        <v>429</v>
      </c>
      <c r="GB71">
        <v>2.97331</v>
      </c>
      <c r="GC71">
        <v>2.6977</v>
      </c>
      <c r="GD71">
        <v>0.150805</v>
      </c>
      <c r="GE71">
        <v>0.157338</v>
      </c>
      <c r="GF71">
        <v>0.0905765</v>
      </c>
      <c r="GG71">
        <v>0.0765906</v>
      </c>
      <c r="GH71">
        <v>33081.3</v>
      </c>
      <c r="GI71">
        <v>35902.3</v>
      </c>
      <c r="GJ71">
        <v>35300.1</v>
      </c>
      <c r="GK71">
        <v>38638.4</v>
      </c>
      <c r="GL71">
        <v>45521</v>
      </c>
      <c r="GM71">
        <v>51534.2</v>
      </c>
      <c r="GN71">
        <v>55173.5</v>
      </c>
      <c r="GO71">
        <v>61974.4</v>
      </c>
      <c r="GP71">
        <v>1.9862</v>
      </c>
      <c r="GQ71">
        <v>1.842</v>
      </c>
      <c r="GR71">
        <v>0.103712</v>
      </c>
      <c r="GS71">
        <v>0</v>
      </c>
      <c r="GT71">
        <v>23.2842</v>
      </c>
      <c r="GU71">
        <v>999.9</v>
      </c>
      <c r="GV71">
        <v>57.325</v>
      </c>
      <c r="GW71">
        <v>28.288</v>
      </c>
      <c r="GX71">
        <v>24.4613</v>
      </c>
      <c r="GY71">
        <v>55.7429</v>
      </c>
      <c r="GZ71">
        <v>46.3782</v>
      </c>
      <c r="HA71">
        <v>1</v>
      </c>
      <c r="HB71">
        <v>-0.0682114</v>
      </c>
      <c r="HC71">
        <v>1.69351</v>
      </c>
      <c r="HD71">
        <v>20.1211</v>
      </c>
      <c r="HE71">
        <v>5.19932</v>
      </c>
      <c r="HF71">
        <v>12.004</v>
      </c>
      <c r="HG71">
        <v>4.976</v>
      </c>
      <c r="HH71">
        <v>3.2934</v>
      </c>
      <c r="HI71">
        <v>659.8</v>
      </c>
      <c r="HJ71">
        <v>9999</v>
      </c>
      <c r="HK71">
        <v>9999</v>
      </c>
      <c r="HL71">
        <v>9999</v>
      </c>
      <c r="HM71">
        <v>1.86307</v>
      </c>
      <c r="HN71">
        <v>1.86798</v>
      </c>
      <c r="HO71">
        <v>1.86768</v>
      </c>
      <c r="HP71">
        <v>1.8689</v>
      </c>
      <c r="HQ71">
        <v>1.86972</v>
      </c>
      <c r="HR71">
        <v>1.86581</v>
      </c>
      <c r="HS71">
        <v>1.86679</v>
      </c>
      <c r="HT71">
        <v>1.86829</v>
      </c>
      <c r="HU71">
        <v>5</v>
      </c>
      <c r="HV71">
        <v>0</v>
      </c>
      <c r="HW71">
        <v>0</v>
      </c>
      <c r="HX71">
        <v>0</v>
      </c>
      <c r="HY71" t="s">
        <v>421</v>
      </c>
      <c r="HZ71" t="s">
        <v>422</v>
      </c>
      <c r="IA71" t="s">
        <v>423</v>
      </c>
      <c r="IB71" t="s">
        <v>423</v>
      </c>
      <c r="IC71" t="s">
        <v>423</v>
      </c>
      <c r="ID71" t="s">
        <v>423</v>
      </c>
      <c r="IE71">
        <v>0</v>
      </c>
      <c r="IF71">
        <v>100</v>
      </c>
      <c r="IG71">
        <v>100</v>
      </c>
      <c r="IH71">
        <v>8.773</v>
      </c>
      <c r="II71">
        <v>0.2853</v>
      </c>
      <c r="IJ71">
        <v>3.92169283877132</v>
      </c>
      <c r="IK71">
        <v>0.0054094350880348</v>
      </c>
      <c r="IL71">
        <v>8.62785101562088e-07</v>
      </c>
      <c r="IM71">
        <v>-6.09410195572284e-10</v>
      </c>
      <c r="IN71">
        <v>-0.025273926026183</v>
      </c>
      <c r="IO71">
        <v>-0.0219156322177338</v>
      </c>
      <c r="IP71">
        <v>0.00246301660602182</v>
      </c>
      <c r="IQ71">
        <v>-2.7174175459257e-05</v>
      </c>
      <c r="IR71">
        <v>-3</v>
      </c>
      <c r="IS71">
        <v>1757</v>
      </c>
      <c r="IT71">
        <v>1</v>
      </c>
      <c r="IU71">
        <v>21</v>
      </c>
      <c r="IV71">
        <v>1495.6</v>
      </c>
      <c r="IW71">
        <v>1495.5</v>
      </c>
      <c r="IX71">
        <v>1.90796</v>
      </c>
      <c r="IY71">
        <v>2.59766</v>
      </c>
      <c r="IZ71">
        <v>1.54785</v>
      </c>
      <c r="JA71">
        <v>2.30713</v>
      </c>
      <c r="JB71">
        <v>1.34644</v>
      </c>
      <c r="JC71">
        <v>2.38647</v>
      </c>
      <c r="JD71">
        <v>32.0904</v>
      </c>
      <c r="JE71">
        <v>24.2539</v>
      </c>
      <c r="JF71">
        <v>18</v>
      </c>
      <c r="JG71">
        <v>497.733</v>
      </c>
      <c r="JH71">
        <v>405.867</v>
      </c>
      <c r="JI71">
        <v>20.637</v>
      </c>
      <c r="JJ71">
        <v>26.2953</v>
      </c>
      <c r="JK71">
        <v>30</v>
      </c>
      <c r="JL71">
        <v>26.2537</v>
      </c>
      <c r="JM71">
        <v>26.197</v>
      </c>
      <c r="JN71">
        <v>38.3782</v>
      </c>
      <c r="JO71">
        <v>39.0813</v>
      </c>
      <c r="JP71">
        <v>0</v>
      </c>
      <c r="JQ71">
        <v>20.635</v>
      </c>
      <c r="JR71">
        <v>925.234</v>
      </c>
      <c r="JS71">
        <v>15.4772</v>
      </c>
      <c r="JT71">
        <v>102.353</v>
      </c>
      <c r="JU71">
        <v>103.158</v>
      </c>
    </row>
    <row r="72" spans="1:281">
      <c r="A72">
        <v>56</v>
      </c>
      <c r="B72">
        <v>1659718352</v>
      </c>
      <c r="C72">
        <v>366.900000095367</v>
      </c>
      <c r="D72" t="s">
        <v>535</v>
      </c>
      <c r="E72" t="s">
        <v>536</v>
      </c>
      <c r="F72">
        <v>5</v>
      </c>
      <c r="G72" t="s">
        <v>415</v>
      </c>
      <c r="H72" t="s">
        <v>416</v>
      </c>
      <c r="I72">
        <v>1659718344.5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931.810439727565</v>
      </c>
      <c r="AK72">
        <v>891.979393939394</v>
      </c>
      <c r="AL72">
        <v>3.42336968861577</v>
      </c>
      <c r="AM72">
        <v>66.001600535587</v>
      </c>
      <c r="AN72">
        <f>(AP72 - AO72 + DI72*1E3/(8.314*(DK72+273.15)) * AR72/DH72 * AQ72) * DH72/(100*CV72) * 1000/(1000 - AP72)</f>
        <v>0</v>
      </c>
      <c r="AO72">
        <v>15.4689031373872</v>
      </c>
      <c r="AP72">
        <v>19.8577321678322</v>
      </c>
      <c r="AQ72">
        <v>1.70983460247931e-05</v>
      </c>
      <c r="AR72">
        <v>112.050135901182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417</v>
      </c>
      <c r="AY72" t="s">
        <v>417</v>
      </c>
      <c r="AZ72">
        <v>0</v>
      </c>
      <c r="BA72">
        <v>0</v>
      </c>
      <c r="BB72">
        <f>1-AZ72/BA72</f>
        <v>0</v>
      </c>
      <c r="BC72">
        <v>0</v>
      </c>
      <c r="BD72" t="s">
        <v>417</v>
      </c>
      <c r="BE72" t="s">
        <v>417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417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6</v>
      </c>
      <c r="CW72">
        <v>0.5</v>
      </c>
      <c r="CX72" t="s">
        <v>418</v>
      </c>
      <c r="CY72">
        <v>2</v>
      </c>
      <c r="CZ72" t="b">
        <v>1</v>
      </c>
      <c r="DA72">
        <v>1659718344.5</v>
      </c>
      <c r="DB72">
        <v>851.311185185185</v>
      </c>
      <c r="DC72">
        <v>901.281407407407</v>
      </c>
      <c r="DD72">
        <v>19.8534666666667</v>
      </c>
      <c r="DE72">
        <v>15.4696185185185</v>
      </c>
      <c r="DF72">
        <v>842.583666666666</v>
      </c>
      <c r="DG72">
        <v>19.5680851851852</v>
      </c>
      <c r="DH72">
        <v>500.078481481481</v>
      </c>
      <c r="DI72">
        <v>90.4401666666667</v>
      </c>
      <c r="DJ72">
        <v>0.0436252037037037</v>
      </c>
      <c r="DK72">
        <v>24.6453185185185</v>
      </c>
      <c r="DL72">
        <v>24.9907407407407</v>
      </c>
      <c r="DM72">
        <v>999.9</v>
      </c>
      <c r="DN72">
        <v>0</v>
      </c>
      <c r="DO72">
        <v>0</v>
      </c>
      <c r="DP72">
        <v>10011.8518518519</v>
      </c>
      <c r="DQ72">
        <v>0</v>
      </c>
      <c r="DR72">
        <v>12.4241666666667</v>
      </c>
      <c r="DS72">
        <v>-49.9701962962963</v>
      </c>
      <c r="DT72">
        <v>868.555037037037</v>
      </c>
      <c r="DU72">
        <v>915.442888888889</v>
      </c>
      <c r="DV72">
        <v>4.38384222222222</v>
      </c>
      <c r="DW72">
        <v>901.281407407407</v>
      </c>
      <c r="DX72">
        <v>15.4696185185185</v>
      </c>
      <c r="DY72">
        <v>1.79555074074074</v>
      </c>
      <c r="DZ72">
        <v>1.39907407407407</v>
      </c>
      <c r="EA72">
        <v>15.7481074074074</v>
      </c>
      <c r="EB72">
        <v>11.9076111111111</v>
      </c>
      <c r="EC72">
        <v>2000.00333333333</v>
      </c>
      <c r="ED72">
        <v>0.980002</v>
      </c>
      <c r="EE72">
        <v>0.0199982</v>
      </c>
      <c r="EF72">
        <v>0</v>
      </c>
      <c r="EG72">
        <v>669.218074074074</v>
      </c>
      <c r="EH72">
        <v>5.00063</v>
      </c>
      <c r="EI72">
        <v>13241.3555555556</v>
      </c>
      <c r="EJ72">
        <v>17256.9407407407</v>
      </c>
      <c r="EK72">
        <v>38.375</v>
      </c>
      <c r="EL72">
        <v>38.4743333333333</v>
      </c>
      <c r="EM72">
        <v>37.937</v>
      </c>
      <c r="EN72">
        <v>37.812</v>
      </c>
      <c r="EO72">
        <v>39.187</v>
      </c>
      <c r="EP72">
        <v>1955.10333333333</v>
      </c>
      <c r="EQ72">
        <v>39.9</v>
      </c>
      <c r="ER72">
        <v>0</v>
      </c>
      <c r="ES72">
        <v>1659718348.9</v>
      </c>
      <c r="ET72">
        <v>0</v>
      </c>
      <c r="EU72">
        <v>669.2378</v>
      </c>
      <c r="EV72">
        <v>-0.733076936391722</v>
      </c>
      <c r="EW72">
        <v>-14.3692307014391</v>
      </c>
      <c r="EX72">
        <v>13241.192</v>
      </c>
      <c r="EY72">
        <v>15</v>
      </c>
      <c r="EZ72">
        <v>0</v>
      </c>
      <c r="FA72" t="s">
        <v>419</v>
      </c>
      <c r="FB72">
        <v>1659628608.5</v>
      </c>
      <c r="FC72">
        <v>1659628614.5</v>
      </c>
      <c r="FD72">
        <v>0</v>
      </c>
      <c r="FE72">
        <v>0.171</v>
      </c>
      <c r="FF72">
        <v>-0.023</v>
      </c>
      <c r="FG72">
        <v>6.372</v>
      </c>
      <c r="FH72">
        <v>0.072</v>
      </c>
      <c r="FI72">
        <v>420</v>
      </c>
      <c r="FJ72">
        <v>15</v>
      </c>
      <c r="FK72">
        <v>0.23</v>
      </c>
      <c r="FL72">
        <v>0.04</v>
      </c>
      <c r="FM72">
        <v>-49.6430125</v>
      </c>
      <c r="FN72">
        <v>-3.47380075046891</v>
      </c>
      <c r="FO72">
        <v>0.645083540011485</v>
      </c>
      <c r="FP72">
        <v>0</v>
      </c>
      <c r="FQ72">
        <v>669.254</v>
      </c>
      <c r="FR72">
        <v>-0.576531706281302</v>
      </c>
      <c r="FS72">
        <v>0.227286033835051</v>
      </c>
      <c r="FT72">
        <v>1</v>
      </c>
      <c r="FU72">
        <v>4.3829105</v>
      </c>
      <c r="FV72">
        <v>0.0128379737335771</v>
      </c>
      <c r="FW72">
        <v>0.00303391574536932</v>
      </c>
      <c r="FX72">
        <v>1</v>
      </c>
      <c r="FY72">
        <v>2</v>
      </c>
      <c r="FZ72">
        <v>3</v>
      </c>
      <c r="GA72" t="s">
        <v>429</v>
      </c>
      <c r="GB72">
        <v>2.97403</v>
      </c>
      <c r="GC72">
        <v>2.69678</v>
      </c>
      <c r="GD72">
        <v>0.152703</v>
      </c>
      <c r="GE72">
        <v>0.159364</v>
      </c>
      <c r="GF72">
        <v>0.0905902</v>
      </c>
      <c r="GG72">
        <v>0.0765855</v>
      </c>
      <c r="GH72">
        <v>33007.7</v>
      </c>
      <c r="GI72">
        <v>35816.1</v>
      </c>
      <c r="GJ72">
        <v>35300.5</v>
      </c>
      <c r="GK72">
        <v>38638.6</v>
      </c>
      <c r="GL72">
        <v>45520.8</v>
      </c>
      <c r="GM72">
        <v>51534.8</v>
      </c>
      <c r="GN72">
        <v>55174</v>
      </c>
      <c r="GO72">
        <v>61974.7</v>
      </c>
      <c r="GP72">
        <v>1.9856</v>
      </c>
      <c r="GQ72">
        <v>1.842</v>
      </c>
      <c r="GR72">
        <v>0.1041</v>
      </c>
      <c r="GS72">
        <v>0</v>
      </c>
      <c r="GT72">
        <v>23.287</v>
      </c>
      <c r="GU72">
        <v>999.9</v>
      </c>
      <c r="GV72">
        <v>57.301</v>
      </c>
      <c r="GW72">
        <v>28.298</v>
      </c>
      <c r="GX72">
        <v>24.4648</v>
      </c>
      <c r="GY72">
        <v>55.1229</v>
      </c>
      <c r="GZ72">
        <v>46.5865</v>
      </c>
      <c r="HA72">
        <v>1</v>
      </c>
      <c r="HB72">
        <v>-0.0676016</v>
      </c>
      <c r="HC72">
        <v>1.6841</v>
      </c>
      <c r="HD72">
        <v>20.1215</v>
      </c>
      <c r="HE72">
        <v>5.19932</v>
      </c>
      <c r="HF72">
        <v>12.0052</v>
      </c>
      <c r="HG72">
        <v>4.976</v>
      </c>
      <c r="HH72">
        <v>3.2932</v>
      </c>
      <c r="HI72">
        <v>659.8</v>
      </c>
      <c r="HJ72">
        <v>9999</v>
      </c>
      <c r="HK72">
        <v>9999</v>
      </c>
      <c r="HL72">
        <v>9999</v>
      </c>
      <c r="HM72">
        <v>1.8631</v>
      </c>
      <c r="HN72">
        <v>1.86798</v>
      </c>
      <c r="HO72">
        <v>1.86771</v>
      </c>
      <c r="HP72">
        <v>1.8689</v>
      </c>
      <c r="HQ72">
        <v>1.86975</v>
      </c>
      <c r="HR72">
        <v>1.86581</v>
      </c>
      <c r="HS72">
        <v>1.86688</v>
      </c>
      <c r="HT72">
        <v>1.86829</v>
      </c>
      <c r="HU72">
        <v>5</v>
      </c>
      <c r="HV72">
        <v>0</v>
      </c>
      <c r="HW72">
        <v>0</v>
      </c>
      <c r="HX72">
        <v>0</v>
      </c>
      <c r="HY72" t="s">
        <v>421</v>
      </c>
      <c r="HZ72" t="s">
        <v>422</v>
      </c>
      <c r="IA72" t="s">
        <v>423</v>
      </c>
      <c r="IB72" t="s">
        <v>423</v>
      </c>
      <c r="IC72" t="s">
        <v>423</v>
      </c>
      <c r="ID72" t="s">
        <v>423</v>
      </c>
      <c r="IE72">
        <v>0</v>
      </c>
      <c r="IF72">
        <v>100</v>
      </c>
      <c r="IG72">
        <v>100</v>
      </c>
      <c r="IH72">
        <v>8.864</v>
      </c>
      <c r="II72">
        <v>0.2854</v>
      </c>
      <c r="IJ72">
        <v>3.92169283877132</v>
      </c>
      <c r="IK72">
        <v>0.0054094350880348</v>
      </c>
      <c r="IL72">
        <v>8.62785101562088e-07</v>
      </c>
      <c r="IM72">
        <v>-6.09410195572284e-10</v>
      </c>
      <c r="IN72">
        <v>-0.025273926026183</v>
      </c>
      <c r="IO72">
        <v>-0.0219156322177338</v>
      </c>
      <c r="IP72">
        <v>0.00246301660602182</v>
      </c>
      <c r="IQ72">
        <v>-2.7174175459257e-05</v>
      </c>
      <c r="IR72">
        <v>-3</v>
      </c>
      <c r="IS72">
        <v>1757</v>
      </c>
      <c r="IT72">
        <v>1</v>
      </c>
      <c r="IU72">
        <v>21</v>
      </c>
      <c r="IV72">
        <v>1495.7</v>
      </c>
      <c r="IW72">
        <v>1495.6</v>
      </c>
      <c r="IX72">
        <v>1.94214</v>
      </c>
      <c r="IY72">
        <v>2.61475</v>
      </c>
      <c r="IZ72">
        <v>1.54785</v>
      </c>
      <c r="JA72">
        <v>2.30713</v>
      </c>
      <c r="JB72">
        <v>1.34644</v>
      </c>
      <c r="JC72">
        <v>2.28882</v>
      </c>
      <c r="JD72">
        <v>32.0904</v>
      </c>
      <c r="JE72">
        <v>24.2451</v>
      </c>
      <c r="JF72">
        <v>18</v>
      </c>
      <c r="JG72">
        <v>497.359</v>
      </c>
      <c r="JH72">
        <v>405.883</v>
      </c>
      <c r="JI72">
        <v>20.6426</v>
      </c>
      <c r="JJ72">
        <v>26.2971</v>
      </c>
      <c r="JK72">
        <v>30</v>
      </c>
      <c r="JL72">
        <v>26.256</v>
      </c>
      <c r="JM72">
        <v>26.1992</v>
      </c>
      <c r="JN72">
        <v>38.9123</v>
      </c>
      <c r="JO72">
        <v>39.0813</v>
      </c>
      <c r="JP72">
        <v>0</v>
      </c>
      <c r="JQ72">
        <v>20.6424</v>
      </c>
      <c r="JR72">
        <v>938.68</v>
      </c>
      <c r="JS72">
        <v>15.4771</v>
      </c>
      <c r="JT72">
        <v>102.354</v>
      </c>
      <c r="JU72">
        <v>103.158</v>
      </c>
    </row>
    <row r="73" spans="1:281">
      <c r="A73">
        <v>57</v>
      </c>
      <c r="B73">
        <v>1659718357</v>
      </c>
      <c r="C73">
        <v>371.900000095367</v>
      </c>
      <c r="D73" t="s">
        <v>537</v>
      </c>
      <c r="E73" t="s">
        <v>538</v>
      </c>
      <c r="F73">
        <v>5</v>
      </c>
      <c r="G73" t="s">
        <v>415</v>
      </c>
      <c r="H73" t="s">
        <v>416</v>
      </c>
      <c r="I73">
        <v>1659718349.21429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949.201306248417</v>
      </c>
      <c r="AK73">
        <v>909.285048484849</v>
      </c>
      <c r="AL73">
        <v>3.40574737281965</v>
      </c>
      <c r="AM73">
        <v>66.001600535587</v>
      </c>
      <c r="AN73">
        <f>(AP73 - AO73 + DI73*1E3/(8.314*(DK73+273.15)) * AR73/DH73 * AQ73) * DH73/(100*CV73) * 1000/(1000 - AP73)</f>
        <v>0</v>
      </c>
      <c r="AO73">
        <v>15.471635169268</v>
      </c>
      <c r="AP73">
        <v>19.853413986014</v>
      </c>
      <c r="AQ73">
        <v>-3.56436804056581e-05</v>
      </c>
      <c r="AR73">
        <v>112.050135901182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417</v>
      </c>
      <c r="AY73" t="s">
        <v>417</v>
      </c>
      <c r="AZ73">
        <v>0</v>
      </c>
      <c r="BA73">
        <v>0</v>
      </c>
      <c r="BB73">
        <f>1-AZ73/BA73</f>
        <v>0</v>
      </c>
      <c r="BC73">
        <v>0</v>
      </c>
      <c r="BD73" t="s">
        <v>417</v>
      </c>
      <c r="BE73" t="s">
        <v>417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417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6</v>
      </c>
      <c r="CW73">
        <v>0.5</v>
      </c>
      <c r="CX73" t="s">
        <v>418</v>
      </c>
      <c r="CY73">
        <v>2</v>
      </c>
      <c r="CZ73" t="b">
        <v>1</v>
      </c>
      <c r="DA73">
        <v>1659718349.21429</v>
      </c>
      <c r="DB73">
        <v>866.923928571428</v>
      </c>
      <c r="DC73">
        <v>917.045357142857</v>
      </c>
      <c r="DD73">
        <v>19.8540678571429</v>
      </c>
      <c r="DE73">
        <v>15.4701607142857</v>
      </c>
      <c r="DF73">
        <v>858.110071428571</v>
      </c>
      <c r="DG73">
        <v>19.5686607142857</v>
      </c>
      <c r="DH73">
        <v>500.070928571429</v>
      </c>
      <c r="DI73">
        <v>90.4411178571429</v>
      </c>
      <c r="DJ73">
        <v>0.0435628857142857</v>
      </c>
      <c r="DK73">
        <v>24.6477857142857</v>
      </c>
      <c r="DL73">
        <v>24.9909678571429</v>
      </c>
      <c r="DM73">
        <v>999.9</v>
      </c>
      <c r="DN73">
        <v>0</v>
      </c>
      <c r="DO73">
        <v>0</v>
      </c>
      <c r="DP73">
        <v>10000.1785714286</v>
      </c>
      <c r="DQ73">
        <v>0</v>
      </c>
      <c r="DR73">
        <v>12.4186035714286</v>
      </c>
      <c r="DS73">
        <v>-50.1214714285714</v>
      </c>
      <c r="DT73">
        <v>884.484464285714</v>
      </c>
      <c r="DU73">
        <v>931.455071428571</v>
      </c>
      <c r="DV73">
        <v>4.38389642857143</v>
      </c>
      <c r="DW73">
        <v>917.045357142857</v>
      </c>
      <c r="DX73">
        <v>15.4701607142857</v>
      </c>
      <c r="DY73">
        <v>1.79562357142857</v>
      </c>
      <c r="DZ73">
        <v>1.39913821428571</v>
      </c>
      <c r="EA73">
        <v>15.7487428571429</v>
      </c>
      <c r="EB73">
        <v>11.9083</v>
      </c>
      <c r="EC73">
        <v>1999.99</v>
      </c>
      <c r="ED73">
        <v>0.980001964285714</v>
      </c>
      <c r="EE73">
        <v>0.0199982392857143</v>
      </c>
      <c r="EF73">
        <v>0</v>
      </c>
      <c r="EG73">
        <v>669.1735</v>
      </c>
      <c r="EH73">
        <v>5.00063</v>
      </c>
      <c r="EI73">
        <v>13239.5892857143</v>
      </c>
      <c r="EJ73">
        <v>17256.825</v>
      </c>
      <c r="EK73">
        <v>38.375</v>
      </c>
      <c r="EL73">
        <v>38.48425</v>
      </c>
      <c r="EM73">
        <v>37.937</v>
      </c>
      <c r="EN73">
        <v>37.812</v>
      </c>
      <c r="EO73">
        <v>39.187</v>
      </c>
      <c r="EP73">
        <v>1955.09</v>
      </c>
      <c r="EQ73">
        <v>39.9</v>
      </c>
      <c r="ER73">
        <v>0</v>
      </c>
      <c r="ES73">
        <v>1659718354.3</v>
      </c>
      <c r="ET73">
        <v>0</v>
      </c>
      <c r="EU73">
        <v>669.156730769231</v>
      </c>
      <c r="EV73">
        <v>-0.930905997484873</v>
      </c>
      <c r="EW73">
        <v>-29.9521367474575</v>
      </c>
      <c r="EX73">
        <v>13239.25</v>
      </c>
      <c r="EY73">
        <v>15</v>
      </c>
      <c r="EZ73">
        <v>0</v>
      </c>
      <c r="FA73" t="s">
        <v>419</v>
      </c>
      <c r="FB73">
        <v>1659628608.5</v>
      </c>
      <c r="FC73">
        <v>1659628614.5</v>
      </c>
      <c r="FD73">
        <v>0</v>
      </c>
      <c r="FE73">
        <v>0.171</v>
      </c>
      <c r="FF73">
        <v>-0.023</v>
      </c>
      <c r="FG73">
        <v>6.372</v>
      </c>
      <c r="FH73">
        <v>0.072</v>
      </c>
      <c r="FI73">
        <v>420</v>
      </c>
      <c r="FJ73">
        <v>15</v>
      </c>
      <c r="FK73">
        <v>0.23</v>
      </c>
      <c r="FL73">
        <v>0.04</v>
      </c>
      <c r="FM73">
        <v>-50.0380375</v>
      </c>
      <c r="FN73">
        <v>-2.65226679174459</v>
      </c>
      <c r="FO73">
        <v>0.747822123130728</v>
      </c>
      <c r="FP73">
        <v>0</v>
      </c>
      <c r="FQ73">
        <v>669.209088235294</v>
      </c>
      <c r="FR73">
        <v>-0.650068761484274</v>
      </c>
      <c r="FS73">
        <v>0.21446340256104</v>
      </c>
      <c r="FT73">
        <v>1</v>
      </c>
      <c r="FU73">
        <v>4.38335175</v>
      </c>
      <c r="FV73">
        <v>0.00819208255158409</v>
      </c>
      <c r="FW73">
        <v>0.00321031453871731</v>
      </c>
      <c r="FX73">
        <v>1</v>
      </c>
      <c r="FY73">
        <v>2</v>
      </c>
      <c r="FZ73">
        <v>3</v>
      </c>
      <c r="GA73" t="s">
        <v>429</v>
      </c>
      <c r="GB73">
        <v>2.9732</v>
      </c>
      <c r="GC73">
        <v>2.69771</v>
      </c>
      <c r="GD73">
        <v>0.154616</v>
      </c>
      <c r="GE73">
        <v>0.161074</v>
      </c>
      <c r="GF73">
        <v>0.0906018</v>
      </c>
      <c r="GG73">
        <v>0.0765874</v>
      </c>
      <c r="GH73">
        <v>32932.4</v>
      </c>
      <c r="GI73">
        <v>35743.3</v>
      </c>
      <c r="GJ73">
        <v>35299.6</v>
      </c>
      <c r="GK73">
        <v>38638.6</v>
      </c>
      <c r="GL73">
        <v>45519.4</v>
      </c>
      <c r="GM73">
        <v>51534.9</v>
      </c>
      <c r="GN73">
        <v>55173</v>
      </c>
      <c r="GO73">
        <v>61975</v>
      </c>
      <c r="GP73">
        <v>1.9846</v>
      </c>
      <c r="GQ73">
        <v>1.843</v>
      </c>
      <c r="GR73">
        <v>0.104815</v>
      </c>
      <c r="GS73">
        <v>0</v>
      </c>
      <c r="GT73">
        <v>23.2901</v>
      </c>
      <c r="GU73">
        <v>999.9</v>
      </c>
      <c r="GV73">
        <v>57.301</v>
      </c>
      <c r="GW73">
        <v>28.298</v>
      </c>
      <c r="GX73">
        <v>24.4639</v>
      </c>
      <c r="GY73">
        <v>55.4329</v>
      </c>
      <c r="GZ73">
        <v>46.7468</v>
      </c>
      <c r="HA73">
        <v>1</v>
      </c>
      <c r="HB73">
        <v>-0.0682317</v>
      </c>
      <c r="HC73">
        <v>1.67174</v>
      </c>
      <c r="HD73">
        <v>20.1212</v>
      </c>
      <c r="HE73">
        <v>5.19573</v>
      </c>
      <c r="HF73">
        <v>12.0064</v>
      </c>
      <c r="HG73">
        <v>4.9756</v>
      </c>
      <c r="HH73">
        <v>3.2936</v>
      </c>
      <c r="HI73">
        <v>659.8</v>
      </c>
      <c r="HJ73">
        <v>9999</v>
      </c>
      <c r="HK73">
        <v>9999</v>
      </c>
      <c r="HL73">
        <v>9999</v>
      </c>
      <c r="HM73">
        <v>1.8631</v>
      </c>
      <c r="HN73">
        <v>1.86798</v>
      </c>
      <c r="HO73">
        <v>1.86774</v>
      </c>
      <c r="HP73">
        <v>1.86887</v>
      </c>
      <c r="HQ73">
        <v>1.86972</v>
      </c>
      <c r="HR73">
        <v>1.86578</v>
      </c>
      <c r="HS73">
        <v>1.86688</v>
      </c>
      <c r="HT73">
        <v>1.86829</v>
      </c>
      <c r="HU73">
        <v>5</v>
      </c>
      <c r="HV73">
        <v>0</v>
      </c>
      <c r="HW73">
        <v>0</v>
      </c>
      <c r="HX73">
        <v>0</v>
      </c>
      <c r="HY73" t="s">
        <v>421</v>
      </c>
      <c r="HZ73" t="s">
        <v>422</v>
      </c>
      <c r="IA73" t="s">
        <v>423</v>
      </c>
      <c r="IB73" t="s">
        <v>423</v>
      </c>
      <c r="IC73" t="s">
        <v>423</v>
      </c>
      <c r="ID73" t="s">
        <v>423</v>
      </c>
      <c r="IE73">
        <v>0</v>
      </c>
      <c r="IF73">
        <v>100</v>
      </c>
      <c r="IG73">
        <v>100</v>
      </c>
      <c r="IH73">
        <v>8.956</v>
      </c>
      <c r="II73">
        <v>0.2856</v>
      </c>
      <c r="IJ73">
        <v>3.92169283877132</v>
      </c>
      <c r="IK73">
        <v>0.0054094350880348</v>
      </c>
      <c r="IL73">
        <v>8.62785101562088e-07</v>
      </c>
      <c r="IM73">
        <v>-6.09410195572284e-10</v>
      </c>
      <c r="IN73">
        <v>-0.025273926026183</v>
      </c>
      <c r="IO73">
        <v>-0.0219156322177338</v>
      </c>
      <c r="IP73">
        <v>0.00246301660602182</v>
      </c>
      <c r="IQ73">
        <v>-2.7174175459257e-05</v>
      </c>
      <c r="IR73">
        <v>-3</v>
      </c>
      <c r="IS73">
        <v>1757</v>
      </c>
      <c r="IT73">
        <v>1</v>
      </c>
      <c r="IU73">
        <v>21</v>
      </c>
      <c r="IV73">
        <v>1495.8</v>
      </c>
      <c r="IW73">
        <v>1495.7</v>
      </c>
      <c r="IX73">
        <v>1.96411</v>
      </c>
      <c r="IY73">
        <v>2.60498</v>
      </c>
      <c r="IZ73">
        <v>1.54785</v>
      </c>
      <c r="JA73">
        <v>2.30713</v>
      </c>
      <c r="JB73">
        <v>1.34644</v>
      </c>
      <c r="JC73">
        <v>2.23267</v>
      </c>
      <c r="JD73">
        <v>32.0904</v>
      </c>
      <c r="JE73">
        <v>24.2451</v>
      </c>
      <c r="JF73">
        <v>18</v>
      </c>
      <c r="JG73">
        <v>496.704</v>
      </c>
      <c r="JH73">
        <v>406.444</v>
      </c>
      <c r="JI73">
        <v>20.6502</v>
      </c>
      <c r="JJ73">
        <v>26.2975</v>
      </c>
      <c r="JK73">
        <v>30</v>
      </c>
      <c r="JL73">
        <v>26.256</v>
      </c>
      <c r="JM73">
        <v>26.2001</v>
      </c>
      <c r="JN73">
        <v>39.5012</v>
      </c>
      <c r="JO73">
        <v>39.0813</v>
      </c>
      <c r="JP73">
        <v>0</v>
      </c>
      <c r="JQ73">
        <v>20.6512</v>
      </c>
      <c r="JR73">
        <v>958.85</v>
      </c>
      <c r="JS73">
        <v>15.4771</v>
      </c>
      <c r="JT73">
        <v>102.352</v>
      </c>
      <c r="JU73">
        <v>103.158</v>
      </c>
    </row>
    <row r="74" spans="1:281">
      <c r="A74">
        <v>58</v>
      </c>
      <c r="B74">
        <v>1659718362</v>
      </c>
      <c r="C74">
        <v>376.900000095367</v>
      </c>
      <c r="D74" t="s">
        <v>539</v>
      </c>
      <c r="E74" t="s">
        <v>540</v>
      </c>
      <c r="F74">
        <v>5</v>
      </c>
      <c r="G74" t="s">
        <v>415</v>
      </c>
      <c r="H74" t="s">
        <v>416</v>
      </c>
      <c r="I74">
        <v>1659718354.5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965.977210336262</v>
      </c>
      <c r="AK74">
        <v>926.102836363636</v>
      </c>
      <c r="AL74">
        <v>3.45850092029609</v>
      </c>
      <c r="AM74">
        <v>66.001600535587</v>
      </c>
      <c r="AN74">
        <f>(AP74 - AO74 + DI74*1E3/(8.314*(DK74+273.15)) * AR74/DH74 * AQ74) * DH74/(100*CV74) * 1000/(1000 - AP74)</f>
        <v>0</v>
      </c>
      <c r="AO74">
        <v>15.4687084460384</v>
      </c>
      <c r="AP74">
        <v>19.8580965034965</v>
      </c>
      <c r="AQ74">
        <v>1.41735354120755e-05</v>
      </c>
      <c r="AR74">
        <v>112.050135901182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417</v>
      </c>
      <c r="AY74" t="s">
        <v>417</v>
      </c>
      <c r="AZ74">
        <v>0</v>
      </c>
      <c r="BA74">
        <v>0</v>
      </c>
      <c r="BB74">
        <f>1-AZ74/BA74</f>
        <v>0</v>
      </c>
      <c r="BC74">
        <v>0</v>
      </c>
      <c r="BD74" t="s">
        <v>417</v>
      </c>
      <c r="BE74" t="s">
        <v>417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417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6</v>
      </c>
      <c r="CW74">
        <v>0.5</v>
      </c>
      <c r="CX74" t="s">
        <v>418</v>
      </c>
      <c r="CY74">
        <v>2</v>
      </c>
      <c r="CZ74" t="b">
        <v>1</v>
      </c>
      <c r="DA74">
        <v>1659718354.5</v>
      </c>
      <c r="DB74">
        <v>884.340444444445</v>
      </c>
      <c r="DC74">
        <v>934.897555555556</v>
      </c>
      <c r="DD74">
        <v>19.8552555555556</v>
      </c>
      <c r="DE74">
        <v>15.4698555555556</v>
      </c>
      <c r="DF74">
        <v>875.430814814815</v>
      </c>
      <c r="DG74">
        <v>19.5697962962963</v>
      </c>
      <c r="DH74">
        <v>500.038222222222</v>
      </c>
      <c r="DI74">
        <v>90.442162962963</v>
      </c>
      <c r="DJ74">
        <v>0.0435835925925926</v>
      </c>
      <c r="DK74">
        <v>24.6508518518519</v>
      </c>
      <c r="DL74">
        <v>24.9954518518519</v>
      </c>
      <c r="DM74">
        <v>999.9</v>
      </c>
      <c r="DN74">
        <v>0</v>
      </c>
      <c r="DO74">
        <v>0</v>
      </c>
      <c r="DP74">
        <v>10007.962962963</v>
      </c>
      <c r="DQ74">
        <v>0</v>
      </c>
      <c r="DR74">
        <v>12.4188518518519</v>
      </c>
      <c r="DS74">
        <v>-50.5572703703704</v>
      </c>
      <c r="DT74">
        <v>902.254851851852</v>
      </c>
      <c r="DU74">
        <v>949.587555555556</v>
      </c>
      <c r="DV74">
        <v>4.38538666666667</v>
      </c>
      <c r="DW74">
        <v>934.897555555556</v>
      </c>
      <c r="DX74">
        <v>15.4698555555556</v>
      </c>
      <c r="DY74">
        <v>1.79575185185185</v>
      </c>
      <c r="DZ74">
        <v>1.39912666666667</v>
      </c>
      <c r="EA74">
        <v>15.7498555555556</v>
      </c>
      <c r="EB74">
        <v>11.9081777777778</v>
      </c>
      <c r="EC74">
        <v>1999.99037037037</v>
      </c>
      <c r="ED74">
        <v>0.980001888888889</v>
      </c>
      <c r="EE74">
        <v>0.0199983222222222</v>
      </c>
      <c r="EF74">
        <v>0</v>
      </c>
      <c r="EG74">
        <v>669.001074074074</v>
      </c>
      <c r="EH74">
        <v>5.00063</v>
      </c>
      <c r="EI74">
        <v>13236.8185185185</v>
      </c>
      <c r="EJ74">
        <v>17256.8185185185</v>
      </c>
      <c r="EK74">
        <v>38.375</v>
      </c>
      <c r="EL74">
        <v>38.4953333333333</v>
      </c>
      <c r="EM74">
        <v>37.937</v>
      </c>
      <c r="EN74">
        <v>37.812</v>
      </c>
      <c r="EO74">
        <v>39.187</v>
      </c>
      <c r="EP74">
        <v>1955.09037037037</v>
      </c>
      <c r="EQ74">
        <v>39.9</v>
      </c>
      <c r="ER74">
        <v>0</v>
      </c>
      <c r="ES74">
        <v>1659718359.1</v>
      </c>
      <c r="ET74">
        <v>0</v>
      </c>
      <c r="EU74">
        <v>669.015769230769</v>
      </c>
      <c r="EV74">
        <v>-2.23179488645953</v>
      </c>
      <c r="EW74">
        <v>-35.8324786133749</v>
      </c>
      <c r="EX74">
        <v>13236.7115384615</v>
      </c>
      <c r="EY74">
        <v>15</v>
      </c>
      <c r="EZ74">
        <v>0</v>
      </c>
      <c r="FA74" t="s">
        <v>419</v>
      </c>
      <c r="FB74">
        <v>1659628608.5</v>
      </c>
      <c r="FC74">
        <v>1659628614.5</v>
      </c>
      <c r="FD74">
        <v>0</v>
      </c>
      <c r="FE74">
        <v>0.171</v>
      </c>
      <c r="FF74">
        <v>-0.023</v>
      </c>
      <c r="FG74">
        <v>6.372</v>
      </c>
      <c r="FH74">
        <v>0.072</v>
      </c>
      <c r="FI74">
        <v>420</v>
      </c>
      <c r="FJ74">
        <v>15</v>
      </c>
      <c r="FK74">
        <v>0.23</v>
      </c>
      <c r="FL74">
        <v>0.04</v>
      </c>
      <c r="FM74">
        <v>-50.222475</v>
      </c>
      <c r="FN74">
        <v>-3.1330063789868</v>
      </c>
      <c r="FO74">
        <v>0.77840204674384</v>
      </c>
      <c r="FP74">
        <v>0</v>
      </c>
      <c r="FQ74">
        <v>669.090794117647</v>
      </c>
      <c r="FR74">
        <v>-1.58849504190773</v>
      </c>
      <c r="FS74">
        <v>0.256794353453104</v>
      </c>
      <c r="FT74">
        <v>0</v>
      </c>
      <c r="FU74">
        <v>4.384614</v>
      </c>
      <c r="FV74">
        <v>0.0132164352720232</v>
      </c>
      <c r="FW74">
        <v>0.00326963820628521</v>
      </c>
      <c r="FX74">
        <v>1</v>
      </c>
      <c r="FY74">
        <v>1</v>
      </c>
      <c r="FZ74">
        <v>3</v>
      </c>
      <c r="GA74" t="s">
        <v>426</v>
      </c>
      <c r="GB74">
        <v>2.97442</v>
      </c>
      <c r="GC74">
        <v>2.69761</v>
      </c>
      <c r="GD74">
        <v>0.156514</v>
      </c>
      <c r="GE74">
        <v>0.163014</v>
      </c>
      <c r="GF74">
        <v>0.0905975</v>
      </c>
      <c r="GG74">
        <v>0.0765907</v>
      </c>
      <c r="GH74">
        <v>32859.3</v>
      </c>
      <c r="GI74">
        <v>35660.8</v>
      </c>
      <c r="GJ74">
        <v>35300.4</v>
      </c>
      <c r="GK74">
        <v>38638.6</v>
      </c>
      <c r="GL74">
        <v>45520.7</v>
      </c>
      <c r="GM74">
        <v>51534.4</v>
      </c>
      <c r="GN74">
        <v>55174.2</v>
      </c>
      <c r="GO74">
        <v>61974.5</v>
      </c>
      <c r="GP74">
        <v>1.9846</v>
      </c>
      <c r="GQ74">
        <v>1.8424</v>
      </c>
      <c r="GR74">
        <v>0.103146</v>
      </c>
      <c r="GS74">
        <v>0</v>
      </c>
      <c r="GT74">
        <v>23.2921</v>
      </c>
      <c r="GU74">
        <v>999.9</v>
      </c>
      <c r="GV74">
        <v>57.276</v>
      </c>
      <c r="GW74">
        <v>28.298</v>
      </c>
      <c r="GX74">
        <v>24.451</v>
      </c>
      <c r="GY74">
        <v>55.1129</v>
      </c>
      <c r="GZ74">
        <v>46.4904</v>
      </c>
      <c r="HA74">
        <v>1</v>
      </c>
      <c r="HB74">
        <v>-0.0660976</v>
      </c>
      <c r="HC74">
        <v>2.06874</v>
      </c>
      <c r="HD74">
        <v>20.1171</v>
      </c>
      <c r="HE74">
        <v>5.19932</v>
      </c>
      <c r="HF74">
        <v>12.0052</v>
      </c>
      <c r="HG74">
        <v>4.9756</v>
      </c>
      <c r="HH74">
        <v>3.2932</v>
      </c>
      <c r="HI74">
        <v>659.8</v>
      </c>
      <c r="HJ74">
        <v>9999</v>
      </c>
      <c r="HK74">
        <v>9999</v>
      </c>
      <c r="HL74">
        <v>9999</v>
      </c>
      <c r="HM74">
        <v>1.8631</v>
      </c>
      <c r="HN74">
        <v>1.86798</v>
      </c>
      <c r="HO74">
        <v>1.86768</v>
      </c>
      <c r="HP74">
        <v>1.8689</v>
      </c>
      <c r="HQ74">
        <v>1.86975</v>
      </c>
      <c r="HR74">
        <v>1.86572</v>
      </c>
      <c r="HS74">
        <v>1.86691</v>
      </c>
      <c r="HT74">
        <v>1.86829</v>
      </c>
      <c r="HU74">
        <v>5</v>
      </c>
      <c r="HV74">
        <v>0</v>
      </c>
      <c r="HW74">
        <v>0</v>
      </c>
      <c r="HX74">
        <v>0</v>
      </c>
      <c r="HY74" t="s">
        <v>421</v>
      </c>
      <c r="HZ74" t="s">
        <v>422</v>
      </c>
      <c r="IA74" t="s">
        <v>423</v>
      </c>
      <c r="IB74" t="s">
        <v>423</v>
      </c>
      <c r="IC74" t="s">
        <v>423</v>
      </c>
      <c r="ID74" t="s">
        <v>423</v>
      </c>
      <c r="IE74">
        <v>0</v>
      </c>
      <c r="IF74">
        <v>100</v>
      </c>
      <c r="IG74">
        <v>100</v>
      </c>
      <c r="IH74">
        <v>9.047</v>
      </c>
      <c r="II74">
        <v>0.2855</v>
      </c>
      <c r="IJ74">
        <v>3.92169283877132</v>
      </c>
      <c r="IK74">
        <v>0.0054094350880348</v>
      </c>
      <c r="IL74">
        <v>8.62785101562088e-07</v>
      </c>
      <c r="IM74">
        <v>-6.09410195572284e-10</v>
      </c>
      <c r="IN74">
        <v>-0.025273926026183</v>
      </c>
      <c r="IO74">
        <v>-0.0219156322177338</v>
      </c>
      <c r="IP74">
        <v>0.00246301660602182</v>
      </c>
      <c r="IQ74">
        <v>-2.7174175459257e-05</v>
      </c>
      <c r="IR74">
        <v>-3</v>
      </c>
      <c r="IS74">
        <v>1757</v>
      </c>
      <c r="IT74">
        <v>1</v>
      </c>
      <c r="IU74">
        <v>21</v>
      </c>
      <c r="IV74">
        <v>1495.9</v>
      </c>
      <c r="IW74">
        <v>1495.8</v>
      </c>
      <c r="IX74">
        <v>1.99707</v>
      </c>
      <c r="IY74">
        <v>2.62329</v>
      </c>
      <c r="IZ74">
        <v>1.54785</v>
      </c>
      <c r="JA74">
        <v>2.30713</v>
      </c>
      <c r="JB74">
        <v>1.34644</v>
      </c>
      <c r="JC74">
        <v>2.34863</v>
      </c>
      <c r="JD74">
        <v>32.0904</v>
      </c>
      <c r="JE74">
        <v>24.2451</v>
      </c>
      <c r="JF74">
        <v>18</v>
      </c>
      <c r="JG74">
        <v>496.724</v>
      </c>
      <c r="JH74">
        <v>406.122</v>
      </c>
      <c r="JI74">
        <v>20.6053</v>
      </c>
      <c r="JJ74">
        <v>26.2993</v>
      </c>
      <c r="JK74">
        <v>30.0012</v>
      </c>
      <c r="JL74">
        <v>26.2582</v>
      </c>
      <c r="JM74">
        <v>26.2014</v>
      </c>
      <c r="JN74">
        <v>40.0195</v>
      </c>
      <c r="JO74">
        <v>39.0813</v>
      </c>
      <c r="JP74">
        <v>0</v>
      </c>
      <c r="JQ74">
        <v>20.5637</v>
      </c>
      <c r="JR74">
        <v>972.363</v>
      </c>
      <c r="JS74">
        <v>15.4771</v>
      </c>
      <c r="JT74">
        <v>102.354</v>
      </c>
      <c r="JU74">
        <v>103.158</v>
      </c>
    </row>
    <row r="75" spans="1:281">
      <c r="A75">
        <v>59</v>
      </c>
      <c r="B75">
        <v>1659718366.5</v>
      </c>
      <c r="C75">
        <v>381.400000095367</v>
      </c>
      <c r="D75" t="s">
        <v>541</v>
      </c>
      <c r="E75" t="s">
        <v>542</v>
      </c>
      <c r="F75">
        <v>5</v>
      </c>
      <c r="G75" t="s">
        <v>415</v>
      </c>
      <c r="H75" t="s">
        <v>416</v>
      </c>
      <c r="I75">
        <v>1659718358.94444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981.571278610998</v>
      </c>
      <c r="AK75">
        <v>941.444478787878</v>
      </c>
      <c r="AL75">
        <v>3.41846809395077</v>
      </c>
      <c r="AM75">
        <v>66.001600535587</v>
      </c>
      <c r="AN75">
        <f>(AP75 - AO75 + DI75*1E3/(8.314*(DK75+273.15)) * AR75/DH75 * AQ75) * DH75/(100*CV75) * 1000/(1000 - AP75)</f>
        <v>0</v>
      </c>
      <c r="AO75">
        <v>15.4697897460601</v>
      </c>
      <c r="AP75">
        <v>19.8515902097902</v>
      </c>
      <c r="AQ75">
        <v>-9.12096334548555e-05</v>
      </c>
      <c r="AR75">
        <v>112.050135901182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417</v>
      </c>
      <c r="AY75" t="s">
        <v>417</v>
      </c>
      <c r="AZ75">
        <v>0</v>
      </c>
      <c r="BA75">
        <v>0</v>
      </c>
      <c r="BB75">
        <f>1-AZ75/BA75</f>
        <v>0</v>
      </c>
      <c r="BC75">
        <v>0</v>
      </c>
      <c r="BD75" t="s">
        <v>417</v>
      </c>
      <c r="BE75" t="s">
        <v>417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417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6</v>
      </c>
      <c r="CW75">
        <v>0.5</v>
      </c>
      <c r="CX75" t="s">
        <v>418</v>
      </c>
      <c r="CY75">
        <v>2</v>
      </c>
      <c r="CZ75" t="b">
        <v>1</v>
      </c>
      <c r="DA75">
        <v>1659718358.94444</v>
      </c>
      <c r="DB75">
        <v>899.211740740741</v>
      </c>
      <c r="DC75">
        <v>949.807</v>
      </c>
      <c r="DD75">
        <v>19.8545592592593</v>
      </c>
      <c r="DE75">
        <v>15.4700703703704</v>
      </c>
      <c r="DF75">
        <v>890.220666666667</v>
      </c>
      <c r="DG75">
        <v>19.5691296296296</v>
      </c>
      <c r="DH75">
        <v>500.037</v>
      </c>
      <c r="DI75">
        <v>90.4420259259259</v>
      </c>
      <c r="DJ75">
        <v>0.0437053</v>
      </c>
      <c r="DK75">
        <v>24.6546666666667</v>
      </c>
      <c r="DL75">
        <v>25.0014222222222</v>
      </c>
      <c r="DM75">
        <v>999.9</v>
      </c>
      <c r="DN75">
        <v>0</v>
      </c>
      <c r="DO75">
        <v>0</v>
      </c>
      <c r="DP75">
        <v>9992.77777777778</v>
      </c>
      <c r="DQ75">
        <v>0</v>
      </c>
      <c r="DR75">
        <v>12.414762962963</v>
      </c>
      <c r="DS75">
        <v>-50.5954444444444</v>
      </c>
      <c r="DT75">
        <v>917.426740740741</v>
      </c>
      <c r="DU75">
        <v>964.731518518518</v>
      </c>
      <c r="DV75">
        <v>4.38447296296296</v>
      </c>
      <c r="DW75">
        <v>949.807</v>
      </c>
      <c r="DX75">
        <v>15.4700703703704</v>
      </c>
      <c r="DY75">
        <v>1.7956862962963</v>
      </c>
      <c r="DZ75">
        <v>1.39914407407407</v>
      </c>
      <c r="EA75">
        <v>15.7492814814815</v>
      </c>
      <c r="EB75">
        <v>11.9083666666667</v>
      </c>
      <c r="EC75">
        <v>1999.98888888889</v>
      </c>
      <c r="ED75">
        <v>0.980001888888889</v>
      </c>
      <c r="EE75">
        <v>0.0199983222222222</v>
      </c>
      <c r="EF75">
        <v>0</v>
      </c>
      <c r="EG75">
        <v>668.865703703704</v>
      </c>
      <c r="EH75">
        <v>5.00063</v>
      </c>
      <c r="EI75">
        <v>13233.6518518519</v>
      </c>
      <c r="EJ75">
        <v>17256.8074074074</v>
      </c>
      <c r="EK75">
        <v>38.375</v>
      </c>
      <c r="EL75">
        <v>38.493</v>
      </c>
      <c r="EM75">
        <v>37.937</v>
      </c>
      <c r="EN75">
        <v>37.812</v>
      </c>
      <c r="EO75">
        <v>39.187</v>
      </c>
      <c r="EP75">
        <v>1955.08888888889</v>
      </c>
      <c r="EQ75">
        <v>39.9</v>
      </c>
      <c r="ER75">
        <v>0</v>
      </c>
      <c r="ES75">
        <v>1659718363.9</v>
      </c>
      <c r="ET75">
        <v>0</v>
      </c>
      <c r="EU75">
        <v>668.853038461539</v>
      </c>
      <c r="EV75">
        <v>-2.6543247923252</v>
      </c>
      <c r="EW75">
        <v>-43.0051282175743</v>
      </c>
      <c r="EX75">
        <v>13233.3961538462</v>
      </c>
      <c r="EY75">
        <v>15</v>
      </c>
      <c r="EZ75">
        <v>0</v>
      </c>
      <c r="FA75" t="s">
        <v>419</v>
      </c>
      <c r="FB75">
        <v>1659628608.5</v>
      </c>
      <c r="FC75">
        <v>1659628614.5</v>
      </c>
      <c r="FD75">
        <v>0</v>
      </c>
      <c r="FE75">
        <v>0.171</v>
      </c>
      <c r="FF75">
        <v>-0.023</v>
      </c>
      <c r="FG75">
        <v>6.372</v>
      </c>
      <c r="FH75">
        <v>0.072</v>
      </c>
      <c r="FI75">
        <v>420</v>
      </c>
      <c r="FJ75">
        <v>15</v>
      </c>
      <c r="FK75">
        <v>0.23</v>
      </c>
      <c r="FL75">
        <v>0.04</v>
      </c>
      <c r="FM75">
        <v>-50.463705</v>
      </c>
      <c r="FN75">
        <v>-2.7938814258911</v>
      </c>
      <c r="FO75">
        <v>0.74549405395013</v>
      </c>
      <c r="FP75">
        <v>0</v>
      </c>
      <c r="FQ75">
        <v>668.961441176471</v>
      </c>
      <c r="FR75">
        <v>-2.25211612672212</v>
      </c>
      <c r="FS75">
        <v>0.292272857122217</v>
      </c>
      <c r="FT75">
        <v>0</v>
      </c>
      <c r="FU75">
        <v>4.3849765</v>
      </c>
      <c r="FV75">
        <v>0.00186348968104232</v>
      </c>
      <c r="FW75">
        <v>0.00308295033206831</v>
      </c>
      <c r="FX75">
        <v>1</v>
      </c>
      <c r="FY75">
        <v>1</v>
      </c>
      <c r="FZ75">
        <v>3</v>
      </c>
      <c r="GA75" t="s">
        <v>426</v>
      </c>
      <c r="GB75">
        <v>2.97374</v>
      </c>
      <c r="GC75">
        <v>2.69748</v>
      </c>
      <c r="GD75">
        <v>0.158185</v>
      </c>
      <c r="GE75">
        <v>0.164531</v>
      </c>
      <c r="GF75">
        <v>0.0905778</v>
      </c>
      <c r="GG75">
        <v>0.0765805</v>
      </c>
      <c r="GH75">
        <v>32793.7</v>
      </c>
      <c r="GI75">
        <v>35596</v>
      </c>
      <c r="GJ75">
        <v>35299.9</v>
      </c>
      <c r="GK75">
        <v>38638.5</v>
      </c>
      <c r="GL75">
        <v>45520.3</v>
      </c>
      <c r="GM75">
        <v>51535</v>
      </c>
      <c r="GN75">
        <v>55172.5</v>
      </c>
      <c r="GO75">
        <v>61974.4</v>
      </c>
      <c r="GP75">
        <v>1.985</v>
      </c>
      <c r="GQ75">
        <v>1.8426</v>
      </c>
      <c r="GR75">
        <v>0.105351</v>
      </c>
      <c r="GS75">
        <v>0</v>
      </c>
      <c r="GT75">
        <v>23.2941</v>
      </c>
      <c r="GU75">
        <v>999.9</v>
      </c>
      <c r="GV75">
        <v>57.276</v>
      </c>
      <c r="GW75">
        <v>28.298</v>
      </c>
      <c r="GX75">
        <v>24.4563</v>
      </c>
      <c r="GY75">
        <v>55.1629</v>
      </c>
      <c r="GZ75">
        <v>46.274</v>
      </c>
      <c r="HA75">
        <v>1</v>
      </c>
      <c r="HB75">
        <v>-0.0668902</v>
      </c>
      <c r="HC75">
        <v>1.91647</v>
      </c>
      <c r="HD75">
        <v>20.1189</v>
      </c>
      <c r="HE75">
        <v>5.19932</v>
      </c>
      <c r="HF75">
        <v>12.004</v>
      </c>
      <c r="HG75">
        <v>4.976</v>
      </c>
      <c r="HH75">
        <v>3.2936</v>
      </c>
      <c r="HI75">
        <v>659.8</v>
      </c>
      <c r="HJ75">
        <v>9999</v>
      </c>
      <c r="HK75">
        <v>9999</v>
      </c>
      <c r="HL75">
        <v>9999</v>
      </c>
      <c r="HM75">
        <v>1.86307</v>
      </c>
      <c r="HN75">
        <v>1.86798</v>
      </c>
      <c r="HO75">
        <v>1.86768</v>
      </c>
      <c r="HP75">
        <v>1.8689</v>
      </c>
      <c r="HQ75">
        <v>1.86969</v>
      </c>
      <c r="HR75">
        <v>1.86575</v>
      </c>
      <c r="HS75">
        <v>1.86688</v>
      </c>
      <c r="HT75">
        <v>1.86829</v>
      </c>
      <c r="HU75">
        <v>5</v>
      </c>
      <c r="HV75">
        <v>0</v>
      </c>
      <c r="HW75">
        <v>0</v>
      </c>
      <c r="HX75">
        <v>0</v>
      </c>
      <c r="HY75" t="s">
        <v>421</v>
      </c>
      <c r="HZ75" t="s">
        <v>422</v>
      </c>
      <c r="IA75" t="s">
        <v>423</v>
      </c>
      <c r="IB75" t="s">
        <v>423</v>
      </c>
      <c r="IC75" t="s">
        <v>423</v>
      </c>
      <c r="ID75" t="s">
        <v>423</v>
      </c>
      <c r="IE75">
        <v>0</v>
      </c>
      <c r="IF75">
        <v>100</v>
      </c>
      <c r="IG75">
        <v>100</v>
      </c>
      <c r="IH75">
        <v>9.129</v>
      </c>
      <c r="II75">
        <v>0.2854</v>
      </c>
      <c r="IJ75">
        <v>3.92169283877132</v>
      </c>
      <c r="IK75">
        <v>0.0054094350880348</v>
      </c>
      <c r="IL75">
        <v>8.62785101562088e-07</v>
      </c>
      <c r="IM75">
        <v>-6.09410195572284e-10</v>
      </c>
      <c r="IN75">
        <v>-0.025273926026183</v>
      </c>
      <c r="IO75">
        <v>-0.0219156322177338</v>
      </c>
      <c r="IP75">
        <v>0.00246301660602182</v>
      </c>
      <c r="IQ75">
        <v>-2.7174175459257e-05</v>
      </c>
      <c r="IR75">
        <v>-3</v>
      </c>
      <c r="IS75">
        <v>1757</v>
      </c>
      <c r="IT75">
        <v>1</v>
      </c>
      <c r="IU75">
        <v>21</v>
      </c>
      <c r="IV75">
        <v>1496</v>
      </c>
      <c r="IW75">
        <v>1495.9</v>
      </c>
      <c r="IX75">
        <v>2.02148</v>
      </c>
      <c r="IY75">
        <v>2.59399</v>
      </c>
      <c r="IZ75">
        <v>1.54785</v>
      </c>
      <c r="JA75">
        <v>2.30713</v>
      </c>
      <c r="JB75">
        <v>1.34644</v>
      </c>
      <c r="JC75">
        <v>2.3999</v>
      </c>
      <c r="JD75">
        <v>32.0904</v>
      </c>
      <c r="JE75">
        <v>24.2539</v>
      </c>
      <c r="JF75">
        <v>18</v>
      </c>
      <c r="JG75">
        <v>496.987</v>
      </c>
      <c r="JH75">
        <v>406.249</v>
      </c>
      <c r="JI75">
        <v>20.5562</v>
      </c>
      <c r="JJ75">
        <v>26.2997</v>
      </c>
      <c r="JK75">
        <v>30.0001</v>
      </c>
      <c r="JL75">
        <v>26.2582</v>
      </c>
      <c r="JM75">
        <v>26.2036</v>
      </c>
      <c r="JN75">
        <v>40.5631</v>
      </c>
      <c r="JO75">
        <v>39.0813</v>
      </c>
      <c r="JP75">
        <v>0</v>
      </c>
      <c r="JQ75">
        <v>20.558</v>
      </c>
      <c r="JR75">
        <v>992.516</v>
      </c>
      <c r="JS75">
        <v>15.4771</v>
      </c>
      <c r="JT75">
        <v>102.352</v>
      </c>
      <c r="JU75">
        <v>103.158</v>
      </c>
    </row>
    <row r="76" spans="1:281">
      <c r="A76">
        <v>60</v>
      </c>
      <c r="B76">
        <v>1659718372</v>
      </c>
      <c r="C76">
        <v>386.900000095367</v>
      </c>
      <c r="D76" t="s">
        <v>543</v>
      </c>
      <c r="E76" t="s">
        <v>544</v>
      </c>
      <c r="F76">
        <v>5</v>
      </c>
      <c r="G76" t="s">
        <v>415</v>
      </c>
      <c r="H76" t="s">
        <v>416</v>
      </c>
      <c r="I76">
        <v>1659718364.23214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1000.24152179773</v>
      </c>
      <c r="AK76">
        <v>960.25043030303</v>
      </c>
      <c r="AL76">
        <v>3.49660761995427</v>
      </c>
      <c r="AM76">
        <v>66.001600535587</v>
      </c>
      <c r="AN76">
        <f>(AP76 - AO76 + DI76*1E3/(8.314*(DK76+273.15)) * AR76/DH76 * AQ76) * DH76/(100*CV76) * 1000/(1000 - AP76)</f>
        <v>0</v>
      </c>
      <c r="AO76">
        <v>15.4704316630255</v>
      </c>
      <c r="AP76">
        <v>19.8481125874126</v>
      </c>
      <c r="AQ76">
        <v>-5.13468747124547e-05</v>
      </c>
      <c r="AR76">
        <v>112.050135901182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417</v>
      </c>
      <c r="AY76" t="s">
        <v>417</v>
      </c>
      <c r="AZ76">
        <v>0</v>
      </c>
      <c r="BA76">
        <v>0</v>
      </c>
      <c r="BB76">
        <f>1-AZ76/BA76</f>
        <v>0</v>
      </c>
      <c r="BC76">
        <v>0</v>
      </c>
      <c r="BD76" t="s">
        <v>417</v>
      </c>
      <c r="BE76" t="s">
        <v>417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417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6</v>
      </c>
      <c r="CW76">
        <v>0.5</v>
      </c>
      <c r="CX76" t="s">
        <v>418</v>
      </c>
      <c r="CY76">
        <v>2</v>
      </c>
      <c r="CZ76" t="b">
        <v>1</v>
      </c>
      <c r="DA76">
        <v>1659718364.23214</v>
      </c>
      <c r="DB76">
        <v>916.760142857143</v>
      </c>
      <c r="DC76">
        <v>967.551892857143</v>
      </c>
      <c r="DD76">
        <v>19.8535428571429</v>
      </c>
      <c r="DE76">
        <v>15.4701392857143</v>
      </c>
      <c r="DF76">
        <v>907.6735</v>
      </c>
      <c r="DG76">
        <v>19.5681607142857</v>
      </c>
      <c r="DH76">
        <v>500.033928571429</v>
      </c>
      <c r="DI76">
        <v>90.4416607142857</v>
      </c>
      <c r="DJ76">
        <v>0.0439062892857143</v>
      </c>
      <c r="DK76">
        <v>24.6560035714286</v>
      </c>
      <c r="DL76">
        <v>25.0041964285714</v>
      </c>
      <c r="DM76">
        <v>999.9</v>
      </c>
      <c r="DN76">
        <v>0</v>
      </c>
      <c r="DO76">
        <v>0</v>
      </c>
      <c r="DP76">
        <v>9989.28571428571</v>
      </c>
      <c r="DQ76">
        <v>0</v>
      </c>
      <c r="DR76">
        <v>12.4178142857143</v>
      </c>
      <c r="DS76">
        <v>-50.7918607142857</v>
      </c>
      <c r="DT76">
        <v>935.329642857143</v>
      </c>
      <c r="DU76">
        <v>982.75525</v>
      </c>
      <c r="DV76">
        <v>4.38339392857143</v>
      </c>
      <c r="DW76">
        <v>967.551892857143</v>
      </c>
      <c r="DX76">
        <v>15.4701392857143</v>
      </c>
      <c r="DY76">
        <v>1.79558714285714</v>
      </c>
      <c r="DZ76">
        <v>1.399145</v>
      </c>
      <c r="EA76">
        <v>15.7484214285714</v>
      </c>
      <c r="EB76">
        <v>11.908375</v>
      </c>
      <c r="EC76">
        <v>1999.98535714286</v>
      </c>
      <c r="ED76">
        <v>0.980001857142857</v>
      </c>
      <c r="EE76">
        <v>0.0199983571428571</v>
      </c>
      <c r="EF76">
        <v>0</v>
      </c>
      <c r="EG76">
        <v>668.600035714286</v>
      </c>
      <c r="EH76">
        <v>5.00063</v>
      </c>
      <c r="EI76">
        <v>13229.3142857143</v>
      </c>
      <c r="EJ76">
        <v>17256.7714285714</v>
      </c>
      <c r="EK76">
        <v>38.375</v>
      </c>
      <c r="EL76">
        <v>38.49325</v>
      </c>
      <c r="EM76">
        <v>37.937</v>
      </c>
      <c r="EN76">
        <v>37.812</v>
      </c>
      <c r="EO76">
        <v>39.187</v>
      </c>
      <c r="EP76">
        <v>1955.08535714286</v>
      </c>
      <c r="EQ76">
        <v>39.9</v>
      </c>
      <c r="ER76">
        <v>0</v>
      </c>
      <c r="ES76">
        <v>1659718369.3</v>
      </c>
      <c r="ET76">
        <v>0</v>
      </c>
      <c r="EU76">
        <v>668.58568</v>
      </c>
      <c r="EV76">
        <v>-2.26553847381185</v>
      </c>
      <c r="EW76">
        <v>-57.053846238976</v>
      </c>
      <c r="EX76">
        <v>13228.756</v>
      </c>
      <c r="EY76">
        <v>15</v>
      </c>
      <c r="EZ76">
        <v>0</v>
      </c>
      <c r="FA76" t="s">
        <v>419</v>
      </c>
      <c r="FB76">
        <v>1659628608.5</v>
      </c>
      <c r="FC76">
        <v>1659628614.5</v>
      </c>
      <c r="FD76">
        <v>0</v>
      </c>
      <c r="FE76">
        <v>0.171</v>
      </c>
      <c r="FF76">
        <v>-0.023</v>
      </c>
      <c r="FG76">
        <v>6.372</v>
      </c>
      <c r="FH76">
        <v>0.072</v>
      </c>
      <c r="FI76">
        <v>420</v>
      </c>
      <c r="FJ76">
        <v>15</v>
      </c>
      <c r="FK76">
        <v>0.23</v>
      </c>
      <c r="FL76">
        <v>0.04</v>
      </c>
      <c r="FM76">
        <v>-50.6725225</v>
      </c>
      <c r="FN76">
        <v>-2.18582251407124</v>
      </c>
      <c r="FO76">
        <v>0.686150159399348</v>
      </c>
      <c r="FP76">
        <v>0</v>
      </c>
      <c r="FQ76">
        <v>668.752941176471</v>
      </c>
      <c r="FR76">
        <v>-2.53860963005043</v>
      </c>
      <c r="FS76">
        <v>0.308862042416487</v>
      </c>
      <c r="FT76">
        <v>0</v>
      </c>
      <c r="FU76">
        <v>4.3834285</v>
      </c>
      <c r="FV76">
        <v>-0.0159424390244032</v>
      </c>
      <c r="FW76">
        <v>0.00350556240138442</v>
      </c>
      <c r="FX76">
        <v>1</v>
      </c>
      <c r="FY76">
        <v>1</v>
      </c>
      <c r="FZ76">
        <v>3</v>
      </c>
      <c r="GA76" t="s">
        <v>426</v>
      </c>
      <c r="GB76">
        <v>2.97332</v>
      </c>
      <c r="GC76">
        <v>2.69818</v>
      </c>
      <c r="GD76">
        <v>0.160217</v>
      </c>
      <c r="GE76">
        <v>0.166727</v>
      </c>
      <c r="GF76">
        <v>0.0905753</v>
      </c>
      <c r="GG76">
        <v>0.0765871</v>
      </c>
      <c r="GH76">
        <v>32714.3</v>
      </c>
      <c r="GI76">
        <v>35502.2</v>
      </c>
      <c r="GJ76">
        <v>35299.6</v>
      </c>
      <c r="GK76">
        <v>38638.2</v>
      </c>
      <c r="GL76">
        <v>45520.6</v>
      </c>
      <c r="GM76">
        <v>51534.4</v>
      </c>
      <c r="GN76">
        <v>55172.6</v>
      </c>
      <c r="GO76">
        <v>61974.1</v>
      </c>
      <c r="GP76">
        <v>1.9854</v>
      </c>
      <c r="GQ76">
        <v>1.8428</v>
      </c>
      <c r="GR76">
        <v>0.10258</v>
      </c>
      <c r="GS76">
        <v>0</v>
      </c>
      <c r="GT76">
        <v>23.296</v>
      </c>
      <c r="GU76">
        <v>999.9</v>
      </c>
      <c r="GV76">
        <v>57.276</v>
      </c>
      <c r="GW76">
        <v>28.298</v>
      </c>
      <c r="GX76">
        <v>24.4522</v>
      </c>
      <c r="GY76">
        <v>55.2229</v>
      </c>
      <c r="GZ76">
        <v>46.3582</v>
      </c>
      <c r="HA76">
        <v>1</v>
      </c>
      <c r="HB76">
        <v>-0.0668902</v>
      </c>
      <c r="HC76">
        <v>1.84425</v>
      </c>
      <c r="HD76">
        <v>20.1201</v>
      </c>
      <c r="HE76">
        <v>5.20052</v>
      </c>
      <c r="HF76">
        <v>12.0064</v>
      </c>
      <c r="HG76">
        <v>4.9756</v>
      </c>
      <c r="HH76">
        <v>3.2938</v>
      </c>
      <c r="HI76">
        <v>659.8</v>
      </c>
      <c r="HJ76">
        <v>9999</v>
      </c>
      <c r="HK76">
        <v>9999</v>
      </c>
      <c r="HL76">
        <v>9999</v>
      </c>
      <c r="HM76">
        <v>1.8631</v>
      </c>
      <c r="HN76">
        <v>1.86798</v>
      </c>
      <c r="HO76">
        <v>1.86771</v>
      </c>
      <c r="HP76">
        <v>1.8689</v>
      </c>
      <c r="HQ76">
        <v>1.86972</v>
      </c>
      <c r="HR76">
        <v>1.86572</v>
      </c>
      <c r="HS76">
        <v>1.86691</v>
      </c>
      <c r="HT76">
        <v>1.86829</v>
      </c>
      <c r="HU76">
        <v>5</v>
      </c>
      <c r="HV76">
        <v>0</v>
      </c>
      <c r="HW76">
        <v>0</v>
      </c>
      <c r="HX76">
        <v>0</v>
      </c>
      <c r="HY76" t="s">
        <v>421</v>
      </c>
      <c r="HZ76" t="s">
        <v>422</v>
      </c>
      <c r="IA76" t="s">
        <v>423</v>
      </c>
      <c r="IB76" t="s">
        <v>423</v>
      </c>
      <c r="IC76" t="s">
        <v>423</v>
      </c>
      <c r="ID76" t="s">
        <v>423</v>
      </c>
      <c r="IE76">
        <v>0</v>
      </c>
      <c r="IF76">
        <v>100</v>
      </c>
      <c r="IG76">
        <v>100</v>
      </c>
      <c r="IH76">
        <v>9.227</v>
      </c>
      <c r="II76">
        <v>0.2852</v>
      </c>
      <c r="IJ76">
        <v>3.92169283877132</v>
      </c>
      <c r="IK76">
        <v>0.0054094350880348</v>
      </c>
      <c r="IL76">
        <v>8.62785101562088e-07</v>
      </c>
      <c r="IM76">
        <v>-6.09410195572284e-10</v>
      </c>
      <c r="IN76">
        <v>-0.025273926026183</v>
      </c>
      <c r="IO76">
        <v>-0.0219156322177338</v>
      </c>
      <c r="IP76">
        <v>0.00246301660602182</v>
      </c>
      <c r="IQ76">
        <v>-2.7174175459257e-05</v>
      </c>
      <c r="IR76">
        <v>-3</v>
      </c>
      <c r="IS76">
        <v>1757</v>
      </c>
      <c r="IT76">
        <v>1</v>
      </c>
      <c r="IU76">
        <v>21</v>
      </c>
      <c r="IV76">
        <v>1496.1</v>
      </c>
      <c r="IW76">
        <v>1496</v>
      </c>
      <c r="IX76">
        <v>2.05444</v>
      </c>
      <c r="IY76">
        <v>2.61353</v>
      </c>
      <c r="IZ76">
        <v>1.54785</v>
      </c>
      <c r="JA76">
        <v>2.30713</v>
      </c>
      <c r="JB76">
        <v>1.34644</v>
      </c>
      <c r="JC76">
        <v>2.35352</v>
      </c>
      <c r="JD76">
        <v>32.0904</v>
      </c>
      <c r="JE76">
        <v>24.2451</v>
      </c>
      <c r="JF76">
        <v>18</v>
      </c>
      <c r="JG76">
        <v>497.267</v>
      </c>
      <c r="JH76">
        <v>406.36</v>
      </c>
      <c r="JI76">
        <v>20.5429</v>
      </c>
      <c r="JJ76">
        <v>26.3015</v>
      </c>
      <c r="JK76">
        <v>30.0001</v>
      </c>
      <c r="JL76">
        <v>26.2603</v>
      </c>
      <c r="JM76">
        <v>26.2036</v>
      </c>
      <c r="JN76">
        <v>41.1422</v>
      </c>
      <c r="JO76">
        <v>39.0813</v>
      </c>
      <c r="JP76">
        <v>0</v>
      </c>
      <c r="JQ76">
        <v>20.5522</v>
      </c>
      <c r="JR76">
        <v>1005.99</v>
      </c>
      <c r="JS76">
        <v>15.4771</v>
      </c>
      <c r="JT76">
        <v>102.352</v>
      </c>
      <c r="JU76">
        <v>103.157</v>
      </c>
    </row>
    <row r="77" spans="1:281">
      <c r="A77">
        <v>61</v>
      </c>
      <c r="B77">
        <v>1659718377</v>
      </c>
      <c r="C77">
        <v>391.900000095367</v>
      </c>
      <c r="D77" t="s">
        <v>545</v>
      </c>
      <c r="E77" t="s">
        <v>546</v>
      </c>
      <c r="F77">
        <v>5</v>
      </c>
      <c r="G77" t="s">
        <v>415</v>
      </c>
      <c r="H77" t="s">
        <v>416</v>
      </c>
      <c r="I77">
        <v>1659718369.51852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1017.67624454476</v>
      </c>
      <c r="AK77">
        <v>977.763084848484</v>
      </c>
      <c r="AL77">
        <v>3.50355015368691</v>
      </c>
      <c r="AM77">
        <v>66.001600535587</v>
      </c>
      <c r="AN77">
        <f>(AP77 - AO77 + DI77*1E3/(8.314*(DK77+273.15)) * AR77/DH77 * AQ77) * DH77/(100*CV77) * 1000/(1000 - AP77)</f>
        <v>0</v>
      </c>
      <c r="AO77">
        <v>15.4717111106499</v>
      </c>
      <c r="AP77">
        <v>19.8459916083916</v>
      </c>
      <c r="AQ77">
        <v>-4.65991613502172e-06</v>
      </c>
      <c r="AR77">
        <v>112.050135901182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417</v>
      </c>
      <c r="AY77" t="s">
        <v>417</v>
      </c>
      <c r="AZ77">
        <v>0</v>
      </c>
      <c r="BA77">
        <v>0</v>
      </c>
      <c r="BB77">
        <f>1-AZ77/BA77</f>
        <v>0</v>
      </c>
      <c r="BC77">
        <v>0</v>
      </c>
      <c r="BD77" t="s">
        <v>417</v>
      </c>
      <c r="BE77" t="s">
        <v>417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417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6</v>
      </c>
      <c r="CW77">
        <v>0.5</v>
      </c>
      <c r="CX77" t="s">
        <v>418</v>
      </c>
      <c r="CY77">
        <v>2</v>
      </c>
      <c r="CZ77" t="b">
        <v>1</v>
      </c>
      <c r="DA77">
        <v>1659718369.51852</v>
      </c>
      <c r="DB77">
        <v>934.570888888889</v>
      </c>
      <c r="DC77">
        <v>985.417888888889</v>
      </c>
      <c r="DD77">
        <v>19.850862962963</v>
      </c>
      <c r="DE77">
        <v>15.470862962963</v>
      </c>
      <c r="DF77">
        <v>925.387666666667</v>
      </c>
      <c r="DG77">
        <v>19.5655925925926</v>
      </c>
      <c r="DH77">
        <v>500.064185185185</v>
      </c>
      <c r="DI77">
        <v>90.4419185185185</v>
      </c>
      <c r="DJ77">
        <v>0.0439061074074074</v>
      </c>
      <c r="DK77">
        <v>24.6567444444444</v>
      </c>
      <c r="DL77">
        <v>24.9964333333333</v>
      </c>
      <c r="DM77">
        <v>999.9</v>
      </c>
      <c r="DN77">
        <v>0</v>
      </c>
      <c r="DO77">
        <v>0</v>
      </c>
      <c r="DP77">
        <v>9991.11111111111</v>
      </c>
      <c r="DQ77">
        <v>0</v>
      </c>
      <c r="DR77">
        <v>12.4159888888889</v>
      </c>
      <c r="DS77">
        <v>-50.8470962962963</v>
      </c>
      <c r="DT77">
        <v>953.498629629629</v>
      </c>
      <c r="DU77">
        <v>1000.903</v>
      </c>
      <c r="DV77">
        <v>4.38000148148148</v>
      </c>
      <c r="DW77">
        <v>985.417888888889</v>
      </c>
      <c r="DX77">
        <v>15.470862962963</v>
      </c>
      <c r="DY77">
        <v>1.79535037037037</v>
      </c>
      <c r="DZ77">
        <v>1.39921444444444</v>
      </c>
      <c r="EA77">
        <v>15.7463666666667</v>
      </c>
      <c r="EB77">
        <v>11.9091222222222</v>
      </c>
      <c r="EC77">
        <v>1999.99259259259</v>
      </c>
      <c r="ED77">
        <v>0.980002</v>
      </c>
      <c r="EE77">
        <v>0.0199982</v>
      </c>
      <c r="EF77">
        <v>0</v>
      </c>
      <c r="EG77">
        <v>668.383444444444</v>
      </c>
      <c r="EH77">
        <v>5.00063</v>
      </c>
      <c r="EI77">
        <v>13224.2333333333</v>
      </c>
      <c r="EJ77">
        <v>17256.837037037</v>
      </c>
      <c r="EK77">
        <v>38.375</v>
      </c>
      <c r="EL77">
        <v>38.486</v>
      </c>
      <c r="EM77">
        <v>37.937</v>
      </c>
      <c r="EN77">
        <v>37.812</v>
      </c>
      <c r="EO77">
        <v>39.187</v>
      </c>
      <c r="EP77">
        <v>1955.09259259259</v>
      </c>
      <c r="EQ77">
        <v>39.9</v>
      </c>
      <c r="ER77">
        <v>0</v>
      </c>
      <c r="ES77">
        <v>1659718374.1</v>
      </c>
      <c r="ET77">
        <v>0</v>
      </c>
      <c r="EU77">
        <v>668.37288</v>
      </c>
      <c r="EV77">
        <v>-2.99115384705157</v>
      </c>
      <c r="EW77">
        <v>-65.8846154961446</v>
      </c>
      <c r="EX77">
        <v>13223.784</v>
      </c>
      <c r="EY77">
        <v>15</v>
      </c>
      <c r="EZ77">
        <v>0</v>
      </c>
      <c r="FA77" t="s">
        <v>419</v>
      </c>
      <c r="FB77">
        <v>1659628608.5</v>
      </c>
      <c r="FC77">
        <v>1659628614.5</v>
      </c>
      <c r="FD77">
        <v>0</v>
      </c>
      <c r="FE77">
        <v>0.171</v>
      </c>
      <c r="FF77">
        <v>-0.023</v>
      </c>
      <c r="FG77">
        <v>6.372</v>
      </c>
      <c r="FH77">
        <v>0.072</v>
      </c>
      <c r="FI77">
        <v>420</v>
      </c>
      <c r="FJ77">
        <v>15</v>
      </c>
      <c r="FK77">
        <v>0.23</v>
      </c>
      <c r="FL77">
        <v>0.04</v>
      </c>
      <c r="FM77">
        <v>-50.7768325</v>
      </c>
      <c r="FN77">
        <v>-3.73007392120074</v>
      </c>
      <c r="FO77">
        <v>0.731123118013478</v>
      </c>
      <c r="FP77">
        <v>0</v>
      </c>
      <c r="FQ77">
        <v>668.568294117647</v>
      </c>
      <c r="FR77">
        <v>-2.66365164579839</v>
      </c>
      <c r="FS77">
        <v>0.321341904172438</v>
      </c>
      <c r="FT77">
        <v>0</v>
      </c>
      <c r="FU77">
        <v>4.38249225</v>
      </c>
      <c r="FV77">
        <v>-0.0357711444652969</v>
      </c>
      <c r="FW77">
        <v>0.00432099264492549</v>
      </c>
      <c r="FX77">
        <v>1</v>
      </c>
      <c r="FY77">
        <v>1</v>
      </c>
      <c r="FZ77">
        <v>3</v>
      </c>
      <c r="GA77" t="s">
        <v>426</v>
      </c>
      <c r="GB77">
        <v>2.97386</v>
      </c>
      <c r="GC77">
        <v>2.69781</v>
      </c>
      <c r="GD77">
        <v>0.162089</v>
      </c>
      <c r="GE77">
        <v>0.168279</v>
      </c>
      <c r="GF77">
        <v>0.0905848</v>
      </c>
      <c r="GG77">
        <v>0.0765998</v>
      </c>
      <c r="GH77">
        <v>32641.5</v>
      </c>
      <c r="GI77">
        <v>35436</v>
      </c>
      <c r="GJ77">
        <v>35299.7</v>
      </c>
      <c r="GK77">
        <v>38638</v>
      </c>
      <c r="GL77">
        <v>45520.4</v>
      </c>
      <c r="GM77">
        <v>51534.2</v>
      </c>
      <c r="GN77">
        <v>55172.9</v>
      </c>
      <c r="GO77">
        <v>61974.7</v>
      </c>
      <c r="GP77">
        <v>1.9854</v>
      </c>
      <c r="GQ77">
        <v>1.8422</v>
      </c>
      <c r="GR77">
        <v>0.102818</v>
      </c>
      <c r="GS77">
        <v>0</v>
      </c>
      <c r="GT77">
        <v>23.298</v>
      </c>
      <c r="GU77">
        <v>999.9</v>
      </c>
      <c r="GV77">
        <v>57.252</v>
      </c>
      <c r="GW77">
        <v>28.309</v>
      </c>
      <c r="GX77">
        <v>24.4589</v>
      </c>
      <c r="GY77">
        <v>55.2629</v>
      </c>
      <c r="GZ77">
        <v>46.4143</v>
      </c>
      <c r="HA77">
        <v>1</v>
      </c>
      <c r="HB77">
        <v>-0.0668293</v>
      </c>
      <c r="HC77">
        <v>1.79344</v>
      </c>
      <c r="HD77">
        <v>20.1202</v>
      </c>
      <c r="HE77">
        <v>5.19932</v>
      </c>
      <c r="HF77">
        <v>12.004</v>
      </c>
      <c r="HG77">
        <v>4.976</v>
      </c>
      <c r="HH77">
        <v>3.2934</v>
      </c>
      <c r="HI77">
        <v>659.8</v>
      </c>
      <c r="HJ77">
        <v>9999</v>
      </c>
      <c r="HK77">
        <v>9999</v>
      </c>
      <c r="HL77">
        <v>9999</v>
      </c>
      <c r="HM77">
        <v>1.86307</v>
      </c>
      <c r="HN77">
        <v>1.86798</v>
      </c>
      <c r="HO77">
        <v>1.86768</v>
      </c>
      <c r="HP77">
        <v>1.8689</v>
      </c>
      <c r="HQ77">
        <v>1.86969</v>
      </c>
      <c r="HR77">
        <v>1.86581</v>
      </c>
      <c r="HS77">
        <v>1.86688</v>
      </c>
      <c r="HT77">
        <v>1.86829</v>
      </c>
      <c r="HU77">
        <v>5</v>
      </c>
      <c r="HV77">
        <v>0</v>
      </c>
      <c r="HW77">
        <v>0</v>
      </c>
      <c r="HX77">
        <v>0</v>
      </c>
      <c r="HY77" t="s">
        <v>421</v>
      </c>
      <c r="HZ77" t="s">
        <v>422</v>
      </c>
      <c r="IA77" t="s">
        <v>423</v>
      </c>
      <c r="IB77" t="s">
        <v>423</v>
      </c>
      <c r="IC77" t="s">
        <v>423</v>
      </c>
      <c r="ID77" t="s">
        <v>423</v>
      </c>
      <c r="IE77">
        <v>0</v>
      </c>
      <c r="IF77">
        <v>100</v>
      </c>
      <c r="IG77">
        <v>100</v>
      </c>
      <c r="IH77">
        <v>9.32</v>
      </c>
      <c r="II77">
        <v>0.2854</v>
      </c>
      <c r="IJ77">
        <v>3.92169283877132</v>
      </c>
      <c r="IK77">
        <v>0.0054094350880348</v>
      </c>
      <c r="IL77">
        <v>8.62785101562088e-07</v>
      </c>
      <c r="IM77">
        <v>-6.09410195572284e-10</v>
      </c>
      <c r="IN77">
        <v>-0.025273926026183</v>
      </c>
      <c r="IO77">
        <v>-0.0219156322177338</v>
      </c>
      <c r="IP77">
        <v>0.00246301660602182</v>
      </c>
      <c r="IQ77">
        <v>-2.7174175459257e-05</v>
      </c>
      <c r="IR77">
        <v>-3</v>
      </c>
      <c r="IS77">
        <v>1757</v>
      </c>
      <c r="IT77">
        <v>1</v>
      </c>
      <c r="IU77">
        <v>21</v>
      </c>
      <c r="IV77">
        <v>1496.1</v>
      </c>
      <c r="IW77">
        <v>1496</v>
      </c>
      <c r="IX77">
        <v>2.07764</v>
      </c>
      <c r="IY77">
        <v>2.62085</v>
      </c>
      <c r="IZ77">
        <v>1.54785</v>
      </c>
      <c r="JA77">
        <v>2.30713</v>
      </c>
      <c r="JB77">
        <v>1.34644</v>
      </c>
      <c r="JC77">
        <v>2.27295</v>
      </c>
      <c r="JD77">
        <v>32.0904</v>
      </c>
      <c r="JE77">
        <v>24.2451</v>
      </c>
      <c r="JF77">
        <v>18</v>
      </c>
      <c r="JG77">
        <v>497.288</v>
      </c>
      <c r="JH77">
        <v>406.042</v>
      </c>
      <c r="JI77">
        <v>20.5427</v>
      </c>
      <c r="JJ77">
        <v>26.3019</v>
      </c>
      <c r="JK77">
        <v>30.0001</v>
      </c>
      <c r="JL77">
        <v>26.2626</v>
      </c>
      <c r="JM77">
        <v>26.2058</v>
      </c>
      <c r="JN77">
        <v>41.6861</v>
      </c>
      <c r="JO77">
        <v>39.0813</v>
      </c>
      <c r="JP77">
        <v>0</v>
      </c>
      <c r="JQ77">
        <v>20.5526</v>
      </c>
      <c r="JR77">
        <v>1026.24</v>
      </c>
      <c r="JS77">
        <v>15.4771</v>
      </c>
      <c r="JT77">
        <v>102.352</v>
      </c>
      <c r="JU77">
        <v>103.157</v>
      </c>
    </row>
    <row r="78" spans="1:281">
      <c r="A78">
        <v>62</v>
      </c>
      <c r="B78">
        <v>1659718382</v>
      </c>
      <c r="C78">
        <v>396.900000095367</v>
      </c>
      <c r="D78" t="s">
        <v>547</v>
      </c>
      <c r="E78" t="s">
        <v>548</v>
      </c>
      <c r="F78">
        <v>5</v>
      </c>
      <c r="G78" t="s">
        <v>415</v>
      </c>
      <c r="H78" t="s">
        <v>416</v>
      </c>
      <c r="I78">
        <v>1659718374.23214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1033.25527120098</v>
      </c>
      <c r="AK78">
        <v>994.427084848485</v>
      </c>
      <c r="AL78">
        <v>3.41241535311117</v>
      </c>
      <c r="AM78">
        <v>66.001600535587</v>
      </c>
      <c r="AN78">
        <f>(AP78 - AO78 + DI78*1E3/(8.314*(DK78+273.15)) * AR78/DH78 * AQ78) * DH78/(100*CV78) * 1000/(1000 - AP78)</f>
        <v>0</v>
      </c>
      <c r="AO78">
        <v>15.4703769041648</v>
      </c>
      <c r="AP78">
        <v>19.8562888111888</v>
      </c>
      <c r="AQ78">
        <v>-0.000250905245708284</v>
      </c>
      <c r="AR78">
        <v>112.050135901182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417</v>
      </c>
      <c r="AY78" t="s">
        <v>417</v>
      </c>
      <c r="AZ78">
        <v>0</v>
      </c>
      <c r="BA78">
        <v>0</v>
      </c>
      <c r="BB78">
        <f>1-AZ78/BA78</f>
        <v>0</v>
      </c>
      <c r="BC78">
        <v>0</v>
      </c>
      <c r="BD78" t="s">
        <v>417</v>
      </c>
      <c r="BE78" t="s">
        <v>417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417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6</v>
      </c>
      <c r="CW78">
        <v>0.5</v>
      </c>
      <c r="CX78" t="s">
        <v>418</v>
      </c>
      <c r="CY78">
        <v>2</v>
      </c>
      <c r="CZ78" t="b">
        <v>1</v>
      </c>
      <c r="DA78">
        <v>1659718374.23214</v>
      </c>
      <c r="DB78">
        <v>950.362464285714</v>
      </c>
      <c r="DC78">
        <v>1001.02642857143</v>
      </c>
      <c r="DD78">
        <v>19.851025</v>
      </c>
      <c r="DE78">
        <v>15.471425</v>
      </c>
      <c r="DF78">
        <v>941.093964285714</v>
      </c>
      <c r="DG78">
        <v>19.5657392857143</v>
      </c>
      <c r="DH78">
        <v>500.070428571429</v>
      </c>
      <c r="DI78">
        <v>90.4422892857143</v>
      </c>
      <c r="DJ78">
        <v>0.0440431321428571</v>
      </c>
      <c r="DK78">
        <v>24.6554964285714</v>
      </c>
      <c r="DL78">
        <v>24.9970785714286</v>
      </c>
      <c r="DM78">
        <v>999.9</v>
      </c>
      <c r="DN78">
        <v>0</v>
      </c>
      <c r="DO78">
        <v>0</v>
      </c>
      <c r="DP78">
        <v>9980</v>
      </c>
      <c r="DQ78">
        <v>0</v>
      </c>
      <c r="DR78">
        <v>12.4241214285714</v>
      </c>
      <c r="DS78">
        <v>-50.6638892857143</v>
      </c>
      <c r="DT78">
        <v>969.61025</v>
      </c>
      <c r="DU78">
        <v>1016.75764285714</v>
      </c>
      <c r="DV78">
        <v>4.37959785714286</v>
      </c>
      <c r="DW78">
        <v>1001.02642857143</v>
      </c>
      <c r="DX78">
        <v>15.471425</v>
      </c>
      <c r="DY78">
        <v>1.79537178571429</v>
      </c>
      <c r="DZ78">
        <v>1.39927071428571</v>
      </c>
      <c r="EA78">
        <v>15.7465535714286</v>
      </c>
      <c r="EB78">
        <v>11.9097321428571</v>
      </c>
      <c r="EC78">
        <v>1999.98285714286</v>
      </c>
      <c r="ED78">
        <v>0.980001857142857</v>
      </c>
      <c r="EE78">
        <v>0.0199983571428571</v>
      </c>
      <c r="EF78">
        <v>0</v>
      </c>
      <c r="EG78">
        <v>668.102821428571</v>
      </c>
      <c r="EH78">
        <v>5.00063</v>
      </c>
      <c r="EI78">
        <v>13219.0928571429</v>
      </c>
      <c r="EJ78">
        <v>17256.75</v>
      </c>
      <c r="EK78">
        <v>38.375</v>
      </c>
      <c r="EL78">
        <v>38.482</v>
      </c>
      <c r="EM78">
        <v>37.937</v>
      </c>
      <c r="EN78">
        <v>37.812</v>
      </c>
      <c r="EO78">
        <v>39.187</v>
      </c>
      <c r="EP78">
        <v>1955.08285714286</v>
      </c>
      <c r="EQ78">
        <v>39.9</v>
      </c>
      <c r="ER78">
        <v>0</v>
      </c>
      <c r="ES78">
        <v>1659718378.9</v>
      </c>
      <c r="ET78">
        <v>0</v>
      </c>
      <c r="EU78">
        <v>668.08244</v>
      </c>
      <c r="EV78">
        <v>-3.80084614504942</v>
      </c>
      <c r="EW78">
        <v>-68.253846107176</v>
      </c>
      <c r="EX78">
        <v>13218.516</v>
      </c>
      <c r="EY78">
        <v>15</v>
      </c>
      <c r="EZ78">
        <v>0</v>
      </c>
      <c r="FA78" t="s">
        <v>419</v>
      </c>
      <c r="FB78">
        <v>1659628608.5</v>
      </c>
      <c r="FC78">
        <v>1659628614.5</v>
      </c>
      <c r="FD78">
        <v>0</v>
      </c>
      <c r="FE78">
        <v>0.171</v>
      </c>
      <c r="FF78">
        <v>-0.023</v>
      </c>
      <c r="FG78">
        <v>6.372</v>
      </c>
      <c r="FH78">
        <v>0.072</v>
      </c>
      <c r="FI78">
        <v>420</v>
      </c>
      <c r="FJ78">
        <v>15</v>
      </c>
      <c r="FK78">
        <v>0.23</v>
      </c>
      <c r="FL78">
        <v>0.04</v>
      </c>
      <c r="FM78">
        <v>-50.6690875</v>
      </c>
      <c r="FN78">
        <v>1.8724829268293</v>
      </c>
      <c r="FO78">
        <v>0.75307491034674</v>
      </c>
      <c r="FP78">
        <v>0</v>
      </c>
      <c r="FQ78">
        <v>668.292411764706</v>
      </c>
      <c r="FR78">
        <v>-3.3543468327165</v>
      </c>
      <c r="FS78">
        <v>0.379778504924613</v>
      </c>
      <c r="FT78">
        <v>0</v>
      </c>
      <c r="FU78">
        <v>4.380848</v>
      </c>
      <c r="FV78">
        <v>-0.0200062288930674</v>
      </c>
      <c r="FW78">
        <v>0.00361317533479901</v>
      </c>
      <c r="FX78">
        <v>1</v>
      </c>
      <c r="FY78">
        <v>1</v>
      </c>
      <c r="FZ78">
        <v>3</v>
      </c>
      <c r="GA78" t="s">
        <v>426</v>
      </c>
      <c r="GB78">
        <v>2.97316</v>
      </c>
      <c r="GC78">
        <v>2.69847</v>
      </c>
      <c r="GD78">
        <v>0.163859</v>
      </c>
      <c r="GE78">
        <v>0.170155</v>
      </c>
      <c r="GF78">
        <v>0.0905744</v>
      </c>
      <c r="GG78">
        <v>0.0765933</v>
      </c>
      <c r="GH78">
        <v>32572.1</v>
      </c>
      <c r="GI78">
        <v>35356.8</v>
      </c>
      <c r="GJ78">
        <v>35299.1</v>
      </c>
      <c r="GK78">
        <v>38638.7</v>
      </c>
      <c r="GL78">
        <v>45520.1</v>
      </c>
      <c r="GM78">
        <v>51535</v>
      </c>
      <c r="GN78">
        <v>55171.9</v>
      </c>
      <c r="GO78">
        <v>61975.1</v>
      </c>
      <c r="GP78">
        <v>1.984</v>
      </c>
      <c r="GQ78">
        <v>1.8432</v>
      </c>
      <c r="GR78">
        <v>0.102967</v>
      </c>
      <c r="GS78">
        <v>0</v>
      </c>
      <c r="GT78">
        <v>23.3</v>
      </c>
      <c r="GU78">
        <v>999.9</v>
      </c>
      <c r="GV78">
        <v>57.252</v>
      </c>
      <c r="GW78">
        <v>28.298</v>
      </c>
      <c r="GX78">
        <v>24.442</v>
      </c>
      <c r="GY78">
        <v>55.6329</v>
      </c>
      <c r="GZ78">
        <v>46.7308</v>
      </c>
      <c r="HA78">
        <v>1</v>
      </c>
      <c r="HB78">
        <v>-0.0669512</v>
      </c>
      <c r="HC78">
        <v>1.75318</v>
      </c>
      <c r="HD78">
        <v>20.1207</v>
      </c>
      <c r="HE78">
        <v>5.19932</v>
      </c>
      <c r="HF78">
        <v>12.0064</v>
      </c>
      <c r="HG78">
        <v>4.976</v>
      </c>
      <c r="HH78">
        <v>3.2936</v>
      </c>
      <c r="HI78">
        <v>659.8</v>
      </c>
      <c r="HJ78">
        <v>9999</v>
      </c>
      <c r="HK78">
        <v>9999</v>
      </c>
      <c r="HL78">
        <v>9999</v>
      </c>
      <c r="HM78">
        <v>1.86307</v>
      </c>
      <c r="HN78">
        <v>1.86798</v>
      </c>
      <c r="HO78">
        <v>1.86774</v>
      </c>
      <c r="HP78">
        <v>1.8689</v>
      </c>
      <c r="HQ78">
        <v>1.86969</v>
      </c>
      <c r="HR78">
        <v>1.86575</v>
      </c>
      <c r="HS78">
        <v>1.86682</v>
      </c>
      <c r="HT78">
        <v>1.86829</v>
      </c>
      <c r="HU78">
        <v>5</v>
      </c>
      <c r="HV78">
        <v>0</v>
      </c>
      <c r="HW78">
        <v>0</v>
      </c>
      <c r="HX78">
        <v>0</v>
      </c>
      <c r="HY78" t="s">
        <v>421</v>
      </c>
      <c r="HZ78" t="s">
        <v>422</v>
      </c>
      <c r="IA78" t="s">
        <v>423</v>
      </c>
      <c r="IB78" t="s">
        <v>423</v>
      </c>
      <c r="IC78" t="s">
        <v>423</v>
      </c>
      <c r="ID78" t="s">
        <v>423</v>
      </c>
      <c r="IE78">
        <v>0</v>
      </c>
      <c r="IF78">
        <v>100</v>
      </c>
      <c r="IG78">
        <v>100</v>
      </c>
      <c r="IH78">
        <v>9.407</v>
      </c>
      <c r="II78">
        <v>0.2853</v>
      </c>
      <c r="IJ78">
        <v>3.92169283877132</v>
      </c>
      <c r="IK78">
        <v>0.0054094350880348</v>
      </c>
      <c r="IL78">
        <v>8.62785101562088e-07</v>
      </c>
      <c r="IM78">
        <v>-6.09410195572284e-10</v>
      </c>
      <c r="IN78">
        <v>-0.025273926026183</v>
      </c>
      <c r="IO78">
        <v>-0.0219156322177338</v>
      </c>
      <c r="IP78">
        <v>0.00246301660602182</v>
      </c>
      <c r="IQ78">
        <v>-2.7174175459257e-05</v>
      </c>
      <c r="IR78">
        <v>-3</v>
      </c>
      <c r="IS78">
        <v>1757</v>
      </c>
      <c r="IT78">
        <v>1</v>
      </c>
      <c r="IU78">
        <v>21</v>
      </c>
      <c r="IV78">
        <v>1496.2</v>
      </c>
      <c r="IW78">
        <v>1496.1</v>
      </c>
      <c r="IX78">
        <v>2.10815</v>
      </c>
      <c r="IY78">
        <v>2.62329</v>
      </c>
      <c r="IZ78">
        <v>1.54785</v>
      </c>
      <c r="JA78">
        <v>2.30713</v>
      </c>
      <c r="JB78">
        <v>1.34644</v>
      </c>
      <c r="JC78">
        <v>2.32056</v>
      </c>
      <c r="JD78">
        <v>32.0904</v>
      </c>
      <c r="JE78">
        <v>24.2451</v>
      </c>
      <c r="JF78">
        <v>18</v>
      </c>
      <c r="JG78">
        <v>496.371</v>
      </c>
      <c r="JH78">
        <v>406.599</v>
      </c>
      <c r="JI78">
        <v>20.5505</v>
      </c>
      <c r="JJ78">
        <v>26.3037</v>
      </c>
      <c r="JK78">
        <v>30</v>
      </c>
      <c r="JL78">
        <v>26.2626</v>
      </c>
      <c r="JM78">
        <v>26.2058</v>
      </c>
      <c r="JN78">
        <v>42.2139</v>
      </c>
      <c r="JO78">
        <v>39.0813</v>
      </c>
      <c r="JP78">
        <v>0</v>
      </c>
      <c r="JQ78">
        <v>20.5583</v>
      </c>
      <c r="JR78">
        <v>1039.79</v>
      </c>
      <c r="JS78">
        <v>15.4771</v>
      </c>
      <c r="JT78">
        <v>102.35</v>
      </c>
      <c r="JU78">
        <v>103.159</v>
      </c>
    </row>
    <row r="79" spans="1:281">
      <c r="A79">
        <v>63</v>
      </c>
      <c r="B79">
        <v>1659718387</v>
      </c>
      <c r="C79">
        <v>401.900000095367</v>
      </c>
      <c r="D79" t="s">
        <v>549</v>
      </c>
      <c r="E79" t="s">
        <v>550</v>
      </c>
      <c r="F79">
        <v>5</v>
      </c>
      <c r="G79" t="s">
        <v>415</v>
      </c>
      <c r="H79" t="s">
        <v>416</v>
      </c>
      <c r="I79">
        <v>1659718379.5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1050.48729499553</v>
      </c>
      <c r="AK79">
        <v>1011.19336363636</v>
      </c>
      <c r="AL79">
        <v>3.42257915885417</v>
      </c>
      <c r="AM79">
        <v>66.001600535587</v>
      </c>
      <c r="AN79">
        <f>(AP79 - AO79 + DI79*1E3/(8.314*(DK79+273.15)) * AR79/DH79 * AQ79) * DH79/(100*CV79) * 1000/(1000 - AP79)</f>
        <v>0</v>
      </c>
      <c r="AO79">
        <v>15.4716075024645</v>
      </c>
      <c r="AP79">
        <v>19.8536167832168</v>
      </c>
      <c r="AQ79">
        <v>-0.00043640340842578</v>
      </c>
      <c r="AR79">
        <v>112.050135901182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417</v>
      </c>
      <c r="AY79" t="s">
        <v>417</v>
      </c>
      <c r="AZ79">
        <v>0</v>
      </c>
      <c r="BA79">
        <v>0</v>
      </c>
      <c r="BB79">
        <f>1-AZ79/BA79</f>
        <v>0</v>
      </c>
      <c r="BC79">
        <v>0</v>
      </c>
      <c r="BD79" t="s">
        <v>417</v>
      </c>
      <c r="BE79" t="s">
        <v>417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417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6</v>
      </c>
      <c r="CW79">
        <v>0.5</v>
      </c>
      <c r="CX79" t="s">
        <v>418</v>
      </c>
      <c r="CY79">
        <v>2</v>
      </c>
      <c r="CZ79" t="b">
        <v>1</v>
      </c>
      <c r="DA79">
        <v>1659718379.5</v>
      </c>
      <c r="DB79">
        <v>967.963777777778</v>
      </c>
      <c r="DC79">
        <v>1018.39896296296</v>
      </c>
      <c r="DD79">
        <v>19.8510592592593</v>
      </c>
      <c r="DE79">
        <v>15.4713555555556</v>
      </c>
      <c r="DF79">
        <v>958.600777777778</v>
      </c>
      <c r="DG79">
        <v>19.5657703703704</v>
      </c>
      <c r="DH79">
        <v>500.094925925926</v>
      </c>
      <c r="DI79">
        <v>90.4440851851852</v>
      </c>
      <c r="DJ79">
        <v>0.0439109333333333</v>
      </c>
      <c r="DK79">
        <v>24.6535666666667</v>
      </c>
      <c r="DL79">
        <v>24.9962259259259</v>
      </c>
      <c r="DM79">
        <v>999.9</v>
      </c>
      <c r="DN79">
        <v>0</v>
      </c>
      <c r="DO79">
        <v>0</v>
      </c>
      <c r="DP79">
        <v>9998.7037037037</v>
      </c>
      <c r="DQ79">
        <v>0</v>
      </c>
      <c r="DR79">
        <v>12.4307074074074</v>
      </c>
      <c r="DS79">
        <v>-50.4355962962963</v>
      </c>
      <c r="DT79">
        <v>987.568407407407</v>
      </c>
      <c r="DU79">
        <v>1034.4037037037</v>
      </c>
      <c r="DV79">
        <v>4.37970259259259</v>
      </c>
      <c r="DW79">
        <v>1018.39896296296</v>
      </c>
      <c r="DX79">
        <v>15.4713555555556</v>
      </c>
      <c r="DY79">
        <v>1.79541111111111</v>
      </c>
      <c r="DZ79">
        <v>1.39929185185185</v>
      </c>
      <c r="EA79">
        <v>15.7468925925926</v>
      </c>
      <c r="EB79">
        <v>11.9099592592593</v>
      </c>
      <c r="EC79">
        <v>1999.98037037037</v>
      </c>
      <c r="ED79">
        <v>0.980001777777778</v>
      </c>
      <c r="EE79">
        <v>0.0199984444444445</v>
      </c>
      <c r="EF79">
        <v>0</v>
      </c>
      <c r="EG79">
        <v>667.750407407407</v>
      </c>
      <c r="EH79">
        <v>5.00063</v>
      </c>
      <c r="EI79">
        <v>13212.8777777778</v>
      </c>
      <c r="EJ79">
        <v>17256.7333333333</v>
      </c>
      <c r="EK79">
        <v>38.375</v>
      </c>
      <c r="EL79">
        <v>38.4603333333333</v>
      </c>
      <c r="EM79">
        <v>37.937</v>
      </c>
      <c r="EN79">
        <v>37.812</v>
      </c>
      <c r="EO79">
        <v>39.187</v>
      </c>
      <c r="EP79">
        <v>1955.08037037037</v>
      </c>
      <c r="EQ79">
        <v>39.9</v>
      </c>
      <c r="ER79">
        <v>0</v>
      </c>
      <c r="ES79">
        <v>1659718384.3</v>
      </c>
      <c r="ET79">
        <v>0</v>
      </c>
      <c r="EU79">
        <v>667.738807692308</v>
      </c>
      <c r="EV79">
        <v>-3.78020513151972</v>
      </c>
      <c r="EW79">
        <v>-72.2290599523946</v>
      </c>
      <c r="EX79">
        <v>13212.4730769231</v>
      </c>
      <c r="EY79">
        <v>15</v>
      </c>
      <c r="EZ79">
        <v>0</v>
      </c>
      <c r="FA79" t="s">
        <v>419</v>
      </c>
      <c r="FB79">
        <v>1659628608.5</v>
      </c>
      <c r="FC79">
        <v>1659628614.5</v>
      </c>
      <c r="FD79">
        <v>0</v>
      </c>
      <c r="FE79">
        <v>0.171</v>
      </c>
      <c r="FF79">
        <v>-0.023</v>
      </c>
      <c r="FG79">
        <v>6.372</v>
      </c>
      <c r="FH79">
        <v>0.072</v>
      </c>
      <c r="FI79">
        <v>420</v>
      </c>
      <c r="FJ79">
        <v>15</v>
      </c>
      <c r="FK79">
        <v>0.23</v>
      </c>
      <c r="FL79">
        <v>0.04</v>
      </c>
      <c r="FM79">
        <v>-50.6047975</v>
      </c>
      <c r="FN79">
        <v>1.89324315197009</v>
      </c>
      <c r="FO79">
        <v>0.738207220733955</v>
      </c>
      <c r="FP79">
        <v>0</v>
      </c>
      <c r="FQ79">
        <v>668.007235294118</v>
      </c>
      <c r="FR79">
        <v>-4.14221543284799</v>
      </c>
      <c r="FS79">
        <v>0.444068626044081</v>
      </c>
      <c r="FT79">
        <v>0</v>
      </c>
      <c r="FU79">
        <v>4.3796955</v>
      </c>
      <c r="FV79">
        <v>-0.00300742964353871</v>
      </c>
      <c r="FW79">
        <v>0.00296364298625861</v>
      </c>
      <c r="FX79">
        <v>1</v>
      </c>
      <c r="FY79">
        <v>1</v>
      </c>
      <c r="FZ79">
        <v>3</v>
      </c>
      <c r="GA79" t="s">
        <v>426</v>
      </c>
      <c r="GB79">
        <v>2.97357</v>
      </c>
      <c r="GC79">
        <v>2.69839</v>
      </c>
      <c r="GD79">
        <v>0.165664</v>
      </c>
      <c r="GE79">
        <v>0.171797</v>
      </c>
      <c r="GF79">
        <v>0.0905817</v>
      </c>
      <c r="GG79">
        <v>0.076588</v>
      </c>
      <c r="GH79">
        <v>32501.8</v>
      </c>
      <c r="GI79">
        <v>35285.6</v>
      </c>
      <c r="GJ79">
        <v>35299.1</v>
      </c>
      <c r="GK79">
        <v>38637.3</v>
      </c>
      <c r="GL79">
        <v>45520.1</v>
      </c>
      <c r="GM79">
        <v>51533.9</v>
      </c>
      <c r="GN79">
        <v>55172.2</v>
      </c>
      <c r="GO79">
        <v>61973.4</v>
      </c>
      <c r="GP79">
        <v>1.9848</v>
      </c>
      <c r="GQ79">
        <v>1.8432</v>
      </c>
      <c r="GR79">
        <v>0.103474</v>
      </c>
      <c r="GS79">
        <v>0</v>
      </c>
      <c r="GT79">
        <v>23.3019</v>
      </c>
      <c r="GU79">
        <v>999.9</v>
      </c>
      <c r="GV79">
        <v>57.252</v>
      </c>
      <c r="GW79">
        <v>28.309</v>
      </c>
      <c r="GX79">
        <v>24.4564</v>
      </c>
      <c r="GY79">
        <v>55.6429</v>
      </c>
      <c r="GZ79">
        <v>46.4022</v>
      </c>
      <c r="HA79">
        <v>1</v>
      </c>
      <c r="HB79">
        <v>-0.0668293</v>
      </c>
      <c r="HC79">
        <v>1.78562</v>
      </c>
      <c r="HD79">
        <v>20.1206</v>
      </c>
      <c r="HE79">
        <v>5.20052</v>
      </c>
      <c r="HF79">
        <v>12.004</v>
      </c>
      <c r="HG79">
        <v>4.976</v>
      </c>
      <c r="HH79">
        <v>3.2934</v>
      </c>
      <c r="HI79">
        <v>659.8</v>
      </c>
      <c r="HJ79">
        <v>9999</v>
      </c>
      <c r="HK79">
        <v>9999</v>
      </c>
      <c r="HL79">
        <v>9999</v>
      </c>
      <c r="HM79">
        <v>1.86304</v>
      </c>
      <c r="HN79">
        <v>1.86798</v>
      </c>
      <c r="HO79">
        <v>1.86771</v>
      </c>
      <c r="HP79">
        <v>1.8689</v>
      </c>
      <c r="HQ79">
        <v>1.86966</v>
      </c>
      <c r="HR79">
        <v>1.86578</v>
      </c>
      <c r="HS79">
        <v>1.86691</v>
      </c>
      <c r="HT79">
        <v>1.86826</v>
      </c>
      <c r="HU79">
        <v>5</v>
      </c>
      <c r="HV79">
        <v>0</v>
      </c>
      <c r="HW79">
        <v>0</v>
      </c>
      <c r="HX79">
        <v>0</v>
      </c>
      <c r="HY79" t="s">
        <v>421</v>
      </c>
      <c r="HZ79" t="s">
        <v>422</v>
      </c>
      <c r="IA79" t="s">
        <v>423</v>
      </c>
      <c r="IB79" t="s">
        <v>423</v>
      </c>
      <c r="IC79" t="s">
        <v>423</v>
      </c>
      <c r="ID79" t="s">
        <v>423</v>
      </c>
      <c r="IE79">
        <v>0</v>
      </c>
      <c r="IF79">
        <v>100</v>
      </c>
      <c r="IG79">
        <v>100</v>
      </c>
      <c r="IH79">
        <v>9.495</v>
      </c>
      <c r="II79">
        <v>0.2852</v>
      </c>
      <c r="IJ79">
        <v>3.92169283877132</v>
      </c>
      <c r="IK79">
        <v>0.0054094350880348</v>
      </c>
      <c r="IL79">
        <v>8.62785101562088e-07</v>
      </c>
      <c r="IM79">
        <v>-6.09410195572284e-10</v>
      </c>
      <c r="IN79">
        <v>-0.025273926026183</v>
      </c>
      <c r="IO79">
        <v>-0.0219156322177338</v>
      </c>
      <c r="IP79">
        <v>0.00246301660602182</v>
      </c>
      <c r="IQ79">
        <v>-2.7174175459257e-05</v>
      </c>
      <c r="IR79">
        <v>-3</v>
      </c>
      <c r="IS79">
        <v>1757</v>
      </c>
      <c r="IT79">
        <v>1</v>
      </c>
      <c r="IU79">
        <v>21</v>
      </c>
      <c r="IV79">
        <v>1496.3</v>
      </c>
      <c r="IW79">
        <v>1496.2</v>
      </c>
      <c r="IX79">
        <v>2.13257</v>
      </c>
      <c r="IY79">
        <v>2.61353</v>
      </c>
      <c r="IZ79">
        <v>1.54785</v>
      </c>
      <c r="JA79">
        <v>2.30713</v>
      </c>
      <c r="JB79">
        <v>1.34644</v>
      </c>
      <c r="JC79">
        <v>2.38281</v>
      </c>
      <c r="JD79">
        <v>32.0904</v>
      </c>
      <c r="JE79">
        <v>24.2539</v>
      </c>
      <c r="JF79">
        <v>18</v>
      </c>
      <c r="JG79">
        <v>496.915</v>
      </c>
      <c r="JH79">
        <v>406.616</v>
      </c>
      <c r="JI79">
        <v>20.5541</v>
      </c>
      <c r="JJ79">
        <v>26.3042</v>
      </c>
      <c r="JK79">
        <v>30.0001</v>
      </c>
      <c r="JL79">
        <v>26.2647</v>
      </c>
      <c r="JM79">
        <v>26.208</v>
      </c>
      <c r="JN79">
        <v>42.7956</v>
      </c>
      <c r="JO79">
        <v>39.0813</v>
      </c>
      <c r="JP79">
        <v>0</v>
      </c>
      <c r="JQ79">
        <v>20.5534</v>
      </c>
      <c r="JR79">
        <v>1060.01</v>
      </c>
      <c r="JS79">
        <v>15.4771</v>
      </c>
      <c r="JT79">
        <v>102.351</v>
      </c>
      <c r="JU79">
        <v>103.155</v>
      </c>
    </row>
    <row r="80" spans="1:281">
      <c r="A80">
        <v>64</v>
      </c>
      <c r="B80">
        <v>1659718392</v>
      </c>
      <c r="C80">
        <v>406.900000095367</v>
      </c>
      <c r="D80" t="s">
        <v>551</v>
      </c>
      <c r="E80" t="s">
        <v>552</v>
      </c>
      <c r="F80">
        <v>5</v>
      </c>
      <c r="G80" t="s">
        <v>415</v>
      </c>
      <c r="H80" t="s">
        <v>416</v>
      </c>
      <c r="I80">
        <v>1659718384.21429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1067.58385559282</v>
      </c>
      <c r="AK80">
        <v>1028.29939393939</v>
      </c>
      <c r="AL80">
        <v>3.4755770826219</v>
      </c>
      <c r="AM80">
        <v>66.001600535587</v>
      </c>
      <c r="AN80">
        <f>(AP80 - AO80 + DI80*1E3/(8.314*(DK80+273.15)) * AR80/DH80 * AQ80) * DH80/(100*CV80) * 1000/(1000 - AP80)</f>
        <v>0</v>
      </c>
      <c r="AO80">
        <v>15.4710112389238</v>
      </c>
      <c r="AP80">
        <v>19.8486258741259</v>
      </c>
      <c r="AQ80">
        <v>0.000279636718753362</v>
      </c>
      <c r="AR80">
        <v>112.050135901182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417</v>
      </c>
      <c r="AY80" t="s">
        <v>417</v>
      </c>
      <c r="AZ80">
        <v>0</v>
      </c>
      <c r="BA80">
        <v>0</v>
      </c>
      <c r="BB80">
        <f>1-AZ80/BA80</f>
        <v>0</v>
      </c>
      <c r="BC80">
        <v>0</v>
      </c>
      <c r="BD80" t="s">
        <v>417</v>
      </c>
      <c r="BE80" t="s">
        <v>417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417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6</v>
      </c>
      <c r="CW80">
        <v>0.5</v>
      </c>
      <c r="CX80" t="s">
        <v>418</v>
      </c>
      <c r="CY80">
        <v>2</v>
      </c>
      <c r="CZ80" t="b">
        <v>1</v>
      </c>
      <c r="DA80">
        <v>1659718384.21429</v>
      </c>
      <c r="DB80">
        <v>983.535678571429</v>
      </c>
      <c r="DC80">
        <v>1033.9675</v>
      </c>
      <c r="DD80">
        <v>19.8522214285714</v>
      </c>
      <c r="DE80">
        <v>15.4711428571429</v>
      </c>
      <c r="DF80">
        <v>974.089607142857</v>
      </c>
      <c r="DG80">
        <v>19.5668857142857</v>
      </c>
      <c r="DH80">
        <v>500.128607142857</v>
      </c>
      <c r="DI80">
        <v>90.44455</v>
      </c>
      <c r="DJ80">
        <v>0.04390735</v>
      </c>
      <c r="DK80">
        <v>24.6533214285714</v>
      </c>
      <c r="DL80">
        <v>25.000625</v>
      </c>
      <c r="DM80">
        <v>999.9</v>
      </c>
      <c r="DN80">
        <v>0</v>
      </c>
      <c r="DO80">
        <v>0</v>
      </c>
      <c r="DP80">
        <v>10005.7142857143</v>
      </c>
      <c r="DQ80">
        <v>0</v>
      </c>
      <c r="DR80">
        <v>12.4300357142857</v>
      </c>
      <c r="DS80">
        <v>-50.432375</v>
      </c>
      <c r="DT80">
        <v>1003.45707142857</v>
      </c>
      <c r="DU80">
        <v>1050.21642857143</v>
      </c>
      <c r="DV80">
        <v>4.3810775</v>
      </c>
      <c r="DW80">
        <v>1033.9675</v>
      </c>
      <c r="DX80">
        <v>15.4711428571429</v>
      </c>
      <c r="DY80">
        <v>1.79552607142857</v>
      </c>
      <c r="DZ80">
        <v>1.39928</v>
      </c>
      <c r="EA80">
        <v>15.7478821428571</v>
      </c>
      <c r="EB80">
        <v>11.9098321428571</v>
      </c>
      <c r="EC80">
        <v>1999.98178571429</v>
      </c>
      <c r="ED80">
        <v>0.98000175</v>
      </c>
      <c r="EE80">
        <v>0.019998475</v>
      </c>
      <c r="EF80">
        <v>0</v>
      </c>
      <c r="EG80">
        <v>667.437428571429</v>
      </c>
      <c r="EH80">
        <v>5.00063</v>
      </c>
      <c r="EI80">
        <v>13207.0607142857</v>
      </c>
      <c r="EJ80">
        <v>17256.7464285714</v>
      </c>
      <c r="EK80">
        <v>38.375</v>
      </c>
      <c r="EL80">
        <v>38.46175</v>
      </c>
      <c r="EM80">
        <v>37.937</v>
      </c>
      <c r="EN80">
        <v>37.812</v>
      </c>
      <c r="EO80">
        <v>39.187</v>
      </c>
      <c r="EP80">
        <v>1955.08178571429</v>
      </c>
      <c r="EQ80">
        <v>39.9</v>
      </c>
      <c r="ER80">
        <v>0</v>
      </c>
      <c r="ES80">
        <v>1659718389.1</v>
      </c>
      <c r="ET80">
        <v>0</v>
      </c>
      <c r="EU80">
        <v>667.426692307692</v>
      </c>
      <c r="EV80">
        <v>-3.73347008968487</v>
      </c>
      <c r="EW80">
        <v>-79.3606837726604</v>
      </c>
      <c r="EX80">
        <v>13206.55</v>
      </c>
      <c r="EY80">
        <v>15</v>
      </c>
      <c r="EZ80">
        <v>0</v>
      </c>
      <c r="FA80" t="s">
        <v>419</v>
      </c>
      <c r="FB80">
        <v>1659628608.5</v>
      </c>
      <c r="FC80">
        <v>1659628614.5</v>
      </c>
      <c r="FD80">
        <v>0</v>
      </c>
      <c r="FE80">
        <v>0.171</v>
      </c>
      <c r="FF80">
        <v>-0.023</v>
      </c>
      <c r="FG80">
        <v>6.372</v>
      </c>
      <c r="FH80">
        <v>0.072</v>
      </c>
      <c r="FI80">
        <v>420</v>
      </c>
      <c r="FJ80">
        <v>15</v>
      </c>
      <c r="FK80">
        <v>0.23</v>
      </c>
      <c r="FL80">
        <v>0.04</v>
      </c>
      <c r="FM80">
        <v>-50.5645625</v>
      </c>
      <c r="FN80">
        <v>1.67384127579754</v>
      </c>
      <c r="FO80">
        <v>0.680260861246441</v>
      </c>
      <c r="FP80">
        <v>0</v>
      </c>
      <c r="FQ80">
        <v>667.715088235294</v>
      </c>
      <c r="FR80">
        <v>-4.1985485111843</v>
      </c>
      <c r="FS80">
        <v>0.448952923488248</v>
      </c>
      <c r="FT80">
        <v>0</v>
      </c>
      <c r="FU80">
        <v>4.38012775</v>
      </c>
      <c r="FV80">
        <v>0.0165375984990531</v>
      </c>
      <c r="FW80">
        <v>0.00339297840215646</v>
      </c>
      <c r="FX80">
        <v>1</v>
      </c>
      <c r="FY80">
        <v>1</v>
      </c>
      <c r="FZ80">
        <v>3</v>
      </c>
      <c r="GA80" t="s">
        <v>426</v>
      </c>
      <c r="GB80">
        <v>2.97306</v>
      </c>
      <c r="GC80">
        <v>2.69847</v>
      </c>
      <c r="GD80">
        <v>0.16745</v>
      </c>
      <c r="GE80">
        <v>0.173687</v>
      </c>
      <c r="GF80">
        <v>0.0905799</v>
      </c>
      <c r="GG80">
        <v>0.0765783</v>
      </c>
      <c r="GH80">
        <v>32432.4</v>
      </c>
      <c r="GI80">
        <v>35205.1</v>
      </c>
      <c r="GJ80">
        <v>35299.2</v>
      </c>
      <c r="GK80">
        <v>38637.4</v>
      </c>
      <c r="GL80">
        <v>45520.3</v>
      </c>
      <c r="GM80">
        <v>51534.2</v>
      </c>
      <c r="GN80">
        <v>55172.3</v>
      </c>
      <c r="GO80">
        <v>61973</v>
      </c>
      <c r="GP80">
        <v>1.9848</v>
      </c>
      <c r="GQ80">
        <v>1.8436</v>
      </c>
      <c r="GR80">
        <v>0.103056</v>
      </c>
      <c r="GS80">
        <v>0</v>
      </c>
      <c r="GT80">
        <v>23.3038</v>
      </c>
      <c r="GU80">
        <v>999.9</v>
      </c>
      <c r="GV80">
        <v>57.227</v>
      </c>
      <c r="GW80">
        <v>28.309</v>
      </c>
      <c r="GX80">
        <v>24.4468</v>
      </c>
      <c r="GY80">
        <v>55.4129</v>
      </c>
      <c r="GZ80">
        <v>46.1859</v>
      </c>
      <c r="HA80">
        <v>1</v>
      </c>
      <c r="HB80">
        <v>-0.0667683</v>
      </c>
      <c r="HC80">
        <v>1.78453</v>
      </c>
      <c r="HD80">
        <v>20.1207</v>
      </c>
      <c r="HE80">
        <v>5.19932</v>
      </c>
      <c r="HF80">
        <v>12.0088</v>
      </c>
      <c r="HG80">
        <v>4.976</v>
      </c>
      <c r="HH80">
        <v>3.2936</v>
      </c>
      <c r="HI80">
        <v>659.8</v>
      </c>
      <c r="HJ80">
        <v>9999</v>
      </c>
      <c r="HK80">
        <v>9999</v>
      </c>
      <c r="HL80">
        <v>9999</v>
      </c>
      <c r="HM80">
        <v>1.86304</v>
      </c>
      <c r="HN80">
        <v>1.86798</v>
      </c>
      <c r="HO80">
        <v>1.86771</v>
      </c>
      <c r="HP80">
        <v>1.8689</v>
      </c>
      <c r="HQ80">
        <v>1.86972</v>
      </c>
      <c r="HR80">
        <v>1.86575</v>
      </c>
      <c r="HS80">
        <v>1.86691</v>
      </c>
      <c r="HT80">
        <v>1.86829</v>
      </c>
      <c r="HU80">
        <v>5</v>
      </c>
      <c r="HV80">
        <v>0</v>
      </c>
      <c r="HW80">
        <v>0</v>
      </c>
      <c r="HX80">
        <v>0</v>
      </c>
      <c r="HY80" t="s">
        <v>421</v>
      </c>
      <c r="HZ80" t="s">
        <v>422</v>
      </c>
      <c r="IA80" t="s">
        <v>423</v>
      </c>
      <c r="IB80" t="s">
        <v>423</v>
      </c>
      <c r="IC80" t="s">
        <v>423</v>
      </c>
      <c r="ID80" t="s">
        <v>423</v>
      </c>
      <c r="IE80">
        <v>0</v>
      </c>
      <c r="IF80">
        <v>100</v>
      </c>
      <c r="IG80">
        <v>100</v>
      </c>
      <c r="IH80">
        <v>9.589</v>
      </c>
      <c r="II80">
        <v>0.2853</v>
      </c>
      <c r="IJ80">
        <v>3.92169283877132</v>
      </c>
      <c r="IK80">
        <v>0.0054094350880348</v>
      </c>
      <c r="IL80">
        <v>8.62785101562088e-07</v>
      </c>
      <c r="IM80">
        <v>-6.09410195572284e-10</v>
      </c>
      <c r="IN80">
        <v>-0.025273926026183</v>
      </c>
      <c r="IO80">
        <v>-0.0219156322177338</v>
      </c>
      <c r="IP80">
        <v>0.00246301660602182</v>
      </c>
      <c r="IQ80">
        <v>-2.7174175459257e-05</v>
      </c>
      <c r="IR80">
        <v>-3</v>
      </c>
      <c r="IS80">
        <v>1757</v>
      </c>
      <c r="IT80">
        <v>1</v>
      </c>
      <c r="IU80">
        <v>21</v>
      </c>
      <c r="IV80">
        <v>1496.4</v>
      </c>
      <c r="IW80">
        <v>1496.3</v>
      </c>
      <c r="IX80">
        <v>2.16309</v>
      </c>
      <c r="IY80">
        <v>2.60498</v>
      </c>
      <c r="IZ80">
        <v>1.54785</v>
      </c>
      <c r="JA80">
        <v>2.30713</v>
      </c>
      <c r="JB80">
        <v>1.34644</v>
      </c>
      <c r="JC80">
        <v>2.39136</v>
      </c>
      <c r="JD80">
        <v>32.0904</v>
      </c>
      <c r="JE80">
        <v>24.2539</v>
      </c>
      <c r="JF80">
        <v>18</v>
      </c>
      <c r="JG80">
        <v>496.914</v>
      </c>
      <c r="JH80">
        <v>406.839</v>
      </c>
      <c r="JI80">
        <v>20.5529</v>
      </c>
      <c r="JJ80">
        <v>26.3059</v>
      </c>
      <c r="JK80">
        <v>30.0001</v>
      </c>
      <c r="JL80">
        <v>26.2647</v>
      </c>
      <c r="JM80">
        <v>26.208</v>
      </c>
      <c r="JN80">
        <v>43.3157</v>
      </c>
      <c r="JO80">
        <v>39.0813</v>
      </c>
      <c r="JP80">
        <v>0</v>
      </c>
      <c r="JQ80">
        <v>20.5527</v>
      </c>
      <c r="JR80">
        <v>1073.47</v>
      </c>
      <c r="JS80">
        <v>15.4771</v>
      </c>
      <c r="JT80">
        <v>102.351</v>
      </c>
      <c r="JU80">
        <v>103.155</v>
      </c>
    </row>
    <row r="81" spans="1:281">
      <c r="A81">
        <v>65</v>
      </c>
      <c r="B81">
        <v>1659718397</v>
      </c>
      <c r="C81">
        <v>411.900000095367</v>
      </c>
      <c r="D81" t="s">
        <v>553</v>
      </c>
      <c r="E81" t="s">
        <v>554</v>
      </c>
      <c r="F81">
        <v>5</v>
      </c>
      <c r="G81" t="s">
        <v>415</v>
      </c>
      <c r="H81" t="s">
        <v>416</v>
      </c>
      <c r="I81">
        <v>1659718389.5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1084.96838903348</v>
      </c>
      <c r="AK81">
        <v>1045.65903030303</v>
      </c>
      <c r="AL81">
        <v>3.48254263770034</v>
      </c>
      <c r="AM81">
        <v>66.001600535587</v>
      </c>
      <c r="AN81">
        <f>(AP81 - AO81 + DI81*1E3/(8.314*(DK81+273.15)) * AR81/DH81 * AQ81) * DH81/(100*CV81) * 1000/(1000 - AP81)</f>
        <v>0</v>
      </c>
      <c r="AO81">
        <v>15.4715625986042</v>
      </c>
      <c r="AP81">
        <v>19.8532132867133</v>
      </c>
      <c r="AQ81">
        <v>0.000319192229187872</v>
      </c>
      <c r="AR81">
        <v>112.050135901182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417</v>
      </c>
      <c r="AY81" t="s">
        <v>417</v>
      </c>
      <c r="AZ81">
        <v>0</v>
      </c>
      <c r="BA81">
        <v>0</v>
      </c>
      <c r="BB81">
        <f>1-AZ81/BA81</f>
        <v>0</v>
      </c>
      <c r="BC81">
        <v>0</v>
      </c>
      <c r="BD81" t="s">
        <v>417</v>
      </c>
      <c r="BE81" t="s">
        <v>417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417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6</v>
      </c>
      <c r="CW81">
        <v>0.5</v>
      </c>
      <c r="CX81" t="s">
        <v>418</v>
      </c>
      <c r="CY81">
        <v>2</v>
      </c>
      <c r="CZ81" t="b">
        <v>1</v>
      </c>
      <c r="DA81">
        <v>1659718389.5</v>
      </c>
      <c r="DB81">
        <v>1001.17774074074</v>
      </c>
      <c r="DC81">
        <v>1051.8362962963</v>
      </c>
      <c r="DD81">
        <v>19.8529222222222</v>
      </c>
      <c r="DE81">
        <v>15.4714481481481</v>
      </c>
      <c r="DF81">
        <v>991.637777777778</v>
      </c>
      <c r="DG81">
        <v>19.5675592592593</v>
      </c>
      <c r="DH81">
        <v>500.111703703704</v>
      </c>
      <c r="DI81">
        <v>90.4450111111111</v>
      </c>
      <c r="DJ81">
        <v>0.0438406222222222</v>
      </c>
      <c r="DK81">
        <v>24.6537444444444</v>
      </c>
      <c r="DL81">
        <v>25.0031222222222</v>
      </c>
      <c r="DM81">
        <v>999.9</v>
      </c>
      <c r="DN81">
        <v>0</v>
      </c>
      <c r="DO81">
        <v>0</v>
      </c>
      <c r="DP81">
        <v>10026.6666666667</v>
      </c>
      <c r="DQ81">
        <v>0</v>
      </c>
      <c r="DR81">
        <v>12.4221222222222</v>
      </c>
      <c r="DS81">
        <v>-50.6592518518518</v>
      </c>
      <c r="DT81">
        <v>1021.45692592593</v>
      </c>
      <c r="DU81">
        <v>1068.36592592593</v>
      </c>
      <c r="DV81">
        <v>4.38148111111111</v>
      </c>
      <c r="DW81">
        <v>1051.8362962963</v>
      </c>
      <c r="DX81">
        <v>15.4714481481481</v>
      </c>
      <c r="DY81">
        <v>1.79559888888889</v>
      </c>
      <c r="DZ81">
        <v>1.39931481481481</v>
      </c>
      <c r="EA81">
        <v>15.7485185185185</v>
      </c>
      <c r="EB81">
        <v>11.9102074074074</v>
      </c>
      <c r="EC81">
        <v>2000.03222222222</v>
      </c>
      <c r="ED81">
        <v>0.980001888888889</v>
      </c>
      <c r="EE81">
        <v>0.0199983222222222</v>
      </c>
      <c r="EF81">
        <v>0</v>
      </c>
      <c r="EG81">
        <v>667.106222222222</v>
      </c>
      <c r="EH81">
        <v>5.00063</v>
      </c>
      <c r="EI81">
        <v>13200.2481481481</v>
      </c>
      <c r="EJ81">
        <v>17257.1851851852</v>
      </c>
      <c r="EK81">
        <v>38.375</v>
      </c>
      <c r="EL81">
        <v>38.4556666666667</v>
      </c>
      <c r="EM81">
        <v>37.937</v>
      </c>
      <c r="EN81">
        <v>37.812</v>
      </c>
      <c r="EO81">
        <v>39.187</v>
      </c>
      <c r="EP81">
        <v>1955.13222222222</v>
      </c>
      <c r="EQ81">
        <v>39.9</v>
      </c>
      <c r="ER81">
        <v>0</v>
      </c>
      <c r="ES81">
        <v>1659718393.9</v>
      </c>
      <c r="ET81">
        <v>0</v>
      </c>
      <c r="EU81">
        <v>667.108538461539</v>
      </c>
      <c r="EV81">
        <v>-3.84847864530222</v>
      </c>
      <c r="EW81">
        <v>-81.2341880313451</v>
      </c>
      <c r="EX81">
        <v>13200.1884615385</v>
      </c>
      <c r="EY81">
        <v>15</v>
      </c>
      <c r="EZ81">
        <v>0</v>
      </c>
      <c r="FA81" t="s">
        <v>419</v>
      </c>
      <c r="FB81">
        <v>1659628608.5</v>
      </c>
      <c r="FC81">
        <v>1659628614.5</v>
      </c>
      <c r="FD81">
        <v>0</v>
      </c>
      <c r="FE81">
        <v>0.171</v>
      </c>
      <c r="FF81">
        <v>-0.023</v>
      </c>
      <c r="FG81">
        <v>6.372</v>
      </c>
      <c r="FH81">
        <v>0.072</v>
      </c>
      <c r="FI81">
        <v>420</v>
      </c>
      <c r="FJ81">
        <v>15</v>
      </c>
      <c r="FK81">
        <v>0.23</v>
      </c>
      <c r="FL81">
        <v>0.04</v>
      </c>
      <c r="FM81">
        <v>-50.51119</v>
      </c>
      <c r="FN81">
        <v>-2.6324960600375</v>
      </c>
      <c r="FO81">
        <v>0.456805586546399</v>
      </c>
      <c r="FP81">
        <v>0</v>
      </c>
      <c r="FQ81">
        <v>667.313029411765</v>
      </c>
      <c r="FR81">
        <v>-3.64383499376033</v>
      </c>
      <c r="FS81">
        <v>0.399569289087635</v>
      </c>
      <c r="FT81">
        <v>0</v>
      </c>
      <c r="FU81">
        <v>4.381496</v>
      </c>
      <c r="FV81">
        <v>0.0055670544089985</v>
      </c>
      <c r="FW81">
        <v>0.00266498292677465</v>
      </c>
      <c r="FX81">
        <v>1</v>
      </c>
      <c r="FY81">
        <v>1</v>
      </c>
      <c r="FZ81">
        <v>3</v>
      </c>
      <c r="GA81" t="s">
        <v>426</v>
      </c>
      <c r="GB81">
        <v>2.97332</v>
      </c>
      <c r="GC81">
        <v>2.69823</v>
      </c>
      <c r="GD81">
        <v>0.169244</v>
      </c>
      <c r="GE81">
        <v>0.175277</v>
      </c>
      <c r="GF81">
        <v>0.0905941</v>
      </c>
      <c r="GG81">
        <v>0.076591</v>
      </c>
      <c r="GH81">
        <v>32362</v>
      </c>
      <c r="GI81">
        <v>35137.3</v>
      </c>
      <c r="GJ81">
        <v>35298.6</v>
      </c>
      <c r="GK81">
        <v>38637.3</v>
      </c>
      <c r="GL81">
        <v>45519.2</v>
      </c>
      <c r="GM81">
        <v>51533.8</v>
      </c>
      <c r="GN81">
        <v>55171.8</v>
      </c>
      <c r="GO81">
        <v>61973.3</v>
      </c>
      <c r="GP81">
        <v>1.9846</v>
      </c>
      <c r="GQ81">
        <v>1.8434</v>
      </c>
      <c r="GR81">
        <v>0.103682</v>
      </c>
      <c r="GS81">
        <v>0</v>
      </c>
      <c r="GT81">
        <v>23.3058</v>
      </c>
      <c r="GU81">
        <v>999.9</v>
      </c>
      <c r="GV81">
        <v>57.227</v>
      </c>
      <c r="GW81">
        <v>28.309</v>
      </c>
      <c r="GX81">
        <v>24.4471</v>
      </c>
      <c r="GY81">
        <v>55.1229</v>
      </c>
      <c r="GZ81">
        <v>46.222</v>
      </c>
      <c r="HA81">
        <v>1</v>
      </c>
      <c r="HB81">
        <v>-0.0667073</v>
      </c>
      <c r="HC81">
        <v>1.79129</v>
      </c>
      <c r="HD81">
        <v>20.1204</v>
      </c>
      <c r="HE81">
        <v>5.19932</v>
      </c>
      <c r="HF81">
        <v>12.0052</v>
      </c>
      <c r="HG81">
        <v>4.9752</v>
      </c>
      <c r="HH81">
        <v>3.2934</v>
      </c>
      <c r="HI81">
        <v>659.8</v>
      </c>
      <c r="HJ81">
        <v>9999</v>
      </c>
      <c r="HK81">
        <v>9999</v>
      </c>
      <c r="HL81">
        <v>9999</v>
      </c>
      <c r="HM81">
        <v>1.86307</v>
      </c>
      <c r="HN81">
        <v>1.86798</v>
      </c>
      <c r="HO81">
        <v>1.86771</v>
      </c>
      <c r="HP81">
        <v>1.8689</v>
      </c>
      <c r="HQ81">
        <v>1.86978</v>
      </c>
      <c r="HR81">
        <v>1.86572</v>
      </c>
      <c r="HS81">
        <v>1.86691</v>
      </c>
      <c r="HT81">
        <v>1.86829</v>
      </c>
      <c r="HU81">
        <v>5</v>
      </c>
      <c r="HV81">
        <v>0</v>
      </c>
      <c r="HW81">
        <v>0</v>
      </c>
      <c r="HX81">
        <v>0</v>
      </c>
      <c r="HY81" t="s">
        <v>421</v>
      </c>
      <c r="HZ81" t="s">
        <v>422</v>
      </c>
      <c r="IA81" t="s">
        <v>423</v>
      </c>
      <c r="IB81" t="s">
        <v>423</v>
      </c>
      <c r="IC81" t="s">
        <v>423</v>
      </c>
      <c r="ID81" t="s">
        <v>423</v>
      </c>
      <c r="IE81">
        <v>0</v>
      </c>
      <c r="IF81">
        <v>100</v>
      </c>
      <c r="IG81">
        <v>100</v>
      </c>
      <c r="IH81">
        <v>9.67</v>
      </c>
      <c r="II81">
        <v>0.2855</v>
      </c>
      <c r="IJ81">
        <v>3.92169283877132</v>
      </c>
      <c r="IK81">
        <v>0.0054094350880348</v>
      </c>
      <c r="IL81">
        <v>8.62785101562088e-07</v>
      </c>
      <c r="IM81">
        <v>-6.09410195572284e-10</v>
      </c>
      <c r="IN81">
        <v>-0.025273926026183</v>
      </c>
      <c r="IO81">
        <v>-0.0219156322177338</v>
      </c>
      <c r="IP81">
        <v>0.00246301660602182</v>
      </c>
      <c r="IQ81">
        <v>-2.7174175459257e-05</v>
      </c>
      <c r="IR81">
        <v>-3</v>
      </c>
      <c r="IS81">
        <v>1757</v>
      </c>
      <c r="IT81">
        <v>1</v>
      </c>
      <c r="IU81">
        <v>21</v>
      </c>
      <c r="IV81">
        <v>1496.5</v>
      </c>
      <c r="IW81">
        <v>1496.4</v>
      </c>
      <c r="IX81">
        <v>2.18628</v>
      </c>
      <c r="IY81">
        <v>2.60376</v>
      </c>
      <c r="IZ81">
        <v>1.54785</v>
      </c>
      <c r="JA81">
        <v>2.30591</v>
      </c>
      <c r="JB81">
        <v>1.34644</v>
      </c>
      <c r="JC81">
        <v>2.24487</v>
      </c>
      <c r="JD81">
        <v>32.0904</v>
      </c>
      <c r="JE81">
        <v>24.2451</v>
      </c>
      <c r="JF81">
        <v>18</v>
      </c>
      <c r="JG81">
        <v>496.804</v>
      </c>
      <c r="JH81">
        <v>406.743</v>
      </c>
      <c r="JI81">
        <v>20.5514</v>
      </c>
      <c r="JJ81">
        <v>26.3064</v>
      </c>
      <c r="JK81">
        <v>30.0002</v>
      </c>
      <c r="JL81">
        <v>26.267</v>
      </c>
      <c r="JM81">
        <v>26.2102</v>
      </c>
      <c r="JN81">
        <v>43.8867</v>
      </c>
      <c r="JO81">
        <v>39.0813</v>
      </c>
      <c r="JP81">
        <v>0</v>
      </c>
      <c r="JQ81">
        <v>20.5508</v>
      </c>
      <c r="JR81">
        <v>1093.62</v>
      </c>
      <c r="JS81">
        <v>15.4771</v>
      </c>
      <c r="JT81">
        <v>102.35</v>
      </c>
      <c r="JU81">
        <v>103.155</v>
      </c>
    </row>
    <row r="82" spans="1:281">
      <c r="A82">
        <v>66</v>
      </c>
      <c r="B82">
        <v>1659718402</v>
      </c>
      <c r="C82">
        <v>416.900000095367</v>
      </c>
      <c r="D82" t="s">
        <v>555</v>
      </c>
      <c r="E82" t="s">
        <v>556</v>
      </c>
      <c r="F82">
        <v>5</v>
      </c>
      <c r="G82" t="s">
        <v>415</v>
      </c>
      <c r="H82" t="s">
        <v>416</v>
      </c>
      <c r="I82">
        <v>1659718394.21429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1101.73697259743</v>
      </c>
      <c r="AK82">
        <v>1062.572</v>
      </c>
      <c r="AL82">
        <v>3.41345684017811</v>
      </c>
      <c r="AM82">
        <v>66.001600535587</v>
      </c>
      <c r="AN82">
        <f>(AP82 - AO82 + DI82*1E3/(8.314*(DK82+273.15)) * AR82/DH82 * AQ82) * DH82/(100*CV82) * 1000/(1000 - AP82)</f>
        <v>0</v>
      </c>
      <c r="AO82">
        <v>15.471557112609</v>
      </c>
      <c r="AP82">
        <v>19.8541615384615</v>
      </c>
      <c r="AQ82">
        <v>9.59762634209185e-08</v>
      </c>
      <c r="AR82">
        <v>112.050135901182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417</v>
      </c>
      <c r="AY82" t="s">
        <v>417</v>
      </c>
      <c r="AZ82">
        <v>0</v>
      </c>
      <c r="BA82">
        <v>0</v>
      </c>
      <c r="BB82">
        <f>1-AZ82/BA82</f>
        <v>0</v>
      </c>
      <c r="BC82">
        <v>0</v>
      </c>
      <c r="BD82" t="s">
        <v>417</v>
      </c>
      <c r="BE82" t="s">
        <v>417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417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6</v>
      </c>
      <c r="CW82">
        <v>0.5</v>
      </c>
      <c r="CX82" t="s">
        <v>418</v>
      </c>
      <c r="CY82">
        <v>2</v>
      </c>
      <c r="CZ82" t="b">
        <v>1</v>
      </c>
      <c r="DA82">
        <v>1659718394.21429</v>
      </c>
      <c r="DB82">
        <v>1017.01039285714</v>
      </c>
      <c r="DC82">
        <v>1067.76107142857</v>
      </c>
      <c r="DD82">
        <v>19.8540642857143</v>
      </c>
      <c r="DE82">
        <v>15.4717178571429</v>
      </c>
      <c r="DF82">
        <v>1007.38692857143</v>
      </c>
      <c r="DG82">
        <v>19.5686535714286</v>
      </c>
      <c r="DH82">
        <v>500.145571428572</v>
      </c>
      <c r="DI82">
        <v>90.4448714285714</v>
      </c>
      <c r="DJ82">
        <v>0.043820525</v>
      </c>
      <c r="DK82">
        <v>24.656425</v>
      </c>
      <c r="DL82">
        <v>25.0058392857143</v>
      </c>
      <c r="DM82">
        <v>999.9</v>
      </c>
      <c r="DN82">
        <v>0</v>
      </c>
      <c r="DO82">
        <v>0</v>
      </c>
      <c r="DP82">
        <v>10015.1785714286</v>
      </c>
      <c r="DQ82">
        <v>0</v>
      </c>
      <c r="DR82">
        <v>12.420575</v>
      </c>
      <c r="DS82">
        <v>-50.7512321428571</v>
      </c>
      <c r="DT82">
        <v>1037.61178571429</v>
      </c>
      <c r="DU82">
        <v>1084.54107142857</v>
      </c>
      <c r="DV82">
        <v>4.38235214285714</v>
      </c>
      <c r="DW82">
        <v>1067.76107142857</v>
      </c>
      <c r="DX82">
        <v>15.4717178571429</v>
      </c>
      <c r="DY82">
        <v>1.79569892857143</v>
      </c>
      <c r="DZ82">
        <v>1.39933714285714</v>
      </c>
      <c r="EA82">
        <v>15.7493964285714</v>
      </c>
      <c r="EB82">
        <v>11.9104571428571</v>
      </c>
      <c r="EC82">
        <v>2000.0475</v>
      </c>
      <c r="ED82">
        <v>0.980001857142857</v>
      </c>
      <c r="EE82">
        <v>0.0199983571428571</v>
      </c>
      <c r="EF82">
        <v>0</v>
      </c>
      <c r="EG82">
        <v>666.760607142857</v>
      </c>
      <c r="EH82">
        <v>5.00063</v>
      </c>
      <c r="EI82">
        <v>13193.5285714286</v>
      </c>
      <c r="EJ82">
        <v>17257.3178571429</v>
      </c>
      <c r="EK82">
        <v>38.375</v>
      </c>
      <c r="EL82">
        <v>38.473</v>
      </c>
      <c r="EM82">
        <v>37.937</v>
      </c>
      <c r="EN82">
        <v>37.812</v>
      </c>
      <c r="EO82">
        <v>39.187</v>
      </c>
      <c r="EP82">
        <v>1955.1475</v>
      </c>
      <c r="EQ82">
        <v>39.9</v>
      </c>
      <c r="ER82">
        <v>0</v>
      </c>
      <c r="ES82">
        <v>1659718399.3</v>
      </c>
      <c r="ET82">
        <v>0</v>
      </c>
      <c r="EU82">
        <v>666.6966</v>
      </c>
      <c r="EV82">
        <v>-4.53084616276358</v>
      </c>
      <c r="EW82">
        <v>-89.1615385891858</v>
      </c>
      <c r="EX82">
        <v>13192.16</v>
      </c>
      <c r="EY82">
        <v>15</v>
      </c>
      <c r="EZ82">
        <v>0</v>
      </c>
      <c r="FA82" t="s">
        <v>419</v>
      </c>
      <c r="FB82">
        <v>1659628608.5</v>
      </c>
      <c r="FC82">
        <v>1659628614.5</v>
      </c>
      <c r="FD82">
        <v>0</v>
      </c>
      <c r="FE82">
        <v>0.171</v>
      </c>
      <c r="FF82">
        <v>-0.023</v>
      </c>
      <c r="FG82">
        <v>6.372</v>
      </c>
      <c r="FH82">
        <v>0.072</v>
      </c>
      <c r="FI82">
        <v>420</v>
      </c>
      <c r="FJ82">
        <v>15</v>
      </c>
      <c r="FK82">
        <v>0.23</v>
      </c>
      <c r="FL82">
        <v>0.04</v>
      </c>
      <c r="FM82">
        <v>-50.6182775</v>
      </c>
      <c r="FN82">
        <v>-0.795117073170653</v>
      </c>
      <c r="FO82">
        <v>0.400406285220087</v>
      </c>
      <c r="FP82">
        <v>0</v>
      </c>
      <c r="FQ82">
        <v>666.997323529412</v>
      </c>
      <c r="FR82">
        <v>-4.10363636889342</v>
      </c>
      <c r="FS82">
        <v>0.458841874633243</v>
      </c>
      <c r="FT82">
        <v>0</v>
      </c>
      <c r="FU82">
        <v>4.38185275</v>
      </c>
      <c r="FV82">
        <v>0.00791425891180459</v>
      </c>
      <c r="FW82">
        <v>0.00276109669108133</v>
      </c>
      <c r="FX82">
        <v>1</v>
      </c>
      <c r="FY82">
        <v>1</v>
      </c>
      <c r="FZ82">
        <v>3</v>
      </c>
      <c r="GA82" t="s">
        <v>426</v>
      </c>
      <c r="GB82">
        <v>2.97314</v>
      </c>
      <c r="GC82">
        <v>2.69728</v>
      </c>
      <c r="GD82">
        <v>0.170991</v>
      </c>
      <c r="GE82">
        <v>0.177124</v>
      </c>
      <c r="GF82">
        <v>0.0905907</v>
      </c>
      <c r="GG82">
        <v>0.0765958</v>
      </c>
      <c r="GH82">
        <v>32293.9</v>
      </c>
      <c r="GI82">
        <v>35058.3</v>
      </c>
      <c r="GJ82">
        <v>35298.6</v>
      </c>
      <c r="GK82">
        <v>38636.9</v>
      </c>
      <c r="GL82">
        <v>45519.6</v>
      </c>
      <c r="GM82">
        <v>51533.4</v>
      </c>
      <c r="GN82">
        <v>55172.1</v>
      </c>
      <c r="GO82">
        <v>61973.2</v>
      </c>
      <c r="GP82">
        <v>1.9846</v>
      </c>
      <c r="GQ82">
        <v>1.8438</v>
      </c>
      <c r="GR82">
        <v>0.103235</v>
      </c>
      <c r="GS82">
        <v>0</v>
      </c>
      <c r="GT82">
        <v>23.3078</v>
      </c>
      <c r="GU82">
        <v>999.9</v>
      </c>
      <c r="GV82">
        <v>57.203</v>
      </c>
      <c r="GW82">
        <v>28.309</v>
      </c>
      <c r="GX82">
        <v>24.4346</v>
      </c>
      <c r="GY82">
        <v>55.1629</v>
      </c>
      <c r="GZ82">
        <v>46.7107</v>
      </c>
      <c r="HA82">
        <v>1</v>
      </c>
      <c r="HB82">
        <v>-0.0661789</v>
      </c>
      <c r="HC82">
        <v>1.82786</v>
      </c>
      <c r="HD82">
        <v>20.1204</v>
      </c>
      <c r="HE82">
        <v>5.19812</v>
      </c>
      <c r="HF82">
        <v>12.0064</v>
      </c>
      <c r="HG82">
        <v>4.976</v>
      </c>
      <c r="HH82">
        <v>3.2938</v>
      </c>
      <c r="HI82">
        <v>659.8</v>
      </c>
      <c r="HJ82">
        <v>9999</v>
      </c>
      <c r="HK82">
        <v>9999</v>
      </c>
      <c r="HL82">
        <v>9999</v>
      </c>
      <c r="HM82">
        <v>1.8631</v>
      </c>
      <c r="HN82">
        <v>1.86798</v>
      </c>
      <c r="HO82">
        <v>1.86768</v>
      </c>
      <c r="HP82">
        <v>1.8689</v>
      </c>
      <c r="HQ82">
        <v>1.86975</v>
      </c>
      <c r="HR82">
        <v>1.86575</v>
      </c>
      <c r="HS82">
        <v>1.86688</v>
      </c>
      <c r="HT82">
        <v>1.86826</v>
      </c>
      <c r="HU82">
        <v>5</v>
      </c>
      <c r="HV82">
        <v>0</v>
      </c>
      <c r="HW82">
        <v>0</v>
      </c>
      <c r="HX82">
        <v>0</v>
      </c>
      <c r="HY82" t="s">
        <v>421</v>
      </c>
      <c r="HZ82" t="s">
        <v>422</v>
      </c>
      <c r="IA82" t="s">
        <v>423</v>
      </c>
      <c r="IB82" t="s">
        <v>423</v>
      </c>
      <c r="IC82" t="s">
        <v>423</v>
      </c>
      <c r="ID82" t="s">
        <v>423</v>
      </c>
      <c r="IE82">
        <v>0</v>
      </c>
      <c r="IF82">
        <v>100</v>
      </c>
      <c r="IG82">
        <v>100</v>
      </c>
      <c r="IH82">
        <v>9.76</v>
      </c>
      <c r="II82">
        <v>0.2854</v>
      </c>
      <c r="IJ82">
        <v>3.92169283877132</v>
      </c>
      <c r="IK82">
        <v>0.0054094350880348</v>
      </c>
      <c r="IL82">
        <v>8.62785101562088e-07</v>
      </c>
      <c r="IM82">
        <v>-6.09410195572284e-10</v>
      </c>
      <c r="IN82">
        <v>-0.025273926026183</v>
      </c>
      <c r="IO82">
        <v>-0.0219156322177338</v>
      </c>
      <c r="IP82">
        <v>0.00246301660602182</v>
      </c>
      <c r="IQ82">
        <v>-2.7174175459257e-05</v>
      </c>
      <c r="IR82">
        <v>-3</v>
      </c>
      <c r="IS82">
        <v>1757</v>
      </c>
      <c r="IT82">
        <v>1</v>
      </c>
      <c r="IU82">
        <v>21</v>
      </c>
      <c r="IV82">
        <v>1496.6</v>
      </c>
      <c r="IW82">
        <v>1496.5</v>
      </c>
      <c r="IX82">
        <v>2.2168</v>
      </c>
      <c r="IY82">
        <v>2.61719</v>
      </c>
      <c r="IZ82">
        <v>1.54785</v>
      </c>
      <c r="JA82">
        <v>2.30713</v>
      </c>
      <c r="JB82">
        <v>1.34644</v>
      </c>
      <c r="JC82">
        <v>2.26196</v>
      </c>
      <c r="JD82">
        <v>32.0904</v>
      </c>
      <c r="JE82">
        <v>24.2451</v>
      </c>
      <c r="JF82">
        <v>18</v>
      </c>
      <c r="JG82">
        <v>496.806</v>
      </c>
      <c r="JH82">
        <v>406.966</v>
      </c>
      <c r="JI82">
        <v>20.5449</v>
      </c>
      <c r="JJ82">
        <v>26.3081</v>
      </c>
      <c r="JK82">
        <v>30.0002</v>
      </c>
      <c r="JL82">
        <v>26.267</v>
      </c>
      <c r="JM82">
        <v>26.2102</v>
      </c>
      <c r="JN82">
        <v>44.4048</v>
      </c>
      <c r="JO82">
        <v>39.0813</v>
      </c>
      <c r="JP82">
        <v>0</v>
      </c>
      <c r="JQ82">
        <v>20.5409</v>
      </c>
      <c r="JR82">
        <v>1107.11</v>
      </c>
      <c r="JS82">
        <v>15.4771</v>
      </c>
      <c r="JT82">
        <v>102.35</v>
      </c>
      <c r="JU82">
        <v>103.155</v>
      </c>
    </row>
    <row r="83" spans="1:281">
      <c r="A83">
        <v>67</v>
      </c>
      <c r="B83">
        <v>1659718407</v>
      </c>
      <c r="C83">
        <v>421.900000095367</v>
      </c>
      <c r="D83" t="s">
        <v>557</v>
      </c>
      <c r="E83" t="s">
        <v>558</v>
      </c>
      <c r="F83">
        <v>5</v>
      </c>
      <c r="G83" t="s">
        <v>415</v>
      </c>
      <c r="H83" t="s">
        <v>416</v>
      </c>
      <c r="I83">
        <v>1659718399.5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1119.04689085434</v>
      </c>
      <c r="AK83">
        <v>1080.05363636364</v>
      </c>
      <c r="AL83">
        <v>3.48431969005575</v>
      </c>
      <c r="AM83">
        <v>66.001600535587</v>
      </c>
      <c r="AN83">
        <f>(AP83 - AO83 + DI83*1E3/(8.314*(DK83+273.15)) * AR83/DH83 * AQ83) * DH83/(100*CV83) * 1000/(1000 - AP83)</f>
        <v>0</v>
      </c>
      <c r="AO83">
        <v>15.4719095076784</v>
      </c>
      <c r="AP83">
        <v>19.853162937063</v>
      </c>
      <c r="AQ83">
        <v>-0.000106979457860424</v>
      </c>
      <c r="AR83">
        <v>112.050135901182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417</v>
      </c>
      <c r="AY83" t="s">
        <v>417</v>
      </c>
      <c r="AZ83">
        <v>0</v>
      </c>
      <c r="BA83">
        <v>0</v>
      </c>
      <c r="BB83">
        <f>1-AZ83/BA83</f>
        <v>0</v>
      </c>
      <c r="BC83">
        <v>0</v>
      </c>
      <c r="BD83" t="s">
        <v>417</v>
      </c>
      <c r="BE83" t="s">
        <v>417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417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6</v>
      </c>
      <c r="CW83">
        <v>0.5</v>
      </c>
      <c r="CX83" t="s">
        <v>418</v>
      </c>
      <c r="CY83">
        <v>2</v>
      </c>
      <c r="CZ83" t="b">
        <v>1</v>
      </c>
      <c r="DA83">
        <v>1659718399.5</v>
      </c>
      <c r="DB83">
        <v>1034.87962962963</v>
      </c>
      <c r="DC83">
        <v>1085.59925925926</v>
      </c>
      <c r="DD83">
        <v>19.854062962963</v>
      </c>
      <c r="DE83">
        <v>15.472437037037</v>
      </c>
      <c r="DF83">
        <v>1025.16222222222</v>
      </c>
      <c r="DG83">
        <v>19.5686666666667</v>
      </c>
      <c r="DH83">
        <v>500.072703703704</v>
      </c>
      <c r="DI83">
        <v>90.4447111111111</v>
      </c>
      <c r="DJ83">
        <v>0.0438893888888889</v>
      </c>
      <c r="DK83">
        <v>24.6564962962963</v>
      </c>
      <c r="DL83">
        <v>25.0049296296296</v>
      </c>
      <c r="DM83">
        <v>999.9</v>
      </c>
      <c r="DN83">
        <v>0</v>
      </c>
      <c r="DO83">
        <v>0</v>
      </c>
      <c r="DP83">
        <v>10001.6666666667</v>
      </c>
      <c r="DQ83">
        <v>0</v>
      </c>
      <c r="DR83">
        <v>12.4217148148148</v>
      </c>
      <c r="DS83">
        <v>-50.7203296296296</v>
      </c>
      <c r="DT83">
        <v>1055.84185185185</v>
      </c>
      <c r="DU83">
        <v>1102.66111111111</v>
      </c>
      <c r="DV83">
        <v>4.38163740740741</v>
      </c>
      <c r="DW83">
        <v>1085.59925925926</v>
      </c>
      <c r="DX83">
        <v>15.472437037037</v>
      </c>
      <c r="DY83">
        <v>1.79569555555556</v>
      </c>
      <c r="DZ83">
        <v>1.39939962962963</v>
      </c>
      <c r="EA83">
        <v>15.7493777777778</v>
      </c>
      <c r="EB83">
        <v>11.911137037037</v>
      </c>
      <c r="EC83">
        <v>2000.07444444444</v>
      </c>
      <c r="ED83">
        <v>0.980001777777778</v>
      </c>
      <c r="EE83">
        <v>0.0199984444444444</v>
      </c>
      <c r="EF83">
        <v>0</v>
      </c>
      <c r="EG83">
        <v>666.398037037037</v>
      </c>
      <c r="EH83">
        <v>5.00063</v>
      </c>
      <c r="EI83">
        <v>13185.6814814815</v>
      </c>
      <c r="EJ83">
        <v>17257.5592592593</v>
      </c>
      <c r="EK83">
        <v>38.375</v>
      </c>
      <c r="EL83">
        <v>38.479</v>
      </c>
      <c r="EM83">
        <v>37.937</v>
      </c>
      <c r="EN83">
        <v>37.812</v>
      </c>
      <c r="EO83">
        <v>39.187</v>
      </c>
      <c r="EP83">
        <v>1955.17444444444</v>
      </c>
      <c r="EQ83">
        <v>39.9</v>
      </c>
      <c r="ER83">
        <v>0</v>
      </c>
      <c r="ES83">
        <v>1659718404.1</v>
      </c>
      <c r="ET83">
        <v>0</v>
      </c>
      <c r="EU83">
        <v>666.34372</v>
      </c>
      <c r="EV83">
        <v>-4.51623077409042</v>
      </c>
      <c r="EW83">
        <v>-94.4923078252478</v>
      </c>
      <c r="EX83">
        <v>13184.944</v>
      </c>
      <c r="EY83">
        <v>15</v>
      </c>
      <c r="EZ83">
        <v>0</v>
      </c>
      <c r="FA83" t="s">
        <v>419</v>
      </c>
      <c r="FB83">
        <v>1659628608.5</v>
      </c>
      <c r="FC83">
        <v>1659628614.5</v>
      </c>
      <c r="FD83">
        <v>0</v>
      </c>
      <c r="FE83">
        <v>0.171</v>
      </c>
      <c r="FF83">
        <v>-0.023</v>
      </c>
      <c r="FG83">
        <v>6.372</v>
      </c>
      <c r="FH83">
        <v>0.072</v>
      </c>
      <c r="FI83">
        <v>420</v>
      </c>
      <c r="FJ83">
        <v>15</v>
      </c>
      <c r="FK83">
        <v>0.23</v>
      </c>
      <c r="FL83">
        <v>0.04</v>
      </c>
      <c r="FM83">
        <v>-50.73464</v>
      </c>
      <c r="FN83">
        <v>0.0961440900564512</v>
      </c>
      <c r="FO83">
        <v>0.423091706252911</v>
      </c>
      <c r="FP83">
        <v>1</v>
      </c>
      <c r="FQ83">
        <v>666.611970588235</v>
      </c>
      <c r="FR83">
        <v>-4.35864018426653</v>
      </c>
      <c r="FS83">
        <v>0.483765954915123</v>
      </c>
      <c r="FT83">
        <v>0</v>
      </c>
      <c r="FU83">
        <v>4.38191975</v>
      </c>
      <c r="FV83">
        <v>-0.00851876172607187</v>
      </c>
      <c r="FW83">
        <v>0.00302910257956054</v>
      </c>
      <c r="FX83">
        <v>1</v>
      </c>
      <c r="FY83">
        <v>2</v>
      </c>
      <c r="FZ83">
        <v>3</v>
      </c>
      <c r="GA83" t="s">
        <v>429</v>
      </c>
      <c r="GB83">
        <v>2.97376</v>
      </c>
      <c r="GC83">
        <v>2.6976</v>
      </c>
      <c r="GD83">
        <v>0.172768</v>
      </c>
      <c r="GE83">
        <v>0.178706</v>
      </c>
      <c r="GF83">
        <v>0.0905794</v>
      </c>
      <c r="GG83">
        <v>0.0766023</v>
      </c>
      <c r="GH83">
        <v>32224.8</v>
      </c>
      <c r="GI83">
        <v>34990.9</v>
      </c>
      <c r="GJ83">
        <v>35298.7</v>
      </c>
      <c r="GK83">
        <v>38636.9</v>
      </c>
      <c r="GL83">
        <v>45519.7</v>
      </c>
      <c r="GM83">
        <v>51533.4</v>
      </c>
      <c r="GN83">
        <v>55171.4</v>
      </c>
      <c r="GO83">
        <v>61973.5</v>
      </c>
      <c r="GP83">
        <v>1.9852</v>
      </c>
      <c r="GQ83">
        <v>1.8434</v>
      </c>
      <c r="GR83">
        <v>0.102639</v>
      </c>
      <c r="GS83">
        <v>0</v>
      </c>
      <c r="GT83">
        <v>23.3098</v>
      </c>
      <c r="GU83">
        <v>999.9</v>
      </c>
      <c r="GV83">
        <v>57.203</v>
      </c>
      <c r="GW83">
        <v>28.309</v>
      </c>
      <c r="GX83">
        <v>24.4351</v>
      </c>
      <c r="GY83">
        <v>55.0229</v>
      </c>
      <c r="GZ83">
        <v>46.7588</v>
      </c>
      <c r="HA83">
        <v>1</v>
      </c>
      <c r="HB83">
        <v>-0.0661382</v>
      </c>
      <c r="HC83">
        <v>1.83325</v>
      </c>
      <c r="HD83">
        <v>20.1199</v>
      </c>
      <c r="HE83">
        <v>5.19932</v>
      </c>
      <c r="HF83">
        <v>12.0088</v>
      </c>
      <c r="HG83">
        <v>4.9756</v>
      </c>
      <c r="HH83">
        <v>3.294</v>
      </c>
      <c r="HI83">
        <v>659.8</v>
      </c>
      <c r="HJ83">
        <v>9999</v>
      </c>
      <c r="HK83">
        <v>9999</v>
      </c>
      <c r="HL83">
        <v>9999</v>
      </c>
      <c r="HM83">
        <v>1.86301</v>
      </c>
      <c r="HN83">
        <v>1.86798</v>
      </c>
      <c r="HO83">
        <v>1.86768</v>
      </c>
      <c r="HP83">
        <v>1.8689</v>
      </c>
      <c r="HQ83">
        <v>1.86972</v>
      </c>
      <c r="HR83">
        <v>1.86569</v>
      </c>
      <c r="HS83">
        <v>1.86691</v>
      </c>
      <c r="HT83">
        <v>1.86829</v>
      </c>
      <c r="HU83">
        <v>5</v>
      </c>
      <c r="HV83">
        <v>0</v>
      </c>
      <c r="HW83">
        <v>0</v>
      </c>
      <c r="HX83">
        <v>0</v>
      </c>
      <c r="HY83" t="s">
        <v>421</v>
      </c>
      <c r="HZ83" t="s">
        <v>422</v>
      </c>
      <c r="IA83" t="s">
        <v>423</v>
      </c>
      <c r="IB83" t="s">
        <v>423</v>
      </c>
      <c r="IC83" t="s">
        <v>423</v>
      </c>
      <c r="ID83" t="s">
        <v>423</v>
      </c>
      <c r="IE83">
        <v>0</v>
      </c>
      <c r="IF83">
        <v>100</v>
      </c>
      <c r="IG83">
        <v>100</v>
      </c>
      <c r="IH83">
        <v>9.85</v>
      </c>
      <c r="II83">
        <v>0.2853</v>
      </c>
      <c r="IJ83">
        <v>3.92169283877132</v>
      </c>
      <c r="IK83">
        <v>0.0054094350880348</v>
      </c>
      <c r="IL83">
        <v>8.62785101562088e-07</v>
      </c>
      <c r="IM83">
        <v>-6.09410195572284e-10</v>
      </c>
      <c r="IN83">
        <v>-0.025273926026183</v>
      </c>
      <c r="IO83">
        <v>-0.0219156322177338</v>
      </c>
      <c r="IP83">
        <v>0.00246301660602182</v>
      </c>
      <c r="IQ83">
        <v>-2.7174175459257e-05</v>
      </c>
      <c r="IR83">
        <v>-3</v>
      </c>
      <c r="IS83">
        <v>1757</v>
      </c>
      <c r="IT83">
        <v>1</v>
      </c>
      <c r="IU83">
        <v>21</v>
      </c>
      <c r="IV83">
        <v>1496.6</v>
      </c>
      <c r="IW83">
        <v>1496.5</v>
      </c>
      <c r="IX83">
        <v>2.24121</v>
      </c>
      <c r="IY83">
        <v>2.59155</v>
      </c>
      <c r="IZ83">
        <v>1.54785</v>
      </c>
      <c r="JA83">
        <v>2.30713</v>
      </c>
      <c r="JB83">
        <v>1.34644</v>
      </c>
      <c r="JC83">
        <v>2.36816</v>
      </c>
      <c r="JD83">
        <v>32.0904</v>
      </c>
      <c r="JE83">
        <v>24.2539</v>
      </c>
      <c r="JF83">
        <v>18</v>
      </c>
      <c r="JG83">
        <v>497.217</v>
      </c>
      <c r="JH83">
        <v>406.759</v>
      </c>
      <c r="JI83">
        <v>20.5378</v>
      </c>
      <c r="JJ83">
        <v>26.3086</v>
      </c>
      <c r="JK83">
        <v>30.0003</v>
      </c>
      <c r="JL83">
        <v>26.2692</v>
      </c>
      <c r="JM83">
        <v>26.2124</v>
      </c>
      <c r="JN83">
        <v>44.9716</v>
      </c>
      <c r="JO83">
        <v>39.0813</v>
      </c>
      <c r="JP83">
        <v>0</v>
      </c>
      <c r="JQ83">
        <v>20.5357</v>
      </c>
      <c r="JR83">
        <v>1127.17</v>
      </c>
      <c r="JS83">
        <v>15.4771</v>
      </c>
      <c r="JT83">
        <v>102.349</v>
      </c>
      <c r="JU83">
        <v>103.155</v>
      </c>
    </row>
    <row r="84" spans="1:281">
      <c r="A84">
        <v>68</v>
      </c>
      <c r="B84">
        <v>1659718412</v>
      </c>
      <c r="C84">
        <v>426.900000095367</v>
      </c>
      <c r="D84" t="s">
        <v>559</v>
      </c>
      <c r="E84" t="s">
        <v>560</v>
      </c>
      <c r="F84">
        <v>5</v>
      </c>
      <c r="G84" t="s">
        <v>415</v>
      </c>
      <c r="H84" t="s">
        <v>416</v>
      </c>
      <c r="I84">
        <v>1659718404.21429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1136.18035953161</v>
      </c>
      <c r="AK84">
        <v>1097.10690909091</v>
      </c>
      <c r="AL84">
        <v>3.48792675762183</v>
      </c>
      <c r="AM84">
        <v>66.001600535587</v>
      </c>
      <c r="AN84">
        <f>(AP84 - AO84 + DI84*1E3/(8.314*(DK84+273.15)) * AR84/DH84 * AQ84) * DH84/(100*CV84) * 1000/(1000 - AP84)</f>
        <v>0</v>
      </c>
      <c r="AO84">
        <v>15.473430133698</v>
      </c>
      <c r="AP84">
        <v>19.8462468531469</v>
      </c>
      <c r="AQ84">
        <v>-6.85933211213977e-06</v>
      </c>
      <c r="AR84">
        <v>112.050135901182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417</v>
      </c>
      <c r="AY84" t="s">
        <v>417</v>
      </c>
      <c r="AZ84">
        <v>0</v>
      </c>
      <c r="BA84">
        <v>0</v>
      </c>
      <c r="BB84">
        <f>1-AZ84/BA84</f>
        <v>0</v>
      </c>
      <c r="BC84">
        <v>0</v>
      </c>
      <c r="BD84" t="s">
        <v>417</v>
      </c>
      <c r="BE84" t="s">
        <v>417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417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6</v>
      </c>
      <c r="CW84">
        <v>0.5</v>
      </c>
      <c r="CX84" t="s">
        <v>418</v>
      </c>
      <c r="CY84">
        <v>2</v>
      </c>
      <c r="CZ84" t="b">
        <v>1</v>
      </c>
      <c r="DA84">
        <v>1659718404.21429</v>
      </c>
      <c r="DB84">
        <v>1050.73035714286</v>
      </c>
      <c r="DC84">
        <v>1101.46285714286</v>
      </c>
      <c r="DD84">
        <v>19.8526285714286</v>
      </c>
      <c r="DE84">
        <v>15.4730607142857</v>
      </c>
      <c r="DF84">
        <v>1040.93107142857</v>
      </c>
      <c r="DG84">
        <v>19.5672928571429</v>
      </c>
      <c r="DH84">
        <v>500.082178571429</v>
      </c>
      <c r="DI84">
        <v>90.444</v>
      </c>
      <c r="DJ84">
        <v>0.0438531607142857</v>
      </c>
      <c r="DK84">
        <v>24.6575535714286</v>
      </c>
      <c r="DL84">
        <v>25.0049214285714</v>
      </c>
      <c r="DM84">
        <v>999.9</v>
      </c>
      <c r="DN84">
        <v>0</v>
      </c>
      <c r="DO84">
        <v>0</v>
      </c>
      <c r="DP84">
        <v>9994.46428571429</v>
      </c>
      <c r="DQ84">
        <v>0</v>
      </c>
      <c r="DR84">
        <v>12.4213642857143</v>
      </c>
      <c r="DS84">
        <v>-50.7324142857143</v>
      </c>
      <c r="DT84">
        <v>1072.0125</v>
      </c>
      <c r="DU84">
        <v>1118.77428571429</v>
      </c>
      <c r="DV84">
        <v>4.37957107142857</v>
      </c>
      <c r="DW84">
        <v>1101.46285714286</v>
      </c>
      <c r="DX84">
        <v>15.4730607142857</v>
      </c>
      <c r="DY84">
        <v>1.79555142857143</v>
      </c>
      <c r="DZ84">
        <v>1.39944571428571</v>
      </c>
      <c r="EA84">
        <v>15.748125</v>
      </c>
      <c r="EB84">
        <v>11.9116321428571</v>
      </c>
      <c r="EC84">
        <v>2000.0325</v>
      </c>
      <c r="ED84">
        <v>0.98000175</v>
      </c>
      <c r="EE84">
        <v>0.019998475</v>
      </c>
      <c r="EF84">
        <v>0</v>
      </c>
      <c r="EG84">
        <v>666.097035714286</v>
      </c>
      <c r="EH84">
        <v>5.00063</v>
      </c>
      <c r="EI84">
        <v>13178.0785714286</v>
      </c>
      <c r="EJ84">
        <v>17257.2071428571</v>
      </c>
      <c r="EK84">
        <v>38.375</v>
      </c>
      <c r="EL84">
        <v>38.4775</v>
      </c>
      <c r="EM84">
        <v>37.937</v>
      </c>
      <c r="EN84">
        <v>37.812</v>
      </c>
      <c r="EO84">
        <v>39.187</v>
      </c>
      <c r="EP84">
        <v>1955.1325</v>
      </c>
      <c r="EQ84">
        <v>39.9</v>
      </c>
      <c r="ER84">
        <v>0</v>
      </c>
      <c r="ES84">
        <v>1659718408.9</v>
      </c>
      <c r="ET84">
        <v>0</v>
      </c>
      <c r="EU84">
        <v>666.02092</v>
      </c>
      <c r="EV84">
        <v>-3.84499999278279</v>
      </c>
      <c r="EW84">
        <v>-97.5384613686564</v>
      </c>
      <c r="EX84">
        <v>13177.3</v>
      </c>
      <c r="EY84">
        <v>15</v>
      </c>
      <c r="EZ84">
        <v>0</v>
      </c>
      <c r="FA84" t="s">
        <v>419</v>
      </c>
      <c r="FB84">
        <v>1659628608.5</v>
      </c>
      <c r="FC84">
        <v>1659628614.5</v>
      </c>
      <c r="FD84">
        <v>0</v>
      </c>
      <c r="FE84">
        <v>0.171</v>
      </c>
      <c r="FF84">
        <v>-0.023</v>
      </c>
      <c r="FG84">
        <v>6.372</v>
      </c>
      <c r="FH84">
        <v>0.072</v>
      </c>
      <c r="FI84">
        <v>420</v>
      </c>
      <c r="FJ84">
        <v>15</v>
      </c>
      <c r="FK84">
        <v>0.23</v>
      </c>
      <c r="FL84">
        <v>0.04</v>
      </c>
      <c r="FM84">
        <v>-50.740605</v>
      </c>
      <c r="FN84">
        <v>0.481636772983291</v>
      </c>
      <c r="FO84">
        <v>0.412016233873133</v>
      </c>
      <c r="FP84">
        <v>1</v>
      </c>
      <c r="FQ84">
        <v>666.297470588235</v>
      </c>
      <c r="FR84">
        <v>-4.39003820174771</v>
      </c>
      <c r="FS84">
        <v>0.501844376820855</v>
      </c>
      <c r="FT84">
        <v>0</v>
      </c>
      <c r="FU84">
        <v>4.38083325</v>
      </c>
      <c r="FV84">
        <v>-0.0188324577861228</v>
      </c>
      <c r="FW84">
        <v>0.00345440905763924</v>
      </c>
      <c r="FX84">
        <v>1</v>
      </c>
      <c r="FY84">
        <v>2</v>
      </c>
      <c r="FZ84">
        <v>3</v>
      </c>
      <c r="GA84" t="s">
        <v>429</v>
      </c>
      <c r="GB84">
        <v>2.97392</v>
      </c>
      <c r="GC84">
        <v>2.69784</v>
      </c>
      <c r="GD84">
        <v>0.174487</v>
      </c>
      <c r="GE84">
        <v>0.18053</v>
      </c>
      <c r="GF84">
        <v>0.0905542</v>
      </c>
      <c r="GG84">
        <v>0.0766016</v>
      </c>
      <c r="GH84">
        <v>32157.6</v>
      </c>
      <c r="GI84">
        <v>34913.3</v>
      </c>
      <c r="GJ84">
        <v>35298.3</v>
      </c>
      <c r="GK84">
        <v>38636.9</v>
      </c>
      <c r="GL84">
        <v>45519.9</v>
      </c>
      <c r="GM84">
        <v>51533.3</v>
      </c>
      <c r="GN84">
        <v>55170</v>
      </c>
      <c r="GO84">
        <v>61973.3</v>
      </c>
      <c r="GP84">
        <v>1.9852</v>
      </c>
      <c r="GQ84">
        <v>1.843</v>
      </c>
      <c r="GR84">
        <v>0.103623</v>
      </c>
      <c r="GS84">
        <v>0</v>
      </c>
      <c r="GT84">
        <v>23.3098</v>
      </c>
      <c r="GU84">
        <v>999.9</v>
      </c>
      <c r="GV84">
        <v>57.203</v>
      </c>
      <c r="GW84">
        <v>28.329</v>
      </c>
      <c r="GX84">
        <v>24.4667</v>
      </c>
      <c r="GY84">
        <v>55.4529</v>
      </c>
      <c r="GZ84">
        <v>46.3141</v>
      </c>
      <c r="HA84">
        <v>1</v>
      </c>
      <c r="HB84">
        <v>-0.0662805</v>
      </c>
      <c r="HC84">
        <v>1.80898</v>
      </c>
      <c r="HD84">
        <v>20.1205</v>
      </c>
      <c r="HE84">
        <v>5.20172</v>
      </c>
      <c r="HF84">
        <v>12.0064</v>
      </c>
      <c r="HG84">
        <v>4.976</v>
      </c>
      <c r="HH84">
        <v>3.2932</v>
      </c>
      <c r="HI84">
        <v>659.8</v>
      </c>
      <c r="HJ84">
        <v>9999</v>
      </c>
      <c r="HK84">
        <v>9999</v>
      </c>
      <c r="HL84">
        <v>9999</v>
      </c>
      <c r="HM84">
        <v>1.8631</v>
      </c>
      <c r="HN84">
        <v>1.86798</v>
      </c>
      <c r="HO84">
        <v>1.86774</v>
      </c>
      <c r="HP84">
        <v>1.8689</v>
      </c>
      <c r="HQ84">
        <v>1.86972</v>
      </c>
      <c r="HR84">
        <v>1.86572</v>
      </c>
      <c r="HS84">
        <v>1.86691</v>
      </c>
      <c r="HT84">
        <v>1.86829</v>
      </c>
      <c r="HU84">
        <v>5</v>
      </c>
      <c r="HV84">
        <v>0</v>
      </c>
      <c r="HW84">
        <v>0</v>
      </c>
      <c r="HX84">
        <v>0</v>
      </c>
      <c r="HY84" t="s">
        <v>421</v>
      </c>
      <c r="HZ84" t="s">
        <v>422</v>
      </c>
      <c r="IA84" t="s">
        <v>423</v>
      </c>
      <c r="IB84" t="s">
        <v>423</v>
      </c>
      <c r="IC84" t="s">
        <v>423</v>
      </c>
      <c r="ID84" t="s">
        <v>423</v>
      </c>
      <c r="IE84">
        <v>0</v>
      </c>
      <c r="IF84">
        <v>100</v>
      </c>
      <c r="IG84">
        <v>100</v>
      </c>
      <c r="IH84">
        <v>9.94</v>
      </c>
      <c r="II84">
        <v>0.2851</v>
      </c>
      <c r="IJ84">
        <v>3.92169283877132</v>
      </c>
      <c r="IK84">
        <v>0.0054094350880348</v>
      </c>
      <c r="IL84">
        <v>8.62785101562088e-07</v>
      </c>
      <c r="IM84">
        <v>-6.09410195572284e-10</v>
      </c>
      <c r="IN84">
        <v>-0.025273926026183</v>
      </c>
      <c r="IO84">
        <v>-0.0219156322177338</v>
      </c>
      <c r="IP84">
        <v>0.00246301660602182</v>
      </c>
      <c r="IQ84">
        <v>-2.7174175459257e-05</v>
      </c>
      <c r="IR84">
        <v>-3</v>
      </c>
      <c r="IS84">
        <v>1757</v>
      </c>
      <c r="IT84">
        <v>1</v>
      </c>
      <c r="IU84">
        <v>21</v>
      </c>
      <c r="IV84">
        <v>1496.7</v>
      </c>
      <c r="IW84">
        <v>1496.6</v>
      </c>
      <c r="IX84">
        <v>2.27173</v>
      </c>
      <c r="IY84">
        <v>2.58301</v>
      </c>
      <c r="IZ84">
        <v>1.54785</v>
      </c>
      <c r="JA84">
        <v>2.30713</v>
      </c>
      <c r="JB84">
        <v>1.34644</v>
      </c>
      <c r="JC84">
        <v>2.40479</v>
      </c>
      <c r="JD84">
        <v>32.0904</v>
      </c>
      <c r="JE84">
        <v>24.2539</v>
      </c>
      <c r="JF84">
        <v>18</v>
      </c>
      <c r="JG84">
        <v>497.219</v>
      </c>
      <c r="JH84">
        <v>406.536</v>
      </c>
      <c r="JI84">
        <v>20.5332</v>
      </c>
      <c r="JJ84">
        <v>26.3086</v>
      </c>
      <c r="JK84">
        <v>30.0001</v>
      </c>
      <c r="JL84">
        <v>26.2692</v>
      </c>
      <c r="JM84">
        <v>26.2124</v>
      </c>
      <c r="JN84">
        <v>45.4794</v>
      </c>
      <c r="JO84">
        <v>39.0813</v>
      </c>
      <c r="JP84">
        <v>0</v>
      </c>
      <c r="JQ84">
        <v>20.5353</v>
      </c>
      <c r="JR84">
        <v>1140.6</v>
      </c>
      <c r="JS84">
        <v>15.4771</v>
      </c>
      <c r="JT84">
        <v>102.347</v>
      </c>
      <c r="JU84">
        <v>103.155</v>
      </c>
    </row>
    <row r="85" spans="1:281">
      <c r="A85">
        <v>69</v>
      </c>
      <c r="B85">
        <v>1659718417</v>
      </c>
      <c r="C85">
        <v>431.900000095367</v>
      </c>
      <c r="D85" t="s">
        <v>561</v>
      </c>
      <c r="E85" t="s">
        <v>562</v>
      </c>
      <c r="F85">
        <v>5</v>
      </c>
      <c r="G85" t="s">
        <v>415</v>
      </c>
      <c r="H85" t="s">
        <v>416</v>
      </c>
      <c r="I85">
        <v>1659718409.5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1153.25188011508</v>
      </c>
      <c r="AK85">
        <v>1114.36509090909</v>
      </c>
      <c r="AL85">
        <v>3.46944774465978</v>
      </c>
      <c r="AM85">
        <v>66.001600535587</v>
      </c>
      <c r="AN85">
        <f>(AP85 - AO85 + DI85*1E3/(8.314*(DK85+273.15)) * AR85/DH85 * AQ85) * DH85/(100*CV85) * 1000/(1000 - AP85)</f>
        <v>0</v>
      </c>
      <c r="AO85">
        <v>15.4736887568725</v>
      </c>
      <c r="AP85">
        <v>19.8499265734266</v>
      </c>
      <c r="AQ85">
        <v>0.00137408436750814</v>
      </c>
      <c r="AR85">
        <v>112.050135901182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417</v>
      </c>
      <c r="AY85" t="s">
        <v>417</v>
      </c>
      <c r="AZ85">
        <v>0</v>
      </c>
      <c r="BA85">
        <v>0</v>
      </c>
      <c r="BB85">
        <f>1-AZ85/BA85</f>
        <v>0</v>
      </c>
      <c r="BC85">
        <v>0</v>
      </c>
      <c r="BD85" t="s">
        <v>417</v>
      </c>
      <c r="BE85" t="s">
        <v>417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417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6</v>
      </c>
      <c r="CW85">
        <v>0.5</v>
      </c>
      <c r="CX85" t="s">
        <v>418</v>
      </c>
      <c r="CY85">
        <v>2</v>
      </c>
      <c r="CZ85" t="b">
        <v>1</v>
      </c>
      <c r="DA85">
        <v>1659718409.5</v>
      </c>
      <c r="DB85">
        <v>1068.57</v>
      </c>
      <c r="DC85">
        <v>1119.21259259259</v>
      </c>
      <c r="DD85">
        <v>19.8520259259259</v>
      </c>
      <c r="DE85">
        <v>15.4737296296296</v>
      </c>
      <c r="DF85">
        <v>1058.67740740741</v>
      </c>
      <c r="DG85">
        <v>19.5667148148148</v>
      </c>
      <c r="DH85">
        <v>500.062925925926</v>
      </c>
      <c r="DI85">
        <v>90.4425962962963</v>
      </c>
      <c r="DJ85">
        <v>0.0440310851851852</v>
      </c>
      <c r="DK85">
        <v>24.6580111111111</v>
      </c>
      <c r="DL85">
        <v>25.0025518518519</v>
      </c>
      <c r="DM85">
        <v>999.9</v>
      </c>
      <c r="DN85">
        <v>0</v>
      </c>
      <c r="DO85">
        <v>0</v>
      </c>
      <c r="DP85">
        <v>9994.44444444445</v>
      </c>
      <c r="DQ85">
        <v>0</v>
      </c>
      <c r="DR85">
        <v>12.3996333333333</v>
      </c>
      <c r="DS85">
        <v>-50.6427444444444</v>
      </c>
      <c r="DT85">
        <v>1090.21222222222</v>
      </c>
      <c r="DU85">
        <v>1136.8037037037</v>
      </c>
      <c r="DV85">
        <v>4.3783037037037</v>
      </c>
      <c r="DW85">
        <v>1119.21259259259</v>
      </c>
      <c r="DX85">
        <v>15.4737296296296</v>
      </c>
      <c r="DY85">
        <v>1.79546925925926</v>
      </c>
      <c r="DZ85">
        <v>1.39948444444444</v>
      </c>
      <c r="EA85">
        <v>15.7474074074074</v>
      </c>
      <c r="EB85">
        <v>11.9120481481481</v>
      </c>
      <c r="EC85">
        <v>2000.00444444444</v>
      </c>
      <c r="ED85">
        <v>0.980001666666667</v>
      </c>
      <c r="EE85">
        <v>0.0199985666666667</v>
      </c>
      <c r="EF85">
        <v>0</v>
      </c>
      <c r="EG85">
        <v>665.659333333333</v>
      </c>
      <c r="EH85">
        <v>5.00063</v>
      </c>
      <c r="EI85">
        <v>13169.3814814815</v>
      </c>
      <c r="EJ85">
        <v>17256.9592592593</v>
      </c>
      <c r="EK85">
        <v>38.375</v>
      </c>
      <c r="EL85">
        <v>38.479</v>
      </c>
      <c r="EM85">
        <v>37.937</v>
      </c>
      <c r="EN85">
        <v>37.812</v>
      </c>
      <c r="EO85">
        <v>39.187</v>
      </c>
      <c r="EP85">
        <v>1955.10444444444</v>
      </c>
      <c r="EQ85">
        <v>39.9</v>
      </c>
      <c r="ER85">
        <v>0</v>
      </c>
      <c r="ES85">
        <v>1659718414.3</v>
      </c>
      <c r="ET85">
        <v>0</v>
      </c>
      <c r="EU85">
        <v>665.591807692308</v>
      </c>
      <c r="EV85">
        <v>-5.68735042730891</v>
      </c>
      <c r="EW85">
        <v>-97.7367521603044</v>
      </c>
      <c r="EX85">
        <v>13169.0076923077</v>
      </c>
      <c r="EY85">
        <v>15</v>
      </c>
      <c r="EZ85">
        <v>0</v>
      </c>
      <c r="FA85" t="s">
        <v>419</v>
      </c>
      <c r="FB85">
        <v>1659628608.5</v>
      </c>
      <c r="FC85">
        <v>1659628614.5</v>
      </c>
      <c r="FD85">
        <v>0</v>
      </c>
      <c r="FE85">
        <v>0.171</v>
      </c>
      <c r="FF85">
        <v>-0.023</v>
      </c>
      <c r="FG85">
        <v>6.372</v>
      </c>
      <c r="FH85">
        <v>0.072</v>
      </c>
      <c r="FI85">
        <v>420</v>
      </c>
      <c r="FJ85">
        <v>15</v>
      </c>
      <c r="FK85">
        <v>0.23</v>
      </c>
      <c r="FL85">
        <v>0.04</v>
      </c>
      <c r="FM85">
        <v>-50.6820875</v>
      </c>
      <c r="FN85">
        <v>0.677866041275908</v>
      </c>
      <c r="FO85">
        <v>0.454905187477291</v>
      </c>
      <c r="FP85">
        <v>0</v>
      </c>
      <c r="FQ85">
        <v>665.810647058824</v>
      </c>
      <c r="FR85">
        <v>-4.64296409412417</v>
      </c>
      <c r="FS85">
        <v>0.524655510639405</v>
      </c>
      <c r="FT85">
        <v>0</v>
      </c>
      <c r="FU85">
        <v>4.37933025</v>
      </c>
      <c r="FV85">
        <v>-0.0245920075046999</v>
      </c>
      <c r="FW85">
        <v>0.0040919118315892</v>
      </c>
      <c r="FX85">
        <v>1</v>
      </c>
      <c r="FY85">
        <v>1</v>
      </c>
      <c r="FZ85">
        <v>3</v>
      </c>
      <c r="GA85" t="s">
        <v>426</v>
      </c>
      <c r="GB85">
        <v>2.97409</v>
      </c>
      <c r="GC85">
        <v>2.6979</v>
      </c>
      <c r="GD85">
        <v>0.176211</v>
      </c>
      <c r="GE85">
        <v>0.182032</v>
      </c>
      <c r="GF85">
        <v>0.0905802</v>
      </c>
      <c r="GG85">
        <v>0.076594</v>
      </c>
      <c r="GH85">
        <v>32090.6</v>
      </c>
      <c r="GI85">
        <v>34849.3</v>
      </c>
      <c r="GJ85">
        <v>35298.4</v>
      </c>
      <c r="GK85">
        <v>38636.9</v>
      </c>
      <c r="GL85">
        <v>45520</v>
      </c>
      <c r="GM85">
        <v>51533.7</v>
      </c>
      <c r="GN85">
        <v>55171.7</v>
      </c>
      <c r="GO85">
        <v>61973.2</v>
      </c>
      <c r="GP85">
        <v>1.986</v>
      </c>
      <c r="GQ85">
        <v>1.8428</v>
      </c>
      <c r="GR85">
        <v>0.103205</v>
      </c>
      <c r="GS85">
        <v>0</v>
      </c>
      <c r="GT85">
        <v>23.3117</v>
      </c>
      <c r="GU85">
        <v>999.9</v>
      </c>
      <c r="GV85">
        <v>57.203</v>
      </c>
      <c r="GW85">
        <v>28.329</v>
      </c>
      <c r="GX85">
        <v>24.4677</v>
      </c>
      <c r="GY85">
        <v>55.4029</v>
      </c>
      <c r="GZ85">
        <v>46.3261</v>
      </c>
      <c r="HA85">
        <v>1</v>
      </c>
      <c r="HB85">
        <v>-0.0660976</v>
      </c>
      <c r="HC85">
        <v>1.83261</v>
      </c>
      <c r="HD85">
        <v>20.12</v>
      </c>
      <c r="HE85">
        <v>5.19932</v>
      </c>
      <c r="HF85">
        <v>12.0064</v>
      </c>
      <c r="HG85">
        <v>4.9756</v>
      </c>
      <c r="HH85">
        <v>3.2936</v>
      </c>
      <c r="HI85">
        <v>659.8</v>
      </c>
      <c r="HJ85">
        <v>9999</v>
      </c>
      <c r="HK85">
        <v>9999</v>
      </c>
      <c r="HL85">
        <v>9999</v>
      </c>
      <c r="HM85">
        <v>1.8631</v>
      </c>
      <c r="HN85">
        <v>1.86798</v>
      </c>
      <c r="HO85">
        <v>1.86768</v>
      </c>
      <c r="HP85">
        <v>1.8689</v>
      </c>
      <c r="HQ85">
        <v>1.86978</v>
      </c>
      <c r="HR85">
        <v>1.86578</v>
      </c>
      <c r="HS85">
        <v>1.86691</v>
      </c>
      <c r="HT85">
        <v>1.86829</v>
      </c>
      <c r="HU85">
        <v>5</v>
      </c>
      <c r="HV85">
        <v>0</v>
      </c>
      <c r="HW85">
        <v>0</v>
      </c>
      <c r="HX85">
        <v>0</v>
      </c>
      <c r="HY85" t="s">
        <v>421</v>
      </c>
      <c r="HZ85" t="s">
        <v>422</v>
      </c>
      <c r="IA85" t="s">
        <v>423</v>
      </c>
      <c r="IB85" t="s">
        <v>423</v>
      </c>
      <c r="IC85" t="s">
        <v>423</v>
      </c>
      <c r="ID85" t="s">
        <v>423</v>
      </c>
      <c r="IE85">
        <v>0</v>
      </c>
      <c r="IF85">
        <v>100</v>
      </c>
      <c r="IG85">
        <v>100</v>
      </c>
      <c r="IH85">
        <v>10.02</v>
      </c>
      <c r="II85">
        <v>0.2854</v>
      </c>
      <c r="IJ85">
        <v>3.92169283877132</v>
      </c>
      <c r="IK85">
        <v>0.0054094350880348</v>
      </c>
      <c r="IL85">
        <v>8.62785101562088e-07</v>
      </c>
      <c r="IM85">
        <v>-6.09410195572284e-10</v>
      </c>
      <c r="IN85">
        <v>-0.025273926026183</v>
      </c>
      <c r="IO85">
        <v>-0.0219156322177338</v>
      </c>
      <c r="IP85">
        <v>0.00246301660602182</v>
      </c>
      <c r="IQ85">
        <v>-2.7174175459257e-05</v>
      </c>
      <c r="IR85">
        <v>-3</v>
      </c>
      <c r="IS85">
        <v>1757</v>
      </c>
      <c r="IT85">
        <v>1</v>
      </c>
      <c r="IU85">
        <v>21</v>
      </c>
      <c r="IV85">
        <v>1496.8</v>
      </c>
      <c r="IW85">
        <v>1496.7</v>
      </c>
      <c r="IX85">
        <v>2.29492</v>
      </c>
      <c r="IY85">
        <v>2.59399</v>
      </c>
      <c r="IZ85">
        <v>1.54785</v>
      </c>
      <c r="JA85">
        <v>2.30713</v>
      </c>
      <c r="JB85">
        <v>1.34644</v>
      </c>
      <c r="JC85">
        <v>2.31079</v>
      </c>
      <c r="JD85">
        <v>32.0904</v>
      </c>
      <c r="JE85">
        <v>24.2451</v>
      </c>
      <c r="JF85">
        <v>18</v>
      </c>
      <c r="JG85">
        <v>497.762</v>
      </c>
      <c r="JH85">
        <v>406.44</v>
      </c>
      <c r="JI85">
        <v>20.5287</v>
      </c>
      <c r="JJ85">
        <v>26.3109</v>
      </c>
      <c r="JK85">
        <v>30.0002</v>
      </c>
      <c r="JL85">
        <v>26.2714</v>
      </c>
      <c r="JM85">
        <v>26.2146</v>
      </c>
      <c r="JN85">
        <v>46.0527</v>
      </c>
      <c r="JO85">
        <v>39.0813</v>
      </c>
      <c r="JP85">
        <v>0</v>
      </c>
      <c r="JQ85">
        <v>20.5271</v>
      </c>
      <c r="JR85">
        <v>1160.77</v>
      </c>
      <c r="JS85">
        <v>15.4771</v>
      </c>
      <c r="JT85">
        <v>102.349</v>
      </c>
      <c r="JU85">
        <v>103.155</v>
      </c>
    </row>
    <row r="86" spans="1:281">
      <c r="A86">
        <v>70</v>
      </c>
      <c r="B86">
        <v>1659718422</v>
      </c>
      <c r="C86">
        <v>436.900000095367</v>
      </c>
      <c r="D86" t="s">
        <v>563</v>
      </c>
      <c r="E86" t="s">
        <v>564</v>
      </c>
      <c r="F86">
        <v>5</v>
      </c>
      <c r="G86" t="s">
        <v>415</v>
      </c>
      <c r="H86" t="s">
        <v>416</v>
      </c>
      <c r="I86">
        <v>1659718414.21429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1170.29136172114</v>
      </c>
      <c r="AK86">
        <v>1131.29515151515</v>
      </c>
      <c r="AL86">
        <v>3.44320234122521</v>
      </c>
      <c r="AM86">
        <v>66.001600535587</v>
      </c>
      <c r="AN86">
        <f>(AP86 - AO86 + DI86*1E3/(8.314*(DK86+273.15)) * AR86/DH86 * AQ86) * DH86/(100*CV86) * 1000/(1000 - AP86)</f>
        <v>0</v>
      </c>
      <c r="AO86">
        <v>15.4734883392474</v>
      </c>
      <c r="AP86">
        <v>19.8492412587413</v>
      </c>
      <c r="AQ86">
        <v>-0.000429072125797128</v>
      </c>
      <c r="AR86">
        <v>112.050135901182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417</v>
      </c>
      <c r="AY86" t="s">
        <v>417</v>
      </c>
      <c r="AZ86">
        <v>0</v>
      </c>
      <c r="BA86">
        <v>0</v>
      </c>
      <c r="BB86">
        <f>1-AZ86/BA86</f>
        <v>0</v>
      </c>
      <c r="BC86">
        <v>0</v>
      </c>
      <c r="BD86" t="s">
        <v>417</v>
      </c>
      <c r="BE86" t="s">
        <v>417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417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6</v>
      </c>
      <c r="CW86">
        <v>0.5</v>
      </c>
      <c r="CX86" t="s">
        <v>418</v>
      </c>
      <c r="CY86">
        <v>2</v>
      </c>
      <c r="CZ86" t="b">
        <v>1</v>
      </c>
      <c r="DA86">
        <v>1659718414.21429</v>
      </c>
      <c r="DB86">
        <v>1084.38464285714</v>
      </c>
      <c r="DC86">
        <v>1135.08392857143</v>
      </c>
      <c r="DD86">
        <v>19.8510035714286</v>
      </c>
      <c r="DE86">
        <v>15.4739928571429</v>
      </c>
      <c r="DF86">
        <v>1074.41142857143</v>
      </c>
      <c r="DG86">
        <v>19.5657214285714</v>
      </c>
      <c r="DH86">
        <v>500.067</v>
      </c>
      <c r="DI86">
        <v>90.4423321428571</v>
      </c>
      <c r="DJ86">
        <v>0.0439575035714286</v>
      </c>
      <c r="DK86">
        <v>24.6591607142857</v>
      </c>
      <c r="DL86">
        <v>25.0067928571429</v>
      </c>
      <c r="DM86">
        <v>999.9</v>
      </c>
      <c r="DN86">
        <v>0</v>
      </c>
      <c r="DO86">
        <v>0</v>
      </c>
      <c r="DP86">
        <v>9998.39285714286</v>
      </c>
      <c r="DQ86">
        <v>0</v>
      </c>
      <c r="DR86">
        <v>12.3815392857143</v>
      </c>
      <c r="DS86">
        <v>-50.6984964285714</v>
      </c>
      <c r="DT86">
        <v>1106.34714285714</v>
      </c>
      <c r="DU86">
        <v>1152.92464285714</v>
      </c>
      <c r="DV86">
        <v>4.37701178571429</v>
      </c>
      <c r="DW86">
        <v>1135.08392857143</v>
      </c>
      <c r="DX86">
        <v>15.4739928571429</v>
      </c>
      <c r="DY86">
        <v>1.79537071428571</v>
      </c>
      <c r="DZ86">
        <v>1.39950428571429</v>
      </c>
      <c r="EA86">
        <v>15.7465535714286</v>
      </c>
      <c r="EB86">
        <v>11.9122642857143</v>
      </c>
      <c r="EC86">
        <v>1999.95357142857</v>
      </c>
      <c r="ED86">
        <v>0.980001535714286</v>
      </c>
      <c r="EE86">
        <v>0.0199987107142857</v>
      </c>
      <c r="EF86">
        <v>0</v>
      </c>
      <c r="EG86">
        <v>665.200214285714</v>
      </c>
      <c r="EH86">
        <v>5.00063</v>
      </c>
      <c r="EI86">
        <v>13161.2571428571</v>
      </c>
      <c r="EJ86">
        <v>17256.5107142857</v>
      </c>
      <c r="EK86">
        <v>38.375</v>
      </c>
      <c r="EL86">
        <v>38.482</v>
      </c>
      <c r="EM86">
        <v>37.937</v>
      </c>
      <c r="EN86">
        <v>37.812</v>
      </c>
      <c r="EO86">
        <v>39.187</v>
      </c>
      <c r="EP86">
        <v>1955.05357142857</v>
      </c>
      <c r="EQ86">
        <v>39.9</v>
      </c>
      <c r="ER86">
        <v>0</v>
      </c>
      <c r="ES86">
        <v>1659718419.1</v>
      </c>
      <c r="ET86">
        <v>0</v>
      </c>
      <c r="EU86">
        <v>665.183692307692</v>
      </c>
      <c r="EV86">
        <v>-5.15193162021447</v>
      </c>
      <c r="EW86">
        <v>-101.107692269163</v>
      </c>
      <c r="EX86">
        <v>13160.9461538462</v>
      </c>
      <c r="EY86">
        <v>15</v>
      </c>
      <c r="EZ86">
        <v>0</v>
      </c>
      <c r="FA86" t="s">
        <v>419</v>
      </c>
      <c r="FB86">
        <v>1659628608.5</v>
      </c>
      <c r="FC86">
        <v>1659628614.5</v>
      </c>
      <c r="FD86">
        <v>0</v>
      </c>
      <c r="FE86">
        <v>0.171</v>
      </c>
      <c r="FF86">
        <v>-0.023</v>
      </c>
      <c r="FG86">
        <v>6.372</v>
      </c>
      <c r="FH86">
        <v>0.072</v>
      </c>
      <c r="FI86">
        <v>420</v>
      </c>
      <c r="FJ86">
        <v>15</v>
      </c>
      <c r="FK86">
        <v>0.23</v>
      </c>
      <c r="FL86">
        <v>0.04</v>
      </c>
      <c r="FM86">
        <v>-50.707405</v>
      </c>
      <c r="FN86">
        <v>1.03779512195121</v>
      </c>
      <c r="FO86">
        <v>0.475252519693478</v>
      </c>
      <c r="FP86">
        <v>0</v>
      </c>
      <c r="FQ86">
        <v>665.535117647059</v>
      </c>
      <c r="FR86">
        <v>-5.32855614658089</v>
      </c>
      <c r="FS86">
        <v>0.570200055950743</v>
      </c>
      <c r="FT86">
        <v>0</v>
      </c>
      <c r="FU86">
        <v>4.3780125</v>
      </c>
      <c r="FV86">
        <v>-0.018124953095696</v>
      </c>
      <c r="FW86">
        <v>0.0038075988168398</v>
      </c>
      <c r="FX86">
        <v>1</v>
      </c>
      <c r="FY86">
        <v>1</v>
      </c>
      <c r="FZ86">
        <v>3</v>
      </c>
      <c r="GA86" t="s">
        <v>426</v>
      </c>
      <c r="GB86">
        <v>2.97301</v>
      </c>
      <c r="GC86">
        <v>2.69757</v>
      </c>
      <c r="GD86">
        <v>0.177911</v>
      </c>
      <c r="GE86">
        <v>0.183831</v>
      </c>
      <c r="GF86">
        <v>0.0905683</v>
      </c>
      <c r="GG86">
        <v>0.0766085</v>
      </c>
      <c r="GH86">
        <v>32024.5</v>
      </c>
      <c r="GI86">
        <v>34772.6</v>
      </c>
      <c r="GJ86">
        <v>35298.6</v>
      </c>
      <c r="GK86">
        <v>38636.7</v>
      </c>
      <c r="GL86">
        <v>45520.3</v>
      </c>
      <c r="GM86">
        <v>51533.1</v>
      </c>
      <c r="GN86">
        <v>55171.3</v>
      </c>
      <c r="GO86">
        <v>61973.4</v>
      </c>
      <c r="GP86">
        <v>1.9854</v>
      </c>
      <c r="GQ86">
        <v>1.8432</v>
      </c>
      <c r="GR86">
        <v>0.103444</v>
      </c>
      <c r="GS86">
        <v>0</v>
      </c>
      <c r="GT86">
        <v>23.3117</v>
      </c>
      <c r="GU86">
        <v>999.9</v>
      </c>
      <c r="GV86">
        <v>57.179</v>
      </c>
      <c r="GW86">
        <v>28.329</v>
      </c>
      <c r="GX86">
        <v>24.4561</v>
      </c>
      <c r="GY86">
        <v>55.7129</v>
      </c>
      <c r="GZ86">
        <v>46.5064</v>
      </c>
      <c r="HA86">
        <v>1</v>
      </c>
      <c r="HB86">
        <v>-0.0658537</v>
      </c>
      <c r="HC86">
        <v>1.83355</v>
      </c>
      <c r="HD86">
        <v>20.12</v>
      </c>
      <c r="HE86">
        <v>5.19932</v>
      </c>
      <c r="HF86">
        <v>12.004</v>
      </c>
      <c r="HG86">
        <v>4.9752</v>
      </c>
      <c r="HH86">
        <v>3.2934</v>
      </c>
      <c r="HI86">
        <v>659.8</v>
      </c>
      <c r="HJ86">
        <v>9999</v>
      </c>
      <c r="HK86">
        <v>9999</v>
      </c>
      <c r="HL86">
        <v>9999</v>
      </c>
      <c r="HM86">
        <v>1.8631</v>
      </c>
      <c r="HN86">
        <v>1.86798</v>
      </c>
      <c r="HO86">
        <v>1.86768</v>
      </c>
      <c r="HP86">
        <v>1.8689</v>
      </c>
      <c r="HQ86">
        <v>1.86978</v>
      </c>
      <c r="HR86">
        <v>1.86572</v>
      </c>
      <c r="HS86">
        <v>1.86691</v>
      </c>
      <c r="HT86">
        <v>1.86829</v>
      </c>
      <c r="HU86">
        <v>5</v>
      </c>
      <c r="HV86">
        <v>0</v>
      </c>
      <c r="HW86">
        <v>0</v>
      </c>
      <c r="HX86">
        <v>0</v>
      </c>
      <c r="HY86" t="s">
        <v>421</v>
      </c>
      <c r="HZ86" t="s">
        <v>422</v>
      </c>
      <c r="IA86" t="s">
        <v>423</v>
      </c>
      <c r="IB86" t="s">
        <v>423</v>
      </c>
      <c r="IC86" t="s">
        <v>423</v>
      </c>
      <c r="ID86" t="s">
        <v>423</v>
      </c>
      <c r="IE86">
        <v>0</v>
      </c>
      <c r="IF86">
        <v>100</v>
      </c>
      <c r="IG86">
        <v>100</v>
      </c>
      <c r="IH86">
        <v>10.1</v>
      </c>
      <c r="II86">
        <v>0.2852</v>
      </c>
      <c r="IJ86">
        <v>3.92169283877132</v>
      </c>
      <c r="IK86">
        <v>0.0054094350880348</v>
      </c>
      <c r="IL86">
        <v>8.62785101562088e-07</v>
      </c>
      <c r="IM86">
        <v>-6.09410195572284e-10</v>
      </c>
      <c r="IN86">
        <v>-0.025273926026183</v>
      </c>
      <c r="IO86">
        <v>-0.0219156322177338</v>
      </c>
      <c r="IP86">
        <v>0.00246301660602182</v>
      </c>
      <c r="IQ86">
        <v>-2.7174175459257e-05</v>
      </c>
      <c r="IR86">
        <v>-3</v>
      </c>
      <c r="IS86">
        <v>1757</v>
      </c>
      <c r="IT86">
        <v>1</v>
      </c>
      <c r="IU86">
        <v>21</v>
      </c>
      <c r="IV86">
        <v>1496.9</v>
      </c>
      <c r="IW86">
        <v>1496.8</v>
      </c>
      <c r="IX86">
        <v>2.32544</v>
      </c>
      <c r="IY86">
        <v>2.58179</v>
      </c>
      <c r="IZ86">
        <v>1.54785</v>
      </c>
      <c r="JA86">
        <v>2.30713</v>
      </c>
      <c r="JB86">
        <v>1.34644</v>
      </c>
      <c r="JC86">
        <v>2.28149</v>
      </c>
      <c r="JD86">
        <v>32.0904</v>
      </c>
      <c r="JE86">
        <v>24.2451</v>
      </c>
      <c r="JF86">
        <v>18</v>
      </c>
      <c r="JG86">
        <v>497.367</v>
      </c>
      <c r="JH86">
        <v>406.663</v>
      </c>
      <c r="JI86">
        <v>20.5221</v>
      </c>
      <c r="JJ86">
        <v>26.3109</v>
      </c>
      <c r="JK86">
        <v>30.0004</v>
      </c>
      <c r="JL86">
        <v>26.2714</v>
      </c>
      <c r="JM86">
        <v>26.2146</v>
      </c>
      <c r="JN86">
        <v>46.5594</v>
      </c>
      <c r="JO86">
        <v>39.0813</v>
      </c>
      <c r="JP86">
        <v>0</v>
      </c>
      <c r="JQ86">
        <v>20.5215</v>
      </c>
      <c r="JR86">
        <v>1174.18</v>
      </c>
      <c r="JS86">
        <v>15.4771</v>
      </c>
      <c r="JT86">
        <v>102.349</v>
      </c>
      <c r="JU86">
        <v>103.155</v>
      </c>
    </row>
    <row r="87" spans="1:281">
      <c r="A87">
        <v>71</v>
      </c>
      <c r="B87">
        <v>1659718427</v>
      </c>
      <c r="C87">
        <v>441.900000095367</v>
      </c>
      <c r="D87" t="s">
        <v>565</v>
      </c>
      <c r="E87" t="s">
        <v>566</v>
      </c>
      <c r="F87">
        <v>5</v>
      </c>
      <c r="G87" t="s">
        <v>415</v>
      </c>
      <c r="H87" t="s">
        <v>416</v>
      </c>
      <c r="I87">
        <v>1659718419.5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1187.54043202122</v>
      </c>
      <c r="AK87">
        <v>1148.83824242424</v>
      </c>
      <c r="AL87">
        <v>3.50962042783753</v>
      </c>
      <c r="AM87">
        <v>66.001600535587</v>
      </c>
      <c r="AN87">
        <f>(AP87 - AO87 + DI87*1E3/(8.314*(DK87+273.15)) * AR87/DH87 * AQ87) * DH87/(100*CV87) * 1000/(1000 - AP87)</f>
        <v>0</v>
      </c>
      <c r="AO87">
        <v>15.4742713591122</v>
      </c>
      <c r="AP87">
        <v>19.8484461538462</v>
      </c>
      <c r="AQ87">
        <v>-4.03134615057065e-05</v>
      </c>
      <c r="AR87">
        <v>112.050135901182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417</v>
      </c>
      <c r="AY87" t="s">
        <v>417</v>
      </c>
      <c r="AZ87">
        <v>0</v>
      </c>
      <c r="BA87">
        <v>0</v>
      </c>
      <c r="BB87">
        <f>1-AZ87/BA87</f>
        <v>0</v>
      </c>
      <c r="BC87">
        <v>0</v>
      </c>
      <c r="BD87" t="s">
        <v>417</v>
      </c>
      <c r="BE87" t="s">
        <v>417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417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6</v>
      </c>
      <c r="CW87">
        <v>0.5</v>
      </c>
      <c r="CX87" t="s">
        <v>418</v>
      </c>
      <c r="CY87">
        <v>2</v>
      </c>
      <c r="CZ87" t="b">
        <v>1</v>
      </c>
      <c r="DA87">
        <v>1659718419.5</v>
      </c>
      <c r="DB87">
        <v>1102.22777777778</v>
      </c>
      <c r="DC87">
        <v>1152.89037037037</v>
      </c>
      <c r="DD87">
        <v>19.8500333333333</v>
      </c>
      <c r="DE87">
        <v>15.4741888888889</v>
      </c>
      <c r="DF87">
        <v>1092.16296296296</v>
      </c>
      <c r="DG87">
        <v>19.5647925925926</v>
      </c>
      <c r="DH87">
        <v>500.055851851852</v>
      </c>
      <c r="DI87">
        <v>90.4415518518518</v>
      </c>
      <c r="DJ87">
        <v>0.0439674259259259</v>
      </c>
      <c r="DK87">
        <v>24.6585333333333</v>
      </c>
      <c r="DL87">
        <v>25.0086185185185</v>
      </c>
      <c r="DM87">
        <v>999.9</v>
      </c>
      <c r="DN87">
        <v>0</v>
      </c>
      <c r="DO87">
        <v>0</v>
      </c>
      <c r="DP87">
        <v>10003.8888888889</v>
      </c>
      <c r="DQ87">
        <v>0</v>
      </c>
      <c r="DR87">
        <v>12.3391407407407</v>
      </c>
      <c r="DS87">
        <v>-50.6622444444445</v>
      </c>
      <c r="DT87">
        <v>1124.55074074074</v>
      </c>
      <c r="DU87">
        <v>1171.01111111111</v>
      </c>
      <c r="DV87">
        <v>4.37585740740741</v>
      </c>
      <c r="DW87">
        <v>1152.89037037037</v>
      </c>
      <c r="DX87">
        <v>15.4741888888889</v>
      </c>
      <c r="DY87">
        <v>1.79526703703704</v>
      </c>
      <c r="DZ87">
        <v>1.39950888888889</v>
      </c>
      <c r="EA87">
        <v>15.7456518518519</v>
      </c>
      <c r="EB87">
        <v>11.9123148148148</v>
      </c>
      <c r="EC87">
        <v>1999.96814814815</v>
      </c>
      <c r="ED87">
        <v>0.980001666666667</v>
      </c>
      <c r="EE87">
        <v>0.0199985666666667</v>
      </c>
      <c r="EF87">
        <v>0</v>
      </c>
      <c r="EG87">
        <v>664.707</v>
      </c>
      <c r="EH87">
        <v>5.00063</v>
      </c>
      <c r="EI87">
        <v>13152.4148148148</v>
      </c>
      <c r="EJ87">
        <v>17256.6185185185</v>
      </c>
      <c r="EK87">
        <v>38.375</v>
      </c>
      <c r="EL87">
        <v>38.4953333333333</v>
      </c>
      <c r="EM87">
        <v>37.937</v>
      </c>
      <c r="EN87">
        <v>37.812</v>
      </c>
      <c r="EO87">
        <v>39.187</v>
      </c>
      <c r="EP87">
        <v>1955.06814814815</v>
      </c>
      <c r="EQ87">
        <v>39.9</v>
      </c>
      <c r="ER87">
        <v>0</v>
      </c>
      <c r="ES87">
        <v>1659718424.5</v>
      </c>
      <c r="ET87">
        <v>0</v>
      </c>
      <c r="EU87">
        <v>664.68836</v>
      </c>
      <c r="EV87">
        <v>-4.63069229024415</v>
      </c>
      <c r="EW87">
        <v>-106.076922917832</v>
      </c>
      <c r="EX87">
        <v>13151.24</v>
      </c>
      <c r="EY87">
        <v>15</v>
      </c>
      <c r="EZ87">
        <v>0</v>
      </c>
      <c r="FA87" t="s">
        <v>419</v>
      </c>
      <c r="FB87">
        <v>1659628608.5</v>
      </c>
      <c r="FC87">
        <v>1659628614.5</v>
      </c>
      <c r="FD87">
        <v>0</v>
      </c>
      <c r="FE87">
        <v>0.171</v>
      </c>
      <c r="FF87">
        <v>-0.023</v>
      </c>
      <c r="FG87">
        <v>6.372</v>
      </c>
      <c r="FH87">
        <v>0.072</v>
      </c>
      <c r="FI87">
        <v>420</v>
      </c>
      <c r="FJ87">
        <v>15</v>
      </c>
      <c r="FK87">
        <v>0.23</v>
      </c>
      <c r="FL87">
        <v>0.04</v>
      </c>
      <c r="FM87">
        <v>-50.6855575</v>
      </c>
      <c r="FN87">
        <v>0.0870878048781388</v>
      </c>
      <c r="FO87">
        <v>0.475677220333022</v>
      </c>
      <c r="FP87">
        <v>1</v>
      </c>
      <c r="FQ87">
        <v>665.030058823529</v>
      </c>
      <c r="FR87">
        <v>-4.9010236800495</v>
      </c>
      <c r="FS87">
        <v>0.535206224199731</v>
      </c>
      <c r="FT87">
        <v>0</v>
      </c>
      <c r="FU87">
        <v>4.37585975</v>
      </c>
      <c r="FV87">
        <v>-0.0162627016885578</v>
      </c>
      <c r="FW87">
        <v>0.00337587950577323</v>
      </c>
      <c r="FX87">
        <v>1</v>
      </c>
      <c r="FY87">
        <v>2</v>
      </c>
      <c r="FZ87">
        <v>3</v>
      </c>
      <c r="GA87" t="s">
        <v>429</v>
      </c>
      <c r="GB87">
        <v>2.97359</v>
      </c>
      <c r="GC87">
        <v>2.6984</v>
      </c>
      <c r="GD87">
        <v>0.179615</v>
      </c>
      <c r="GE87">
        <v>0.185357</v>
      </c>
      <c r="GF87">
        <v>0.0905596</v>
      </c>
      <c r="GG87">
        <v>0.0766008</v>
      </c>
      <c r="GH87">
        <v>31957.9</v>
      </c>
      <c r="GI87">
        <v>34707.5</v>
      </c>
      <c r="GJ87">
        <v>35298.3</v>
      </c>
      <c r="GK87">
        <v>38636.7</v>
      </c>
      <c r="GL87">
        <v>45520.7</v>
      </c>
      <c r="GM87">
        <v>51533.9</v>
      </c>
      <c r="GN87">
        <v>55171.1</v>
      </c>
      <c r="GO87">
        <v>61973.8</v>
      </c>
      <c r="GP87">
        <v>1.9848</v>
      </c>
      <c r="GQ87">
        <v>1.8438</v>
      </c>
      <c r="GR87">
        <v>0.104368</v>
      </c>
      <c r="GS87">
        <v>0</v>
      </c>
      <c r="GT87">
        <v>23.3137</v>
      </c>
      <c r="GU87">
        <v>999.9</v>
      </c>
      <c r="GV87">
        <v>57.179</v>
      </c>
      <c r="GW87">
        <v>28.309</v>
      </c>
      <c r="GX87">
        <v>24.428</v>
      </c>
      <c r="GY87">
        <v>55.3329</v>
      </c>
      <c r="GZ87">
        <v>46.2139</v>
      </c>
      <c r="HA87">
        <v>1</v>
      </c>
      <c r="HB87">
        <v>-0.0657317</v>
      </c>
      <c r="HC87">
        <v>1.84401</v>
      </c>
      <c r="HD87">
        <v>20.1201</v>
      </c>
      <c r="HE87">
        <v>5.19932</v>
      </c>
      <c r="HF87">
        <v>12.0052</v>
      </c>
      <c r="HG87">
        <v>4.9756</v>
      </c>
      <c r="HH87">
        <v>3.2936</v>
      </c>
      <c r="HI87">
        <v>659.8</v>
      </c>
      <c r="HJ87">
        <v>9999</v>
      </c>
      <c r="HK87">
        <v>9999</v>
      </c>
      <c r="HL87">
        <v>9999</v>
      </c>
      <c r="HM87">
        <v>1.8631</v>
      </c>
      <c r="HN87">
        <v>1.86798</v>
      </c>
      <c r="HO87">
        <v>1.86771</v>
      </c>
      <c r="HP87">
        <v>1.8689</v>
      </c>
      <c r="HQ87">
        <v>1.86975</v>
      </c>
      <c r="HR87">
        <v>1.86572</v>
      </c>
      <c r="HS87">
        <v>1.86691</v>
      </c>
      <c r="HT87">
        <v>1.86829</v>
      </c>
      <c r="HU87">
        <v>5</v>
      </c>
      <c r="HV87">
        <v>0</v>
      </c>
      <c r="HW87">
        <v>0</v>
      </c>
      <c r="HX87">
        <v>0</v>
      </c>
      <c r="HY87" t="s">
        <v>421</v>
      </c>
      <c r="HZ87" t="s">
        <v>422</v>
      </c>
      <c r="IA87" t="s">
        <v>423</v>
      </c>
      <c r="IB87" t="s">
        <v>423</v>
      </c>
      <c r="IC87" t="s">
        <v>423</v>
      </c>
      <c r="ID87" t="s">
        <v>423</v>
      </c>
      <c r="IE87">
        <v>0</v>
      </c>
      <c r="IF87">
        <v>100</v>
      </c>
      <c r="IG87">
        <v>100</v>
      </c>
      <c r="IH87">
        <v>10.19</v>
      </c>
      <c r="II87">
        <v>0.2851</v>
      </c>
      <c r="IJ87">
        <v>3.92169283877132</v>
      </c>
      <c r="IK87">
        <v>0.0054094350880348</v>
      </c>
      <c r="IL87">
        <v>8.62785101562088e-07</v>
      </c>
      <c r="IM87">
        <v>-6.09410195572284e-10</v>
      </c>
      <c r="IN87">
        <v>-0.025273926026183</v>
      </c>
      <c r="IO87">
        <v>-0.0219156322177338</v>
      </c>
      <c r="IP87">
        <v>0.00246301660602182</v>
      </c>
      <c r="IQ87">
        <v>-2.7174175459257e-05</v>
      </c>
      <c r="IR87">
        <v>-3</v>
      </c>
      <c r="IS87">
        <v>1757</v>
      </c>
      <c r="IT87">
        <v>1</v>
      </c>
      <c r="IU87">
        <v>21</v>
      </c>
      <c r="IV87">
        <v>1497</v>
      </c>
      <c r="IW87">
        <v>1496.9</v>
      </c>
      <c r="IX87">
        <v>2.34863</v>
      </c>
      <c r="IY87">
        <v>2.59521</v>
      </c>
      <c r="IZ87">
        <v>1.54785</v>
      </c>
      <c r="JA87">
        <v>2.30591</v>
      </c>
      <c r="JB87">
        <v>1.34644</v>
      </c>
      <c r="JC87">
        <v>2.34741</v>
      </c>
      <c r="JD87">
        <v>32.0904</v>
      </c>
      <c r="JE87">
        <v>24.2451</v>
      </c>
      <c r="JF87">
        <v>18</v>
      </c>
      <c r="JG87">
        <v>496.997</v>
      </c>
      <c r="JH87">
        <v>407.014</v>
      </c>
      <c r="JI87">
        <v>20.5153</v>
      </c>
      <c r="JJ87">
        <v>26.313</v>
      </c>
      <c r="JK87">
        <v>30.0001</v>
      </c>
      <c r="JL87">
        <v>26.2736</v>
      </c>
      <c r="JM87">
        <v>26.2168</v>
      </c>
      <c r="JN87">
        <v>47.1164</v>
      </c>
      <c r="JO87">
        <v>39.0813</v>
      </c>
      <c r="JP87">
        <v>0</v>
      </c>
      <c r="JQ87">
        <v>20.5142</v>
      </c>
      <c r="JR87">
        <v>1194.33</v>
      </c>
      <c r="JS87">
        <v>15.4771</v>
      </c>
      <c r="JT87">
        <v>102.348</v>
      </c>
      <c r="JU87">
        <v>103.155</v>
      </c>
    </row>
    <row r="88" spans="1:281">
      <c r="A88">
        <v>72</v>
      </c>
      <c r="B88">
        <v>1659718432</v>
      </c>
      <c r="C88">
        <v>446.900000095367</v>
      </c>
      <c r="D88" t="s">
        <v>567</v>
      </c>
      <c r="E88" t="s">
        <v>568</v>
      </c>
      <c r="F88">
        <v>5</v>
      </c>
      <c r="G88" t="s">
        <v>415</v>
      </c>
      <c r="H88" t="s">
        <v>416</v>
      </c>
      <c r="I88">
        <v>1659718424.21429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1204.36372217892</v>
      </c>
      <c r="AK88">
        <v>1165.568</v>
      </c>
      <c r="AL88">
        <v>3.39431651343616</v>
      </c>
      <c r="AM88">
        <v>66.001600535587</v>
      </c>
      <c r="AN88">
        <f>(AP88 - AO88 + DI88*1E3/(8.314*(DK88+273.15)) * AR88/DH88 * AQ88) * DH88/(100*CV88) * 1000/(1000 - AP88)</f>
        <v>0</v>
      </c>
      <c r="AO88">
        <v>15.4742787103858</v>
      </c>
      <c r="AP88">
        <v>19.8443146853147</v>
      </c>
      <c r="AQ88">
        <v>5.74163340624014e-05</v>
      </c>
      <c r="AR88">
        <v>112.050135901182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417</v>
      </c>
      <c r="AY88" t="s">
        <v>417</v>
      </c>
      <c r="AZ88">
        <v>0</v>
      </c>
      <c r="BA88">
        <v>0</v>
      </c>
      <c r="BB88">
        <f>1-AZ88/BA88</f>
        <v>0</v>
      </c>
      <c r="BC88">
        <v>0</v>
      </c>
      <c r="BD88" t="s">
        <v>417</v>
      </c>
      <c r="BE88" t="s">
        <v>417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417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6</v>
      </c>
      <c r="CW88">
        <v>0.5</v>
      </c>
      <c r="CX88" t="s">
        <v>418</v>
      </c>
      <c r="CY88">
        <v>2</v>
      </c>
      <c r="CZ88" t="b">
        <v>1</v>
      </c>
      <c r="DA88">
        <v>1659718424.21429</v>
      </c>
      <c r="DB88">
        <v>1118.05678571429</v>
      </c>
      <c r="DC88">
        <v>1168.6925</v>
      </c>
      <c r="DD88">
        <v>19.8481071428571</v>
      </c>
      <c r="DE88">
        <v>15.474425</v>
      </c>
      <c r="DF88">
        <v>1107.91285714286</v>
      </c>
      <c r="DG88">
        <v>19.5629428571429</v>
      </c>
      <c r="DH88">
        <v>500.077571428571</v>
      </c>
      <c r="DI88">
        <v>90.4405821428571</v>
      </c>
      <c r="DJ88">
        <v>0.0436797607142857</v>
      </c>
      <c r="DK88">
        <v>24.6580464285714</v>
      </c>
      <c r="DL88">
        <v>25.0177857142857</v>
      </c>
      <c r="DM88">
        <v>999.9</v>
      </c>
      <c r="DN88">
        <v>0</v>
      </c>
      <c r="DO88">
        <v>0</v>
      </c>
      <c r="DP88">
        <v>10015.5357142857</v>
      </c>
      <c r="DQ88">
        <v>0</v>
      </c>
      <c r="DR88">
        <v>12.33505</v>
      </c>
      <c r="DS88">
        <v>-50.6347535714286</v>
      </c>
      <c r="DT88">
        <v>1140.69821428571</v>
      </c>
      <c r="DU88">
        <v>1187.06178571429</v>
      </c>
      <c r="DV88">
        <v>4.37368428571429</v>
      </c>
      <c r="DW88">
        <v>1168.6925</v>
      </c>
      <c r="DX88">
        <v>15.474425</v>
      </c>
      <c r="DY88">
        <v>1.79507321428571</v>
      </c>
      <c r="DZ88">
        <v>1.39951571428571</v>
      </c>
      <c r="EA88">
        <v>15.7439642857143</v>
      </c>
      <c r="EB88">
        <v>11.9123857142857</v>
      </c>
      <c r="EC88">
        <v>1999.97</v>
      </c>
      <c r="ED88">
        <v>0.980001642857143</v>
      </c>
      <c r="EE88">
        <v>0.0199985928571429</v>
      </c>
      <c r="EF88">
        <v>0</v>
      </c>
      <c r="EG88">
        <v>664.349964285714</v>
      </c>
      <c r="EH88">
        <v>5.00063</v>
      </c>
      <c r="EI88">
        <v>13144.4214285714</v>
      </c>
      <c r="EJ88">
        <v>17256.6285714286</v>
      </c>
      <c r="EK88">
        <v>38.375</v>
      </c>
      <c r="EL88">
        <v>38.491</v>
      </c>
      <c r="EM88">
        <v>37.937</v>
      </c>
      <c r="EN88">
        <v>37.812</v>
      </c>
      <c r="EO88">
        <v>39.187</v>
      </c>
      <c r="EP88">
        <v>1955.07</v>
      </c>
      <c r="EQ88">
        <v>39.9</v>
      </c>
      <c r="ER88">
        <v>0</v>
      </c>
      <c r="ES88">
        <v>1659718429.3</v>
      </c>
      <c r="ET88">
        <v>0</v>
      </c>
      <c r="EU88">
        <v>664.31972</v>
      </c>
      <c r="EV88">
        <v>-5.04192307705756</v>
      </c>
      <c r="EW88">
        <v>-100.884615576854</v>
      </c>
      <c r="EX88">
        <v>13143.06</v>
      </c>
      <c r="EY88">
        <v>15</v>
      </c>
      <c r="EZ88">
        <v>0</v>
      </c>
      <c r="FA88" t="s">
        <v>419</v>
      </c>
      <c r="FB88">
        <v>1659628608.5</v>
      </c>
      <c r="FC88">
        <v>1659628614.5</v>
      </c>
      <c r="FD88">
        <v>0</v>
      </c>
      <c r="FE88">
        <v>0.171</v>
      </c>
      <c r="FF88">
        <v>-0.023</v>
      </c>
      <c r="FG88">
        <v>6.372</v>
      </c>
      <c r="FH88">
        <v>0.072</v>
      </c>
      <c r="FI88">
        <v>420</v>
      </c>
      <c r="FJ88">
        <v>15</v>
      </c>
      <c r="FK88">
        <v>0.23</v>
      </c>
      <c r="FL88">
        <v>0.04</v>
      </c>
      <c r="FM88">
        <v>-50.6334073170732</v>
      </c>
      <c r="FN88">
        <v>0.680471080139417</v>
      </c>
      <c r="FO88">
        <v>0.479860646128184</v>
      </c>
      <c r="FP88">
        <v>0</v>
      </c>
      <c r="FQ88">
        <v>664.615941176471</v>
      </c>
      <c r="FR88">
        <v>-5.32550037987761</v>
      </c>
      <c r="FS88">
        <v>0.56300767632299</v>
      </c>
      <c r="FT88">
        <v>0</v>
      </c>
      <c r="FU88">
        <v>4.37474317073171</v>
      </c>
      <c r="FV88">
        <v>-0.0206377003484253</v>
      </c>
      <c r="FW88">
        <v>0.00354108736161056</v>
      </c>
      <c r="FX88">
        <v>1</v>
      </c>
      <c r="FY88">
        <v>1</v>
      </c>
      <c r="FZ88">
        <v>3</v>
      </c>
      <c r="GA88" t="s">
        <v>426</v>
      </c>
      <c r="GB88">
        <v>2.97409</v>
      </c>
      <c r="GC88">
        <v>2.69696</v>
      </c>
      <c r="GD88">
        <v>0.181277</v>
      </c>
      <c r="GE88">
        <v>0.187023</v>
      </c>
      <c r="GF88">
        <v>0.090553</v>
      </c>
      <c r="GG88">
        <v>0.0766037</v>
      </c>
      <c r="GH88">
        <v>31893</v>
      </c>
      <c r="GI88">
        <v>34636.5</v>
      </c>
      <c r="GJ88">
        <v>35298.1</v>
      </c>
      <c r="GK88">
        <v>38636.6</v>
      </c>
      <c r="GL88">
        <v>45520.7</v>
      </c>
      <c r="GM88">
        <v>51533.2</v>
      </c>
      <c r="GN88">
        <v>55170.7</v>
      </c>
      <c r="GO88">
        <v>61973.1</v>
      </c>
      <c r="GP88">
        <v>1.9854</v>
      </c>
      <c r="GQ88">
        <v>1.8432</v>
      </c>
      <c r="GR88">
        <v>0.103414</v>
      </c>
      <c r="GS88">
        <v>0</v>
      </c>
      <c r="GT88">
        <v>23.3137</v>
      </c>
      <c r="GU88">
        <v>999.9</v>
      </c>
      <c r="GV88">
        <v>57.179</v>
      </c>
      <c r="GW88">
        <v>28.309</v>
      </c>
      <c r="GX88">
        <v>24.4269</v>
      </c>
      <c r="GY88">
        <v>54.9829</v>
      </c>
      <c r="GZ88">
        <v>46.5545</v>
      </c>
      <c r="HA88">
        <v>1</v>
      </c>
      <c r="HB88">
        <v>-0.0656098</v>
      </c>
      <c r="HC88">
        <v>1.93342</v>
      </c>
      <c r="HD88">
        <v>20.1192</v>
      </c>
      <c r="HE88">
        <v>5.19932</v>
      </c>
      <c r="HF88">
        <v>12.004</v>
      </c>
      <c r="HG88">
        <v>4.976</v>
      </c>
      <c r="HH88">
        <v>3.2938</v>
      </c>
      <c r="HI88">
        <v>659.8</v>
      </c>
      <c r="HJ88">
        <v>9999</v>
      </c>
      <c r="HK88">
        <v>9999</v>
      </c>
      <c r="HL88">
        <v>9999</v>
      </c>
      <c r="HM88">
        <v>1.8631</v>
      </c>
      <c r="HN88">
        <v>1.86798</v>
      </c>
      <c r="HO88">
        <v>1.86768</v>
      </c>
      <c r="HP88">
        <v>1.8689</v>
      </c>
      <c r="HQ88">
        <v>1.86978</v>
      </c>
      <c r="HR88">
        <v>1.86572</v>
      </c>
      <c r="HS88">
        <v>1.86691</v>
      </c>
      <c r="HT88">
        <v>1.86829</v>
      </c>
      <c r="HU88">
        <v>5</v>
      </c>
      <c r="HV88">
        <v>0</v>
      </c>
      <c r="HW88">
        <v>0</v>
      </c>
      <c r="HX88">
        <v>0</v>
      </c>
      <c r="HY88" t="s">
        <v>421</v>
      </c>
      <c r="HZ88" t="s">
        <v>422</v>
      </c>
      <c r="IA88" t="s">
        <v>423</v>
      </c>
      <c r="IB88" t="s">
        <v>423</v>
      </c>
      <c r="IC88" t="s">
        <v>423</v>
      </c>
      <c r="ID88" t="s">
        <v>423</v>
      </c>
      <c r="IE88">
        <v>0</v>
      </c>
      <c r="IF88">
        <v>100</v>
      </c>
      <c r="IG88">
        <v>100</v>
      </c>
      <c r="IH88">
        <v>10.28</v>
      </c>
      <c r="II88">
        <v>0.285</v>
      </c>
      <c r="IJ88">
        <v>3.92169283877132</v>
      </c>
      <c r="IK88">
        <v>0.0054094350880348</v>
      </c>
      <c r="IL88">
        <v>8.62785101562088e-07</v>
      </c>
      <c r="IM88">
        <v>-6.09410195572284e-10</v>
      </c>
      <c r="IN88">
        <v>-0.025273926026183</v>
      </c>
      <c r="IO88">
        <v>-0.0219156322177338</v>
      </c>
      <c r="IP88">
        <v>0.00246301660602182</v>
      </c>
      <c r="IQ88">
        <v>-2.7174175459257e-05</v>
      </c>
      <c r="IR88">
        <v>-3</v>
      </c>
      <c r="IS88">
        <v>1757</v>
      </c>
      <c r="IT88">
        <v>1</v>
      </c>
      <c r="IU88">
        <v>21</v>
      </c>
      <c r="IV88">
        <v>1497.1</v>
      </c>
      <c r="IW88">
        <v>1497</v>
      </c>
      <c r="IX88">
        <v>2.37061</v>
      </c>
      <c r="IY88">
        <v>2.59155</v>
      </c>
      <c r="IZ88">
        <v>1.54785</v>
      </c>
      <c r="JA88">
        <v>2.30713</v>
      </c>
      <c r="JB88">
        <v>1.34644</v>
      </c>
      <c r="JC88">
        <v>2.3877</v>
      </c>
      <c r="JD88">
        <v>32.0904</v>
      </c>
      <c r="JE88">
        <v>24.2451</v>
      </c>
      <c r="JF88">
        <v>18</v>
      </c>
      <c r="JG88">
        <v>497.388</v>
      </c>
      <c r="JH88">
        <v>406.679</v>
      </c>
      <c r="JI88">
        <v>20.4963</v>
      </c>
      <c r="JJ88">
        <v>26.313</v>
      </c>
      <c r="JK88">
        <v>30.0002</v>
      </c>
      <c r="JL88">
        <v>26.2736</v>
      </c>
      <c r="JM88">
        <v>26.2168</v>
      </c>
      <c r="JN88">
        <v>47.5915</v>
      </c>
      <c r="JO88">
        <v>39.0813</v>
      </c>
      <c r="JP88">
        <v>0</v>
      </c>
      <c r="JQ88">
        <v>20.487</v>
      </c>
      <c r="JR88">
        <v>1207.82</v>
      </c>
      <c r="JS88">
        <v>15.4771</v>
      </c>
      <c r="JT88">
        <v>102.348</v>
      </c>
      <c r="JU88">
        <v>103.154</v>
      </c>
    </row>
    <row r="89" spans="1:281">
      <c r="A89">
        <v>73</v>
      </c>
      <c r="B89">
        <v>1659718437</v>
      </c>
      <c r="C89">
        <v>451.900000095367</v>
      </c>
      <c r="D89" t="s">
        <v>569</v>
      </c>
      <c r="E89" t="s">
        <v>570</v>
      </c>
      <c r="F89">
        <v>5</v>
      </c>
      <c r="G89" t="s">
        <v>415</v>
      </c>
      <c r="H89" t="s">
        <v>416</v>
      </c>
      <c r="I89">
        <v>1659718429.5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1220.36516504326</v>
      </c>
      <c r="AK89">
        <v>1182.4223030303</v>
      </c>
      <c r="AL89">
        <v>3.34971986863721</v>
      </c>
      <c r="AM89">
        <v>66.001600535587</v>
      </c>
      <c r="AN89">
        <f>(AP89 - AO89 + DI89*1E3/(8.314*(DK89+273.15)) * AR89/DH89 * AQ89) * DH89/(100*CV89) * 1000/(1000 - AP89)</f>
        <v>0</v>
      </c>
      <c r="AO89">
        <v>15.4745501939172</v>
      </c>
      <c r="AP89">
        <v>19.8419902097902</v>
      </c>
      <c r="AQ89">
        <v>-0.000272598185847173</v>
      </c>
      <c r="AR89">
        <v>112.050135901182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417</v>
      </c>
      <c r="AY89" t="s">
        <v>417</v>
      </c>
      <c r="AZ89">
        <v>0</v>
      </c>
      <c r="BA89">
        <v>0</v>
      </c>
      <c r="BB89">
        <f>1-AZ89/BA89</f>
        <v>0</v>
      </c>
      <c r="BC89">
        <v>0</v>
      </c>
      <c r="BD89" t="s">
        <v>417</v>
      </c>
      <c r="BE89" t="s">
        <v>417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417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6</v>
      </c>
      <c r="CW89">
        <v>0.5</v>
      </c>
      <c r="CX89" t="s">
        <v>418</v>
      </c>
      <c r="CY89">
        <v>2</v>
      </c>
      <c r="CZ89" t="b">
        <v>1</v>
      </c>
      <c r="DA89">
        <v>1659718429.5</v>
      </c>
      <c r="DB89">
        <v>1135.78666666667</v>
      </c>
      <c r="DC89">
        <v>1186.17407407407</v>
      </c>
      <c r="DD89">
        <v>19.8450037037037</v>
      </c>
      <c r="DE89">
        <v>15.4748925925926</v>
      </c>
      <c r="DF89">
        <v>1125.55296296296</v>
      </c>
      <c r="DG89">
        <v>19.5599703703704</v>
      </c>
      <c r="DH89">
        <v>500.093259259259</v>
      </c>
      <c r="DI89">
        <v>90.4400481481481</v>
      </c>
      <c r="DJ89">
        <v>0.0436555740740741</v>
      </c>
      <c r="DK89">
        <v>24.6575925925926</v>
      </c>
      <c r="DL89">
        <v>25.0220333333333</v>
      </c>
      <c r="DM89">
        <v>999.9</v>
      </c>
      <c r="DN89">
        <v>0</v>
      </c>
      <c r="DO89">
        <v>0</v>
      </c>
      <c r="DP89">
        <v>10007.2222222222</v>
      </c>
      <c r="DQ89">
        <v>0</v>
      </c>
      <c r="DR89">
        <v>12.3526481481481</v>
      </c>
      <c r="DS89">
        <v>-50.3871814814815</v>
      </c>
      <c r="DT89">
        <v>1158.78259259259</v>
      </c>
      <c r="DU89">
        <v>1204.81851851852</v>
      </c>
      <c r="DV89">
        <v>4.37011222222222</v>
      </c>
      <c r="DW89">
        <v>1186.17407407407</v>
      </c>
      <c r="DX89">
        <v>15.4748925925926</v>
      </c>
      <c r="DY89">
        <v>1.79478222222222</v>
      </c>
      <c r="DZ89">
        <v>1.39954962962963</v>
      </c>
      <c r="EA89">
        <v>15.7414222222222</v>
      </c>
      <c r="EB89">
        <v>11.9127444444444</v>
      </c>
      <c r="EC89">
        <v>2000.00407407407</v>
      </c>
      <c r="ED89">
        <v>0.980001666666667</v>
      </c>
      <c r="EE89">
        <v>0.0199985666666667</v>
      </c>
      <c r="EF89">
        <v>0</v>
      </c>
      <c r="EG89">
        <v>663.960444444445</v>
      </c>
      <c r="EH89">
        <v>5.00063</v>
      </c>
      <c r="EI89">
        <v>13135.6111111111</v>
      </c>
      <c r="EJ89">
        <v>17256.9259259259</v>
      </c>
      <c r="EK89">
        <v>38.375</v>
      </c>
      <c r="EL89">
        <v>38.4836666666667</v>
      </c>
      <c r="EM89">
        <v>37.937</v>
      </c>
      <c r="EN89">
        <v>37.812</v>
      </c>
      <c r="EO89">
        <v>39.187</v>
      </c>
      <c r="EP89">
        <v>1955.10407407407</v>
      </c>
      <c r="EQ89">
        <v>39.9</v>
      </c>
      <c r="ER89">
        <v>0</v>
      </c>
      <c r="ES89">
        <v>1659718434.1</v>
      </c>
      <c r="ET89">
        <v>0</v>
      </c>
      <c r="EU89">
        <v>663.92628</v>
      </c>
      <c r="EV89">
        <v>-4.80507692779338</v>
      </c>
      <c r="EW89">
        <v>-98.3692310185805</v>
      </c>
      <c r="EX89">
        <v>13135.036</v>
      </c>
      <c r="EY89">
        <v>15</v>
      </c>
      <c r="EZ89">
        <v>0</v>
      </c>
      <c r="FA89" t="s">
        <v>419</v>
      </c>
      <c r="FB89">
        <v>1659628608.5</v>
      </c>
      <c r="FC89">
        <v>1659628614.5</v>
      </c>
      <c r="FD89">
        <v>0</v>
      </c>
      <c r="FE89">
        <v>0.171</v>
      </c>
      <c r="FF89">
        <v>-0.023</v>
      </c>
      <c r="FG89">
        <v>6.372</v>
      </c>
      <c r="FH89">
        <v>0.072</v>
      </c>
      <c r="FI89">
        <v>420</v>
      </c>
      <c r="FJ89">
        <v>15</v>
      </c>
      <c r="FK89">
        <v>0.23</v>
      </c>
      <c r="FL89">
        <v>0.04</v>
      </c>
      <c r="FM89">
        <v>-50.47127</v>
      </c>
      <c r="FN89">
        <v>1.84473771106957</v>
      </c>
      <c r="FO89">
        <v>0.505010396526646</v>
      </c>
      <c r="FP89">
        <v>0</v>
      </c>
      <c r="FQ89">
        <v>664.279147058824</v>
      </c>
      <c r="FR89">
        <v>-4.46595874313683</v>
      </c>
      <c r="FS89">
        <v>0.488792457602405</v>
      </c>
      <c r="FT89">
        <v>0</v>
      </c>
      <c r="FU89">
        <v>4.37232775</v>
      </c>
      <c r="FV89">
        <v>-0.0382690806754297</v>
      </c>
      <c r="FW89">
        <v>0.00445577405593018</v>
      </c>
      <c r="FX89">
        <v>1</v>
      </c>
      <c r="FY89">
        <v>1</v>
      </c>
      <c r="FZ89">
        <v>3</v>
      </c>
      <c r="GA89" t="s">
        <v>426</v>
      </c>
      <c r="GB89">
        <v>2.97382</v>
      </c>
      <c r="GC89">
        <v>2.69794</v>
      </c>
      <c r="GD89">
        <v>0.182894</v>
      </c>
      <c r="GE89">
        <v>0.188569</v>
      </c>
      <c r="GF89">
        <v>0.0905306</v>
      </c>
      <c r="GG89">
        <v>0.0766022</v>
      </c>
      <c r="GH89">
        <v>31829.8</v>
      </c>
      <c r="GI89">
        <v>34570.6</v>
      </c>
      <c r="GJ89">
        <v>35297.9</v>
      </c>
      <c r="GK89">
        <v>38636.5</v>
      </c>
      <c r="GL89">
        <v>45521.9</v>
      </c>
      <c r="GM89">
        <v>51533</v>
      </c>
      <c r="GN89">
        <v>55170.7</v>
      </c>
      <c r="GO89">
        <v>61972.7</v>
      </c>
      <c r="GP89">
        <v>1.9854</v>
      </c>
      <c r="GQ89">
        <v>1.8434</v>
      </c>
      <c r="GR89">
        <v>0.103414</v>
      </c>
      <c r="GS89">
        <v>0</v>
      </c>
      <c r="GT89">
        <v>23.3156</v>
      </c>
      <c r="GU89">
        <v>999.9</v>
      </c>
      <c r="GV89">
        <v>57.154</v>
      </c>
      <c r="GW89">
        <v>28.329</v>
      </c>
      <c r="GX89">
        <v>24.4473</v>
      </c>
      <c r="GY89">
        <v>55.2929</v>
      </c>
      <c r="GZ89">
        <v>46.2059</v>
      </c>
      <c r="HA89">
        <v>1</v>
      </c>
      <c r="HB89">
        <v>-0.0656504</v>
      </c>
      <c r="HC89">
        <v>1.96477</v>
      </c>
      <c r="HD89">
        <v>20.1183</v>
      </c>
      <c r="HE89">
        <v>5.19932</v>
      </c>
      <c r="HF89">
        <v>12.0064</v>
      </c>
      <c r="HG89">
        <v>4.9756</v>
      </c>
      <c r="HH89">
        <v>3.2934</v>
      </c>
      <c r="HI89">
        <v>659.9</v>
      </c>
      <c r="HJ89">
        <v>9999</v>
      </c>
      <c r="HK89">
        <v>9999</v>
      </c>
      <c r="HL89">
        <v>9999</v>
      </c>
      <c r="HM89">
        <v>1.86307</v>
      </c>
      <c r="HN89">
        <v>1.86798</v>
      </c>
      <c r="HO89">
        <v>1.86774</v>
      </c>
      <c r="HP89">
        <v>1.8689</v>
      </c>
      <c r="HQ89">
        <v>1.86969</v>
      </c>
      <c r="HR89">
        <v>1.86578</v>
      </c>
      <c r="HS89">
        <v>1.86691</v>
      </c>
      <c r="HT89">
        <v>1.86829</v>
      </c>
      <c r="HU89">
        <v>5</v>
      </c>
      <c r="HV89">
        <v>0</v>
      </c>
      <c r="HW89">
        <v>0</v>
      </c>
      <c r="HX89">
        <v>0</v>
      </c>
      <c r="HY89" t="s">
        <v>421</v>
      </c>
      <c r="HZ89" t="s">
        <v>422</v>
      </c>
      <c r="IA89" t="s">
        <v>423</v>
      </c>
      <c r="IB89" t="s">
        <v>423</v>
      </c>
      <c r="IC89" t="s">
        <v>423</v>
      </c>
      <c r="ID89" t="s">
        <v>423</v>
      </c>
      <c r="IE89">
        <v>0</v>
      </c>
      <c r="IF89">
        <v>100</v>
      </c>
      <c r="IG89">
        <v>100</v>
      </c>
      <c r="IH89">
        <v>10.36</v>
      </c>
      <c r="II89">
        <v>0.2847</v>
      </c>
      <c r="IJ89">
        <v>3.92169283877132</v>
      </c>
      <c r="IK89">
        <v>0.0054094350880348</v>
      </c>
      <c r="IL89">
        <v>8.62785101562088e-07</v>
      </c>
      <c r="IM89">
        <v>-6.09410195572284e-10</v>
      </c>
      <c r="IN89">
        <v>-0.025273926026183</v>
      </c>
      <c r="IO89">
        <v>-0.0219156322177338</v>
      </c>
      <c r="IP89">
        <v>0.00246301660602182</v>
      </c>
      <c r="IQ89">
        <v>-2.7174175459257e-05</v>
      </c>
      <c r="IR89">
        <v>-3</v>
      </c>
      <c r="IS89">
        <v>1757</v>
      </c>
      <c r="IT89">
        <v>1</v>
      </c>
      <c r="IU89">
        <v>21</v>
      </c>
      <c r="IV89">
        <v>1497.1</v>
      </c>
      <c r="IW89">
        <v>1497</v>
      </c>
      <c r="IX89">
        <v>2.40112</v>
      </c>
      <c r="IY89">
        <v>2.56836</v>
      </c>
      <c r="IZ89">
        <v>1.54785</v>
      </c>
      <c r="JA89">
        <v>2.30713</v>
      </c>
      <c r="JB89">
        <v>1.34644</v>
      </c>
      <c r="JC89">
        <v>2.42188</v>
      </c>
      <c r="JD89">
        <v>32.0904</v>
      </c>
      <c r="JE89">
        <v>24.2539</v>
      </c>
      <c r="JF89">
        <v>18</v>
      </c>
      <c r="JG89">
        <v>497.4</v>
      </c>
      <c r="JH89">
        <v>406.794</v>
      </c>
      <c r="JI89">
        <v>20.4673</v>
      </c>
      <c r="JJ89">
        <v>26.3153</v>
      </c>
      <c r="JK89">
        <v>30.0001</v>
      </c>
      <c r="JL89">
        <v>26.2754</v>
      </c>
      <c r="JM89">
        <v>26.2176</v>
      </c>
      <c r="JN89">
        <v>48.0837</v>
      </c>
      <c r="JO89">
        <v>39.0813</v>
      </c>
      <c r="JP89">
        <v>0</v>
      </c>
      <c r="JQ89">
        <v>20.4619</v>
      </c>
      <c r="JR89">
        <v>1221.48</v>
      </c>
      <c r="JS89">
        <v>15.4771</v>
      </c>
      <c r="JT89">
        <v>102.347</v>
      </c>
      <c r="JU89">
        <v>103.154</v>
      </c>
    </row>
    <row r="90" spans="1:281">
      <c r="A90">
        <v>74</v>
      </c>
      <c r="B90">
        <v>1659718442</v>
      </c>
      <c r="C90">
        <v>456.900000095367</v>
      </c>
      <c r="D90" t="s">
        <v>571</v>
      </c>
      <c r="E90" t="s">
        <v>572</v>
      </c>
      <c r="F90">
        <v>5</v>
      </c>
      <c r="G90" t="s">
        <v>415</v>
      </c>
      <c r="H90" t="s">
        <v>416</v>
      </c>
      <c r="I90">
        <v>1659718434.21429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1237.0988715642</v>
      </c>
      <c r="AK90">
        <v>1199.05981818182</v>
      </c>
      <c r="AL90">
        <v>3.29150070751507</v>
      </c>
      <c r="AM90">
        <v>66.001600535587</v>
      </c>
      <c r="AN90">
        <f>(AP90 - AO90 + DI90*1E3/(8.314*(DK90+273.15)) * AR90/DH90 * AQ90) * DH90/(100*CV90) * 1000/(1000 - AP90)</f>
        <v>0</v>
      </c>
      <c r="AO90">
        <v>15.4761704192951</v>
      </c>
      <c r="AP90">
        <v>19.8343202797203</v>
      </c>
      <c r="AQ90">
        <v>-2.59604789954357e-05</v>
      </c>
      <c r="AR90">
        <v>112.050135901182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417</v>
      </c>
      <c r="AY90" t="s">
        <v>417</v>
      </c>
      <c r="AZ90">
        <v>0</v>
      </c>
      <c r="BA90">
        <v>0</v>
      </c>
      <c r="BB90">
        <f>1-AZ90/BA90</f>
        <v>0</v>
      </c>
      <c r="BC90">
        <v>0</v>
      </c>
      <c r="BD90" t="s">
        <v>417</v>
      </c>
      <c r="BE90" t="s">
        <v>417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417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6</v>
      </c>
      <c r="CW90">
        <v>0.5</v>
      </c>
      <c r="CX90" t="s">
        <v>418</v>
      </c>
      <c r="CY90">
        <v>2</v>
      </c>
      <c r="CZ90" t="b">
        <v>1</v>
      </c>
      <c r="DA90">
        <v>1659718434.21429</v>
      </c>
      <c r="DB90">
        <v>1151.40928571429</v>
      </c>
      <c r="DC90">
        <v>1201.4375</v>
      </c>
      <c r="DD90">
        <v>19.841825</v>
      </c>
      <c r="DE90">
        <v>15.4752571428571</v>
      </c>
      <c r="DF90">
        <v>1141.09714285714</v>
      </c>
      <c r="DG90">
        <v>19.5569214285714</v>
      </c>
      <c r="DH90">
        <v>500.080714285714</v>
      </c>
      <c r="DI90">
        <v>90.4402</v>
      </c>
      <c r="DJ90">
        <v>0.0436635142857143</v>
      </c>
      <c r="DK90">
        <v>24.6572607142857</v>
      </c>
      <c r="DL90">
        <v>25.023075</v>
      </c>
      <c r="DM90">
        <v>999.9</v>
      </c>
      <c r="DN90">
        <v>0</v>
      </c>
      <c r="DO90">
        <v>0</v>
      </c>
      <c r="DP90">
        <v>10006.7857142857</v>
      </c>
      <c r="DQ90">
        <v>0</v>
      </c>
      <c r="DR90">
        <v>12.3878607142857</v>
      </c>
      <c r="DS90">
        <v>-50.0281535714286</v>
      </c>
      <c r="DT90">
        <v>1174.7175</v>
      </c>
      <c r="DU90">
        <v>1220.3225</v>
      </c>
      <c r="DV90">
        <v>4.366565</v>
      </c>
      <c r="DW90">
        <v>1201.4375</v>
      </c>
      <c r="DX90">
        <v>15.4752571428571</v>
      </c>
      <c r="DY90">
        <v>1.7944975</v>
      </c>
      <c r="DZ90">
        <v>1.39958535714286</v>
      </c>
      <c r="EA90">
        <v>15.7389464285714</v>
      </c>
      <c r="EB90">
        <v>11.9131321428571</v>
      </c>
      <c r="EC90">
        <v>1999.98321428571</v>
      </c>
      <c r="ED90">
        <v>0.980001428571429</v>
      </c>
      <c r="EE90">
        <v>0.0199988285714286</v>
      </c>
      <c r="EF90">
        <v>0</v>
      </c>
      <c r="EG90">
        <v>663.547321428571</v>
      </c>
      <c r="EH90">
        <v>5.00063</v>
      </c>
      <c r="EI90">
        <v>13127.3642857143</v>
      </c>
      <c r="EJ90">
        <v>17256.7571428571</v>
      </c>
      <c r="EK90">
        <v>38.3794285714286</v>
      </c>
      <c r="EL90">
        <v>38.48425</v>
      </c>
      <c r="EM90">
        <v>37.937</v>
      </c>
      <c r="EN90">
        <v>37.812</v>
      </c>
      <c r="EO90">
        <v>39.187</v>
      </c>
      <c r="EP90">
        <v>1955.08321428571</v>
      </c>
      <c r="EQ90">
        <v>39.9</v>
      </c>
      <c r="ER90">
        <v>0</v>
      </c>
      <c r="ES90">
        <v>1659718438.9</v>
      </c>
      <c r="ET90">
        <v>0</v>
      </c>
      <c r="EU90">
        <v>663.51176</v>
      </c>
      <c r="EV90">
        <v>-5.08653844960283</v>
      </c>
      <c r="EW90">
        <v>-104.323076896403</v>
      </c>
      <c r="EX90">
        <v>13126.752</v>
      </c>
      <c r="EY90">
        <v>15</v>
      </c>
      <c r="EZ90">
        <v>0</v>
      </c>
      <c r="FA90" t="s">
        <v>419</v>
      </c>
      <c r="FB90">
        <v>1659628608.5</v>
      </c>
      <c r="FC90">
        <v>1659628614.5</v>
      </c>
      <c r="FD90">
        <v>0</v>
      </c>
      <c r="FE90">
        <v>0.171</v>
      </c>
      <c r="FF90">
        <v>-0.023</v>
      </c>
      <c r="FG90">
        <v>6.372</v>
      </c>
      <c r="FH90">
        <v>0.072</v>
      </c>
      <c r="FI90">
        <v>420</v>
      </c>
      <c r="FJ90">
        <v>15</v>
      </c>
      <c r="FK90">
        <v>0.23</v>
      </c>
      <c r="FL90">
        <v>0.04</v>
      </c>
      <c r="FM90">
        <v>-50.3167075</v>
      </c>
      <c r="FN90">
        <v>3.99842589118213</v>
      </c>
      <c r="FO90">
        <v>0.557241055283753</v>
      </c>
      <c r="FP90">
        <v>0</v>
      </c>
      <c r="FQ90">
        <v>663.846029411765</v>
      </c>
      <c r="FR90">
        <v>-5.16025974039037</v>
      </c>
      <c r="FS90">
        <v>0.555633368608677</v>
      </c>
      <c r="FT90">
        <v>0</v>
      </c>
      <c r="FU90">
        <v>4.3690285</v>
      </c>
      <c r="FV90">
        <v>-0.0450324202626639</v>
      </c>
      <c r="FW90">
        <v>0.0050071197059787</v>
      </c>
      <c r="FX90">
        <v>1</v>
      </c>
      <c r="FY90">
        <v>1</v>
      </c>
      <c r="FZ90">
        <v>3</v>
      </c>
      <c r="GA90" t="s">
        <v>426</v>
      </c>
      <c r="GB90">
        <v>2.97355</v>
      </c>
      <c r="GC90">
        <v>2.69803</v>
      </c>
      <c r="GD90">
        <v>0.184485</v>
      </c>
      <c r="GE90">
        <v>0.190047</v>
      </c>
      <c r="GF90">
        <v>0.0905191</v>
      </c>
      <c r="GG90">
        <v>0.0766008</v>
      </c>
      <c r="GH90">
        <v>31767.9</v>
      </c>
      <c r="GI90">
        <v>34507.7</v>
      </c>
      <c r="GJ90">
        <v>35297.9</v>
      </c>
      <c r="GK90">
        <v>38636.5</v>
      </c>
      <c r="GL90">
        <v>45522.9</v>
      </c>
      <c r="GM90">
        <v>51533.2</v>
      </c>
      <c r="GN90">
        <v>55171.2</v>
      </c>
      <c r="GO90">
        <v>61972.9</v>
      </c>
      <c r="GP90">
        <v>1.985</v>
      </c>
      <c r="GQ90">
        <v>1.843</v>
      </c>
      <c r="GR90">
        <v>0.104249</v>
      </c>
      <c r="GS90">
        <v>0</v>
      </c>
      <c r="GT90">
        <v>23.3156</v>
      </c>
      <c r="GU90">
        <v>999.9</v>
      </c>
      <c r="GV90">
        <v>57.154</v>
      </c>
      <c r="GW90">
        <v>28.329</v>
      </c>
      <c r="GX90">
        <v>24.4442</v>
      </c>
      <c r="GY90">
        <v>55.5729</v>
      </c>
      <c r="GZ90">
        <v>46.3021</v>
      </c>
      <c r="HA90">
        <v>1</v>
      </c>
      <c r="HB90">
        <v>-0.0656098</v>
      </c>
      <c r="HC90">
        <v>1.96763</v>
      </c>
      <c r="HD90">
        <v>20.1185</v>
      </c>
      <c r="HE90">
        <v>5.20052</v>
      </c>
      <c r="HF90">
        <v>12.004</v>
      </c>
      <c r="HG90">
        <v>4.9756</v>
      </c>
      <c r="HH90">
        <v>3.2932</v>
      </c>
      <c r="HI90">
        <v>659.9</v>
      </c>
      <c r="HJ90">
        <v>9999</v>
      </c>
      <c r="HK90">
        <v>9999</v>
      </c>
      <c r="HL90">
        <v>9999</v>
      </c>
      <c r="HM90">
        <v>1.8631</v>
      </c>
      <c r="HN90">
        <v>1.86798</v>
      </c>
      <c r="HO90">
        <v>1.86768</v>
      </c>
      <c r="HP90">
        <v>1.8689</v>
      </c>
      <c r="HQ90">
        <v>1.86969</v>
      </c>
      <c r="HR90">
        <v>1.86578</v>
      </c>
      <c r="HS90">
        <v>1.86688</v>
      </c>
      <c r="HT90">
        <v>1.86829</v>
      </c>
      <c r="HU90">
        <v>5</v>
      </c>
      <c r="HV90">
        <v>0</v>
      </c>
      <c r="HW90">
        <v>0</v>
      </c>
      <c r="HX90">
        <v>0</v>
      </c>
      <c r="HY90" t="s">
        <v>421</v>
      </c>
      <c r="HZ90" t="s">
        <v>422</v>
      </c>
      <c r="IA90" t="s">
        <v>423</v>
      </c>
      <c r="IB90" t="s">
        <v>423</v>
      </c>
      <c r="IC90" t="s">
        <v>423</v>
      </c>
      <c r="ID90" t="s">
        <v>423</v>
      </c>
      <c r="IE90">
        <v>0</v>
      </c>
      <c r="IF90">
        <v>100</v>
      </c>
      <c r="IG90">
        <v>100</v>
      </c>
      <c r="IH90">
        <v>10.44</v>
      </c>
      <c r="II90">
        <v>0.2845</v>
      </c>
      <c r="IJ90">
        <v>3.92169283877132</v>
      </c>
      <c r="IK90">
        <v>0.0054094350880348</v>
      </c>
      <c r="IL90">
        <v>8.62785101562088e-07</v>
      </c>
      <c r="IM90">
        <v>-6.09410195572284e-10</v>
      </c>
      <c r="IN90">
        <v>-0.025273926026183</v>
      </c>
      <c r="IO90">
        <v>-0.0219156322177338</v>
      </c>
      <c r="IP90">
        <v>0.00246301660602182</v>
      </c>
      <c r="IQ90">
        <v>-2.7174175459257e-05</v>
      </c>
      <c r="IR90">
        <v>-3</v>
      </c>
      <c r="IS90">
        <v>1757</v>
      </c>
      <c r="IT90">
        <v>1</v>
      </c>
      <c r="IU90">
        <v>21</v>
      </c>
      <c r="IV90">
        <v>1497.2</v>
      </c>
      <c r="IW90">
        <v>1497.1</v>
      </c>
      <c r="IX90">
        <v>2.4231</v>
      </c>
      <c r="IY90">
        <v>2.59033</v>
      </c>
      <c r="IZ90">
        <v>1.54785</v>
      </c>
      <c r="JA90">
        <v>2.30713</v>
      </c>
      <c r="JB90">
        <v>1.34644</v>
      </c>
      <c r="JC90">
        <v>2.31445</v>
      </c>
      <c r="JD90">
        <v>32.0904</v>
      </c>
      <c r="JE90">
        <v>24.2451</v>
      </c>
      <c r="JF90">
        <v>18</v>
      </c>
      <c r="JG90">
        <v>497.148</v>
      </c>
      <c r="JH90">
        <v>406.584</v>
      </c>
      <c r="JI90">
        <v>20.4441</v>
      </c>
      <c r="JJ90">
        <v>26.3153</v>
      </c>
      <c r="JK90">
        <v>30.0001</v>
      </c>
      <c r="JL90">
        <v>26.2758</v>
      </c>
      <c r="JM90">
        <v>26.219</v>
      </c>
      <c r="JN90">
        <v>48.6499</v>
      </c>
      <c r="JO90">
        <v>39.0813</v>
      </c>
      <c r="JP90">
        <v>0</v>
      </c>
      <c r="JQ90">
        <v>20.4426</v>
      </c>
      <c r="JR90">
        <v>1241.75</v>
      </c>
      <c r="JS90">
        <v>15.4771</v>
      </c>
      <c r="JT90">
        <v>102.348</v>
      </c>
      <c r="JU90">
        <v>103.154</v>
      </c>
    </row>
    <row r="91" spans="1:281">
      <c r="A91">
        <v>75</v>
      </c>
      <c r="B91">
        <v>1659718447</v>
      </c>
      <c r="C91">
        <v>461.900000095367</v>
      </c>
      <c r="D91" t="s">
        <v>573</v>
      </c>
      <c r="E91" t="s">
        <v>574</v>
      </c>
      <c r="F91">
        <v>5</v>
      </c>
      <c r="G91" t="s">
        <v>415</v>
      </c>
      <c r="H91" t="s">
        <v>416</v>
      </c>
      <c r="I91">
        <v>1659718439.5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1254.3862871163</v>
      </c>
      <c r="AK91">
        <v>1215.8736969697</v>
      </c>
      <c r="AL91">
        <v>3.45384011108139</v>
      </c>
      <c r="AM91">
        <v>66.001600535587</v>
      </c>
      <c r="AN91">
        <f>(AP91 - AO91 + DI91*1E3/(8.314*(DK91+273.15)) * AR91/DH91 * AQ91) * DH91/(100*CV91) * 1000/(1000 - AP91)</f>
        <v>0</v>
      </c>
      <c r="AO91">
        <v>15.4776447209741</v>
      </c>
      <c r="AP91">
        <v>19.8303755244755</v>
      </c>
      <c r="AQ91">
        <v>3.32116427425919e-05</v>
      </c>
      <c r="AR91">
        <v>112.050135901182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417</v>
      </c>
      <c r="AY91" t="s">
        <v>417</v>
      </c>
      <c r="AZ91">
        <v>0</v>
      </c>
      <c r="BA91">
        <v>0</v>
      </c>
      <c r="BB91">
        <f>1-AZ91/BA91</f>
        <v>0</v>
      </c>
      <c r="BC91">
        <v>0</v>
      </c>
      <c r="BD91" t="s">
        <v>417</v>
      </c>
      <c r="BE91" t="s">
        <v>417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417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6</v>
      </c>
      <c r="CW91">
        <v>0.5</v>
      </c>
      <c r="CX91" t="s">
        <v>418</v>
      </c>
      <c r="CY91">
        <v>2</v>
      </c>
      <c r="CZ91" t="b">
        <v>1</v>
      </c>
      <c r="DA91">
        <v>1659718439.5</v>
      </c>
      <c r="DB91">
        <v>1168.73740740741</v>
      </c>
      <c r="DC91">
        <v>1218.86185185185</v>
      </c>
      <c r="DD91">
        <v>19.8366592592593</v>
      </c>
      <c r="DE91">
        <v>15.4763518518519</v>
      </c>
      <c r="DF91">
        <v>1158.33888888889</v>
      </c>
      <c r="DG91">
        <v>19.5519851851852</v>
      </c>
      <c r="DH91">
        <v>500.078666666667</v>
      </c>
      <c r="DI91">
        <v>90.4405</v>
      </c>
      <c r="DJ91">
        <v>0.043818837037037</v>
      </c>
      <c r="DK91">
        <v>24.655962962963</v>
      </c>
      <c r="DL91">
        <v>25.0218407407407</v>
      </c>
      <c r="DM91">
        <v>999.9</v>
      </c>
      <c r="DN91">
        <v>0</v>
      </c>
      <c r="DO91">
        <v>0</v>
      </c>
      <c r="DP91">
        <v>10008.5185185185</v>
      </c>
      <c r="DQ91">
        <v>0</v>
      </c>
      <c r="DR91">
        <v>12.3673592592593</v>
      </c>
      <c r="DS91">
        <v>-50.1239296296296</v>
      </c>
      <c r="DT91">
        <v>1192.39074074074</v>
      </c>
      <c r="DU91">
        <v>1238.02185185185</v>
      </c>
      <c r="DV91">
        <v>4.36031037037037</v>
      </c>
      <c r="DW91">
        <v>1218.86185185185</v>
      </c>
      <c r="DX91">
        <v>15.4763518518519</v>
      </c>
      <c r="DY91">
        <v>1.7940362962963</v>
      </c>
      <c r="DZ91">
        <v>1.39968888888889</v>
      </c>
      <c r="EA91">
        <v>15.734937037037</v>
      </c>
      <c r="EB91">
        <v>11.9142518518519</v>
      </c>
      <c r="EC91">
        <v>1999.97851851852</v>
      </c>
      <c r="ED91">
        <v>0.980001333333333</v>
      </c>
      <c r="EE91">
        <v>0.0199989333333333</v>
      </c>
      <c r="EF91">
        <v>0</v>
      </c>
      <c r="EG91">
        <v>663.070222222222</v>
      </c>
      <c r="EH91">
        <v>5.00063</v>
      </c>
      <c r="EI91">
        <v>13118.2407407407</v>
      </c>
      <c r="EJ91">
        <v>17256.7222222222</v>
      </c>
      <c r="EK91">
        <v>38.3795925925926</v>
      </c>
      <c r="EL91">
        <v>38.472</v>
      </c>
      <c r="EM91">
        <v>37.937</v>
      </c>
      <c r="EN91">
        <v>37.812</v>
      </c>
      <c r="EO91">
        <v>39.187</v>
      </c>
      <c r="EP91">
        <v>1955.07851851852</v>
      </c>
      <c r="EQ91">
        <v>39.9</v>
      </c>
      <c r="ER91">
        <v>0</v>
      </c>
      <c r="ES91">
        <v>1659718444.3</v>
      </c>
      <c r="ET91">
        <v>0</v>
      </c>
      <c r="EU91">
        <v>663.034961538462</v>
      </c>
      <c r="EV91">
        <v>-5.84058119928464</v>
      </c>
      <c r="EW91">
        <v>-101.955555721245</v>
      </c>
      <c r="EX91">
        <v>13118.0076923077</v>
      </c>
      <c r="EY91">
        <v>15</v>
      </c>
      <c r="EZ91">
        <v>0</v>
      </c>
      <c r="FA91" t="s">
        <v>419</v>
      </c>
      <c r="FB91">
        <v>1659628608.5</v>
      </c>
      <c r="FC91">
        <v>1659628614.5</v>
      </c>
      <c r="FD91">
        <v>0</v>
      </c>
      <c r="FE91">
        <v>0.171</v>
      </c>
      <c r="FF91">
        <v>-0.023</v>
      </c>
      <c r="FG91">
        <v>6.372</v>
      </c>
      <c r="FH91">
        <v>0.072</v>
      </c>
      <c r="FI91">
        <v>420</v>
      </c>
      <c r="FJ91">
        <v>15</v>
      </c>
      <c r="FK91">
        <v>0.23</v>
      </c>
      <c r="FL91">
        <v>0.04</v>
      </c>
      <c r="FM91">
        <v>-50.1346275</v>
      </c>
      <c r="FN91">
        <v>0.778774108818057</v>
      </c>
      <c r="FO91">
        <v>0.615216738226253</v>
      </c>
      <c r="FP91">
        <v>0</v>
      </c>
      <c r="FQ91">
        <v>663.417</v>
      </c>
      <c r="FR91">
        <v>-5.05069518611337</v>
      </c>
      <c r="FS91">
        <v>0.550287090847082</v>
      </c>
      <c r="FT91">
        <v>0</v>
      </c>
      <c r="FU91">
        <v>4.36448125</v>
      </c>
      <c r="FV91">
        <v>-0.0649045778611778</v>
      </c>
      <c r="FW91">
        <v>0.00677656114393581</v>
      </c>
      <c r="FX91">
        <v>1</v>
      </c>
      <c r="FY91">
        <v>1</v>
      </c>
      <c r="FZ91">
        <v>3</v>
      </c>
      <c r="GA91" t="s">
        <v>426</v>
      </c>
      <c r="GB91">
        <v>2.97334</v>
      </c>
      <c r="GC91">
        <v>2.69788</v>
      </c>
      <c r="GD91">
        <v>0.186088</v>
      </c>
      <c r="GE91">
        <v>0.191806</v>
      </c>
      <c r="GF91">
        <v>0.0905004</v>
      </c>
      <c r="GG91">
        <v>0.0766071</v>
      </c>
      <c r="GH91">
        <v>31705.1</v>
      </c>
      <c r="GI91">
        <v>34432.4</v>
      </c>
      <c r="GJ91">
        <v>35297.4</v>
      </c>
      <c r="GK91">
        <v>38636.1</v>
      </c>
      <c r="GL91">
        <v>45523.1</v>
      </c>
      <c r="GM91">
        <v>51532.8</v>
      </c>
      <c r="GN91">
        <v>55170.3</v>
      </c>
      <c r="GO91">
        <v>61972.7</v>
      </c>
      <c r="GP91">
        <v>1.9852</v>
      </c>
      <c r="GQ91">
        <v>1.8434</v>
      </c>
      <c r="GR91">
        <v>0.103921</v>
      </c>
      <c r="GS91">
        <v>0</v>
      </c>
      <c r="GT91">
        <v>23.3156</v>
      </c>
      <c r="GU91">
        <v>999.9</v>
      </c>
      <c r="GV91">
        <v>57.13</v>
      </c>
      <c r="GW91">
        <v>28.329</v>
      </c>
      <c r="GX91">
        <v>24.4327</v>
      </c>
      <c r="GY91">
        <v>54.8629</v>
      </c>
      <c r="GZ91">
        <v>46.6707</v>
      </c>
      <c r="HA91">
        <v>1</v>
      </c>
      <c r="HB91">
        <v>-0.0654268</v>
      </c>
      <c r="HC91">
        <v>1.97381</v>
      </c>
      <c r="HD91">
        <v>20.1188</v>
      </c>
      <c r="HE91">
        <v>5.19932</v>
      </c>
      <c r="HF91">
        <v>12.004</v>
      </c>
      <c r="HG91">
        <v>4.976</v>
      </c>
      <c r="HH91">
        <v>3.2934</v>
      </c>
      <c r="HI91">
        <v>659.9</v>
      </c>
      <c r="HJ91">
        <v>9999</v>
      </c>
      <c r="HK91">
        <v>9999</v>
      </c>
      <c r="HL91">
        <v>9999</v>
      </c>
      <c r="HM91">
        <v>1.8631</v>
      </c>
      <c r="HN91">
        <v>1.86798</v>
      </c>
      <c r="HO91">
        <v>1.86768</v>
      </c>
      <c r="HP91">
        <v>1.8689</v>
      </c>
      <c r="HQ91">
        <v>1.86975</v>
      </c>
      <c r="HR91">
        <v>1.86578</v>
      </c>
      <c r="HS91">
        <v>1.86688</v>
      </c>
      <c r="HT91">
        <v>1.86826</v>
      </c>
      <c r="HU91">
        <v>5</v>
      </c>
      <c r="HV91">
        <v>0</v>
      </c>
      <c r="HW91">
        <v>0</v>
      </c>
      <c r="HX91">
        <v>0</v>
      </c>
      <c r="HY91" t="s">
        <v>421</v>
      </c>
      <c r="HZ91" t="s">
        <v>422</v>
      </c>
      <c r="IA91" t="s">
        <v>423</v>
      </c>
      <c r="IB91" t="s">
        <v>423</v>
      </c>
      <c r="IC91" t="s">
        <v>423</v>
      </c>
      <c r="ID91" t="s">
        <v>423</v>
      </c>
      <c r="IE91">
        <v>0</v>
      </c>
      <c r="IF91">
        <v>100</v>
      </c>
      <c r="IG91">
        <v>100</v>
      </c>
      <c r="IH91">
        <v>10.52</v>
      </c>
      <c r="II91">
        <v>0.2844</v>
      </c>
      <c r="IJ91">
        <v>3.92169283877132</v>
      </c>
      <c r="IK91">
        <v>0.0054094350880348</v>
      </c>
      <c r="IL91">
        <v>8.62785101562088e-07</v>
      </c>
      <c r="IM91">
        <v>-6.09410195572284e-10</v>
      </c>
      <c r="IN91">
        <v>-0.025273926026183</v>
      </c>
      <c r="IO91">
        <v>-0.0219156322177338</v>
      </c>
      <c r="IP91">
        <v>0.00246301660602182</v>
      </c>
      <c r="IQ91">
        <v>-2.7174175459257e-05</v>
      </c>
      <c r="IR91">
        <v>-3</v>
      </c>
      <c r="IS91">
        <v>1757</v>
      </c>
      <c r="IT91">
        <v>1</v>
      </c>
      <c r="IU91">
        <v>21</v>
      </c>
      <c r="IV91">
        <v>1497.3</v>
      </c>
      <c r="IW91">
        <v>1497.2</v>
      </c>
      <c r="IX91">
        <v>2.45239</v>
      </c>
      <c r="IY91">
        <v>2.6001</v>
      </c>
      <c r="IZ91">
        <v>1.54785</v>
      </c>
      <c r="JA91">
        <v>2.30713</v>
      </c>
      <c r="JB91">
        <v>1.34644</v>
      </c>
      <c r="JC91">
        <v>2.27661</v>
      </c>
      <c r="JD91">
        <v>32.0904</v>
      </c>
      <c r="JE91">
        <v>24.2451</v>
      </c>
      <c r="JF91">
        <v>18</v>
      </c>
      <c r="JG91">
        <v>497.278</v>
      </c>
      <c r="JH91">
        <v>406.807</v>
      </c>
      <c r="JI91">
        <v>20.421</v>
      </c>
      <c r="JJ91">
        <v>26.3153</v>
      </c>
      <c r="JK91">
        <v>30.0002</v>
      </c>
      <c r="JL91">
        <v>26.2758</v>
      </c>
      <c r="JM91">
        <v>26.219</v>
      </c>
      <c r="JN91">
        <v>49.1375</v>
      </c>
      <c r="JO91">
        <v>39.0813</v>
      </c>
      <c r="JP91">
        <v>0</v>
      </c>
      <c r="JQ91">
        <v>20.4211</v>
      </c>
      <c r="JR91">
        <v>1255.29</v>
      </c>
      <c r="JS91">
        <v>15.4771</v>
      </c>
      <c r="JT91">
        <v>102.346</v>
      </c>
      <c r="JU91">
        <v>103.153</v>
      </c>
    </row>
    <row r="92" spans="1:281">
      <c r="A92">
        <v>76</v>
      </c>
      <c r="B92">
        <v>1659718452</v>
      </c>
      <c r="C92">
        <v>466.900000095367</v>
      </c>
      <c r="D92" t="s">
        <v>575</v>
      </c>
      <c r="E92" t="s">
        <v>576</v>
      </c>
      <c r="F92">
        <v>5</v>
      </c>
      <c r="G92" t="s">
        <v>415</v>
      </c>
      <c r="H92" t="s">
        <v>416</v>
      </c>
      <c r="I92">
        <v>1659718444.21429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1271.37718691732</v>
      </c>
      <c r="AK92">
        <v>1233.08660606061</v>
      </c>
      <c r="AL92">
        <v>3.42047957897434</v>
      </c>
      <c r="AM92">
        <v>66.001600535587</v>
      </c>
      <c r="AN92">
        <f>(AP92 - AO92 + DI92*1E3/(8.314*(DK92+273.15)) * AR92/DH92 * AQ92) * DH92/(100*CV92) * 1000/(1000 - AP92)</f>
        <v>0</v>
      </c>
      <c r="AO92">
        <v>15.4767237170032</v>
      </c>
      <c r="AP92">
        <v>19.8276552447553</v>
      </c>
      <c r="AQ92">
        <v>5.53194551952534e-05</v>
      </c>
      <c r="AR92">
        <v>112.050135901182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417</v>
      </c>
      <c r="AY92" t="s">
        <v>417</v>
      </c>
      <c r="AZ92">
        <v>0</v>
      </c>
      <c r="BA92">
        <v>0</v>
      </c>
      <c r="BB92">
        <f>1-AZ92/BA92</f>
        <v>0</v>
      </c>
      <c r="BC92">
        <v>0</v>
      </c>
      <c r="BD92" t="s">
        <v>417</v>
      </c>
      <c r="BE92" t="s">
        <v>417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417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6</v>
      </c>
      <c r="CW92">
        <v>0.5</v>
      </c>
      <c r="CX92" t="s">
        <v>418</v>
      </c>
      <c r="CY92">
        <v>2</v>
      </c>
      <c r="CZ92" t="b">
        <v>1</v>
      </c>
      <c r="DA92">
        <v>1659718444.21429</v>
      </c>
      <c r="DB92">
        <v>1184.31321428571</v>
      </c>
      <c r="DC92">
        <v>1234.48857142857</v>
      </c>
      <c r="DD92">
        <v>19.8332392857143</v>
      </c>
      <c r="DE92">
        <v>15.4771107142857</v>
      </c>
      <c r="DF92">
        <v>1173.83785714286</v>
      </c>
      <c r="DG92">
        <v>19.5486928571429</v>
      </c>
      <c r="DH92">
        <v>500.0715</v>
      </c>
      <c r="DI92">
        <v>90.4398142857143</v>
      </c>
      <c r="DJ92">
        <v>0.0439403714285714</v>
      </c>
      <c r="DK92">
        <v>24.6531714285714</v>
      </c>
      <c r="DL92">
        <v>25.018725</v>
      </c>
      <c r="DM92">
        <v>999.9</v>
      </c>
      <c r="DN92">
        <v>0</v>
      </c>
      <c r="DO92">
        <v>0</v>
      </c>
      <c r="DP92">
        <v>10014.6428571429</v>
      </c>
      <c r="DQ92">
        <v>0</v>
      </c>
      <c r="DR92">
        <v>12.340975</v>
      </c>
      <c r="DS92">
        <v>-50.1747678571429</v>
      </c>
      <c r="DT92">
        <v>1208.2775</v>
      </c>
      <c r="DU92">
        <v>1253.89535714286</v>
      </c>
      <c r="DV92">
        <v>4.35612464285714</v>
      </c>
      <c r="DW92">
        <v>1234.48857142857</v>
      </c>
      <c r="DX92">
        <v>15.4771107142857</v>
      </c>
      <c r="DY92">
        <v>1.79371321428571</v>
      </c>
      <c r="DZ92">
        <v>1.3997475</v>
      </c>
      <c r="EA92">
        <v>15.7321214285714</v>
      </c>
      <c r="EB92">
        <v>11.9148892857143</v>
      </c>
      <c r="EC92">
        <v>1999.99214285714</v>
      </c>
      <c r="ED92">
        <v>0.980001535714286</v>
      </c>
      <c r="EE92">
        <v>0.0199987107142857</v>
      </c>
      <c r="EF92">
        <v>0</v>
      </c>
      <c r="EG92">
        <v>662.573321428571</v>
      </c>
      <c r="EH92">
        <v>5.00063</v>
      </c>
      <c r="EI92">
        <v>13110.3214285714</v>
      </c>
      <c r="EJ92">
        <v>17256.8428571429</v>
      </c>
      <c r="EK92">
        <v>38.3794285714286</v>
      </c>
      <c r="EL92">
        <v>38.4685</v>
      </c>
      <c r="EM92">
        <v>37.937</v>
      </c>
      <c r="EN92">
        <v>37.812</v>
      </c>
      <c r="EO92">
        <v>39.187</v>
      </c>
      <c r="EP92">
        <v>1955.09214285714</v>
      </c>
      <c r="EQ92">
        <v>39.9</v>
      </c>
      <c r="ER92">
        <v>0</v>
      </c>
      <c r="ES92">
        <v>1659718449.1</v>
      </c>
      <c r="ET92">
        <v>0</v>
      </c>
      <c r="EU92">
        <v>662.550807692308</v>
      </c>
      <c r="EV92">
        <v>-6.16899144729814</v>
      </c>
      <c r="EW92">
        <v>-101.798290691607</v>
      </c>
      <c r="EX92">
        <v>13109.7153846154</v>
      </c>
      <c r="EY92">
        <v>15</v>
      </c>
      <c r="EZ92">
        <v>0</v>
      </c>
      <c r="FA92" t="s">
        <v>419</v>
      </c>
      <c r="FB92">
        <v>1659628608.5</v>
      </c>
      <c r="FC92">
        <v>1659628614.5</v>
      </c>
      <c r="FD92">
        <v>0</v>
      </c>
      <c r="FE92">
        <v>0.171</v>
      </c>
      <c r="FF92">
        <v>-0.023</v>
      </c>
      <c r="FG92">
        <v>6.372</v>
      </c>
      <c r="FH92">
        <v>0.072</v>
      </c>
      <c r="FI92">
        <v>420</v>
      </c>
      <c r="FJ92">
        <v>15</v>
      </c>
      <c r="FK92">
        <v>0.23</v>
      </c>
      <c r="FL92">
        <v>0.04</v>
      </c>
      <c r="FM92">
        <v>-50.1534275</v>
      </c>
      <c r="FN92">
        <v>-1.19576848030006</v>
      </c>
      <c r="FO92">
        <v>0.833163863530909</v>
      </c>
      <c r="FP92">
        <v>0</v>
      </c>
      <c r="FQ92">
        <v>662.862970588235</v>
      </c>
      <c r="FR92">
        <v>-6.37092436683433</v>
      </c>
      <c r="FS92">
        <v>0.665367014391927</v>
      </c>
      <c r="FT92">
        <v>0</v>
      </c>
      <c r="FU92">
        <v>4.3583525</v>
      </c>
      <c r="FV92">
        <v>-0.0602872795497348</v>
      </c>
      <c r="FW92">
        <v>0.00645105679327038</v>
      </c>
      <c r="FX92">
        <v>1</v>
      </c>
      <c r="FY92">
        <v>1</v>
      </c>
      <c r="FZ92">
        <v>3</v>
      </c>
      <c r="GA92" t="s">
        <v>426</v>
      </c>
      <c r="GB92">
        <v>2.97416</v>
      </c>
      <c r="GC92">
        <v>2.69807</v>
      </c>
      <c r="GD92">
        <v>0.187724</v>
      </c>
      <c r="GE92">
        <v>0.193217</v>
      </c>
      <c r="GF92">
        <v>0.0905007</v>
      </c>
      <c r="GG92">
        <v>0.0766076</v>
      </c>
      <c r="GH92">
        <v>31642</v>
      </c>
      <c r="GI92">
        <v>34372.6</v>
      </c>
      <c r="GJ92">
        <v>35298.1</v>
      </c>
      <c r="GK92">
        <v>38636.5</v>
      </c>
      <c r="GL92">
        <v>45523.9</v>
      </c>
      <c r="GM92">
        <v>51532.6</v>
      </c>
      <c r="GN92">
        <v>55171.1</v>
      </c>
      <c r="GO92">
        <v>61972.4</v>
      </c>
      <c r="GP92">
        <v>1.9856</v>
      </c>
      <c r="GQ92">
        <v>1.8432</v>
      </c>
      <c r="GR92">
        <v>0.104636</v>
      </c>
      <c r="GS92">
        <v>0</v>
      </c>
      <c r="GT92">
        <v>23.3156</v>
      </c>
      <c r="GU92">
        <v>999.9</v>
      </c>
      <c r="GV92">
        <v>57.13</v>
      </c>
      <c r="GW92">
        <v>28.329</v>
      </c>
      <c r="GX92">
        <v>24.4369</v>
      </c>
      <c r="GY92">
        <v>55.3529</v>
      </c>
      <c r="GZ92">
        <v>46.7428</v>
      </c>
      <c r="HA92">
        <v>1</v>
      </c>
      <c r="HB92">
        <v>-0.0657317</v>
      </c>
      <c r="HC92">
        <v>1.98083</v>
      </c>
      <c r="HD92">
        <v>20.1181</v>
      </c>
      <c r="HE92">
        <v>5.19812</v>
      </c>
      <c r="HF92">
        <v>12.004</v>
      </c>
      <c r="HG92">
        <v>4.9756</v>
      </c>
      <c r="HH92">
        <v>3.294</v>
      </c>
      <c r="HI92">
        <v>659.9</v>
      </c>
      <c r="HJ92">
        <v>9999</v>
      </c>
      <c r="HK92">
        <v>9999</v>
      </c>
      <c r="HL92">
        <v>9999</v>
      </c>
      <c r="HM92">
        <v>1.8631</v>
      </c>
      <c r="HN92">
        <v>1.86798</v>
      </c>
      <c r="HO92">
        <v>1.86771</v>
      </c>
      <c r="HP92">
        <v>1.86887</v>
      </c>
      <c r="HQ92">
        <v>1.86969</v>
      </c>
      <c r="HR92">
        <v>1.86578</v>
      </c>
      <c r="HS92">
        <v>1.86688</v>
      </c>
      <c r="HT92">
        <v>1.86826</v>
      </c>
      <c r="HU92">
        <v>5</v>
      </c>
      <c r="HV92">
        <v>0</v>
      </c>
      <c r="HW92">
        <v>0</v>
      </c>
      <c r="HX92">
        <v>0</v>
      </c>
      <c r="HY92" t="s">
        <v>421</v>
      </c>
      <c r="HZ92" t="s">
        <v>422</v>
      </c>
      <c r="IA92" t="s">
        <v>423</v>
      </c>
      <c r="IB92" t="s">
        <v>423</v>
      </c>
      <c r="IC92" t="s">
        <v>423</v>
      </c>
      <c r="ID92" t="s">
        <v>423</v>
      </c>
      <c r="IE92">
        <v>0</v>
      </c>
      <c r="IF92">
        <v>100</v>
      </c>
      <c r="IG92">
        <v>100</v>
      </c>
      <c r="IH92">
        <v>10.6</v>
      </c>
      <c r="II92">
        <v>0.2844</v>
      </c>
      <c r="IJ92">
        <v>3.92169283877132</v>
      </c>
      <c r="IK92">
        <v>0.0054094350880348</v>
      </c>
      <c r="IL92">
        <v>8.62785101562088e-07</v>
      </c>
      <c r="IM92">
        <v>-6.09410195572284e-10</v>
      </c>
      <c r="IN92">
        <v>-0.025273926026183</v>
      </c>
      <c r="IO92">
        <v>-0.0219156322177338</v>
      </c>
      <c r="IP92">
        <v>0.00246301660602182</v>
      </c>
      <c r="IQ92">
        <v>-2.7174175459257e-05</v>
      </c>
      <c r="IR92">
        <v>-3</v>
      </c>
      <c r="IS92">
        <v>1757</v>
      </c>
      <c r="IT92">
        <v>1</v>
      </c>
      <c r="IU92">
        <v>21</v>
      </c>
      <c r="IV92">
        <v>1497.4</v>
      </c>
      <c r="IW92">
        <v>1497.3</v>
      </c>
      <c r="IX92">
        <v>2.47559</v>
      </c>
      <c r="IY92">
        <v>2.59033</v>
      </c>
      <c r="IZ92">
        <v>1.54785</v>
      </c>
      <c r="JA92">
        <v>2.30713</v>
      </c>
      <c r="JB92">
        <v>1.34644</v>
      </c>
      <c r="JC92">
        <v>2.35474</v>
      </c>
      <c r="JD92">
        <v>32.0904</v>
      </c>
      <c r="JE92">
        <v>24.2539</v>
      </c>
      <c r="JF92">
        <v>18</v>
      </c>
      <c r="JG92">
        <v>497.559</v>
      </c>
      <c r="JH92">
        <v>406.712</v>
      </c>
      <c r="JI92">
        <v>20.3993</v>
      </c>
      <c r="JJ92">
        <v>26.3174</v>
      </c>
      <c r="JK92">
        <v>29.9999</v>
      </c>
      <c r="JL92">
        <v>26.278</v>
      </c>
      <c r="JM92">
        <v>26.2212</v>
      </c>
      <c r="JN92">
        <v>49.7046</v>
      </c>
      <c r="JO92">
        <v>39.0813</v>
      </c>
      <c r="JP92">
        <v>0</v>
      </c>
      <c r="JQ92">
        <v>20.3997</v>
      </c>
      <c r="JR92">
        <v>1275.46</v>
      </c>
      <c r="JS92">
        <v>15.4771</v>
      </c>
      <c r="JT92">
        <v>102.348</v>
      </c>
      <c r="JU92">
        <v>103.153</v>
      </c>
    </row>
    <row r="93" spans="1:281">
      <c r="A93">
        <v>77</v>
      </c>
      <c r="B93">
        <v>1659718457</v>
      </c>
      <c r="C93">
        <v>471.900000095367</v>
      </c>
      <c r="D93" t="s">
        <v>577</v>
      </c>
      <c r="E93" t="s">
        <v>578</v>
      </c>
      <c r="F93">
        <v>5</v>
      </c>
      <c r="G93" t="s">
        <v>415</v>
      </c>
      <c r="H93" t="s">
        <v>416</v>
      </c>
      <c r="I93">
        <v>1659718449.5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1288.7988906123</v>
      </c>
      <c r="AK93">
        <v>1250.14733333333</v>
      </c>
      <c r="AL93">
        <v>3.54277246070536</v>
      </c>
      <c r="AM93">
        <v>66.001600535587</v>
      </c>
      <c r="AN93">
        <f>(AP93 - AO93 + DI93*1E3/(8.314*(DK93+273.15)) * AR93/DH93 * AQ93) * DH93/(100*CV93) * 1000/(1000 - AP93)</f>
        <v>0</v>
      </c>
      <c r="AO93">
        <v>15.4803620022299</v>
      </c>
      <c r="AP93">
        <v>19.8235727272727</v>
      </c>
      <c r="AQ93">
        <v>-0.000140925640199963</v>
      </c>
      <c r="AR93">
        <v>112.050135901182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417</v>
      </c>
      <c r="AY93" t="s">
        <v>417</v>
      </c>
      <c r="AZ93">
        <v>0</v>
      </c>
      <c r="BA93">
        <v>0</v>
      </c>
      <c r="BB93">
        <f>1-AZ93/BA93</f>
        <v>0</v>
      </c>
      <c r="BC93">
        <v>0</v>
      </c>
      <c r="BD93" t="s">
        <v>417</v>
      </c>
      <c r="BE93" t="s">
        <v>417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417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6</v>
      </c>
      <c r="CW93">
        <v>0.5</v>
      </c>
      <c r="CX93" t="s">
        <v>418</v>
      </c>
      <c r="CY93">
        <v>2</v>
      </c>
      <c r="CZ93" t="b">
        <v>1</v>
      </c>
      <c r="DA93">
        <v>1659718449.5</v>
      </c>
      <c r="DB93">
        <v>1201.76222222222</v>
      </c>
      <c r="DC93">
        <v>1252.41740740741</v>
      </c>
      <c r="DD93">
        <v>19.8279222222222</v>
      </c>
      <c r="DE93">
        <v>15.4783111111111</v>
      </c>
      <c r="DF93">
        <v>1191.20333333333</v>
      </c>
      <c r="DG93">
        <v>19.5436037037037</v>
      </c>
      <c r="DH93">
        <v>500.062444444444</v>
      </c>
      <c r="DI93">
        <v>90.4399111111111</v>
      </c>
      <c r="DJ93">
        <v>0.0440212444444444</v>
      </c>
      <c r="DK93">
        <v>24.6508444444444</v>
      </c>
      <c r="DL93">
        <v>25.0181555555556</v>
      </c>
      <c r="DM93">
        <v>999.9</v>
      </c>
      <c r="DN93">
        <v>0</v>
      </c>
      <c r="DO93">
        <v>0</v>
      </c>
      <c r="DP93">
        <v>10011.1111111111</v>
      </c>
      <c r="DQ93">
        <v>0</v>
      </c>
      <c r="DR93">
        <v>12.3113814814815</v>
      </c>
      <c r="DS93">
        <v>-50.6541</v>
      </c>
      <c r="DT93">
        <v>1226.07259259259</v>
      </c>
      <c r="DU93">
        <v>1272.10777777778</v>
      </c>
      <c r="DV93">
        <v>4.34961296296296</v>
      </c>
      <c r="DW93">
        <v>1252.41740740741</v>
      </c>
      <c r="DX93">
        <v>15.4783111111111</v>
      </c>
      <c r="DY93">
        <v>1.79323555555556</v>
      </c>
      <c r="DZ93">
        <v>1.39985777777778</v>
      </c>
      <c r="EA93">
        <v>15.7279518518518</v>
      </c>
      <c r="EB93">
        <v>11.9160740740741</v>
      </c>
      <c r="EC93">
        <v>2000.00555555556</v>
      </c>
      <c r="ED93">
        <v>0.980001555555556</v>
      </c>
      <c r="EE93">
        <v>0.0199986888888889</v>
      </c>
      <c r="EF93">
        <v>0</v>
      </c>
      <c r="EG93">
        <v>662.131296296296</v>
      </c>
      <c r="EH93">
        <v>5.00063</v>
      </c>
      <c r="EI93">
        <v>13101.5851851852</v>
      </c>
      <c r="EJ93">
        <v>17256.9592592593</v>
      </c>
      <c r="EK93">
        <v>38.375</v>
      </c>
      <c r="EL93">
        <v>38.458</v>
      </c>
      <c r="EM93">
        <v>37.937</v>
      </c>
      <c r="EN93">
        <v>37.812</v>
      </c>
      <c r="EO93">
        <v>39.187</v>
      </c>
      <c r="EP93">
        <v>1955.10555555556</v>
      </c>
      <c r="EQ93">
        <v>39.9</v>
      </c>
      <c r="ER93">
        <v>0</v>
      </c>
      <c r="ES93">
        <v>1659718453.9</v>
      </c>
      <c r="ET93">
        <v>0</v>
      </c>
      <c r="EU93">
        <v>662.158192307692</v>
      </c>
      <c r="EV93">
        <v>-4.7465640923932</v>
      </c>
      <c r="EW93">
        <v>-98.659829056113</v>
      </c>
      <c r="EX93">
        <v>13101.8076923077</v>
      </c>
      <c r="EY93">
        <v>15</v>
      </c>
      <c r="EZ93">
        <v>0</v>
      </c>
      <c r="FA93" t="s">
        <v>419</v>
      </c>
      <c r="FB93">
        <v>1659628608.5</v>
      </c>
      <c r="FC93">
        <v>1659628614.5</v>
      </c>
      <c r="FD93">
        <v>0</v>
      </c>
      <c r="FE93">
        <v>0.171</v>
      </c>
      <c r="FF93">
        <v>-0.023</v>
      </c>
      <c r="FG93">
        <v>6.372</v>
      </c>
      <c r="FH93">
        <v>0.072</v>
      </c>
      <c r="FI93">
        <v>420</v>
      </c>
      <c r="FJ93">
        <v>15</v>
      </c>
      <c r="FK93">
        <v>0.23</v>
      </c>
      <c r="FL93">
        <v>0.04</v>
      </c>
      <c r="FM93">
        <v>-50.3163</v>
      </c>
      <c r="FN93">
        <v>-2.96993696060033</v>
      </c>
      <c r="FO93">
        <v>0.918863590801159</v>
      </c>
      <c r="FP93">
        <v>0</v>
      </c>
      <c r="FQ93">
        <v>662.481617647059</v>
      </c>
      <c r="FR93">
        <v>-5.20423223729556</v>
      </c>
      <c r="FS93">
        <v>0.561094886318956</v>
      </c>
      <c r="FT93">
        <v>0</v>
      </c>
      <c r="FU93">
        <v>4.35400325</v>
      </c>
      <c r="FV93">
        <v>-0.0689296435272136</v>
      </c>
      <c r="FW93">
        <v>0.00723866955576094</v>
      </c>
      <c r="FX93">
        <v>1</v>
      </c>
      <c r="FY93">
        <v>1</v>
      </c>
      <c r="FZ93">
        <v>3</v>
      </c>
      <c r="GA93" t="s">
        <v>426</v>
      </c>
      <c r="GB93">
        <v>2.97396</v>
      </c>
      <c r="GC93">
        <v>2.6986</v>
      </c>
      <c r="GD93">
        <v>0.189338</v>
      </c>
      <c r="GE93">
        <v>0.194884</v>
      </c>
      <c r="GF93">
        <v>0.0904689</v>
      </c>
      <c r="GG93">
        <v>0.0766204</v>
      </c>
      <c r="GH93">
        <v>31578.8</v>
      </c>
      <c r="GI93">
        <v>34301.3</v>
      </c>
      <c r="GJ93">
        <v>35297.7</v>
      </c>
      <c r="GK93">
        <v>38636</v>
      </c>
      <c r="GL93">
        <v>45525.1</v>
      </c>
      <c r="GM93">
        <v>51532</v>
      </c>
      <c r="GN93">
        <v>55170.6</v>
      </c>
      <c r="GO93">
        <v>61972.5</v>
      </c>
      <c r="GP93">
        <v>1.9848</v>
      </c>
      <c r="GQ93">
        <v>1.8432</v>
      </c>
      <c r="GR93">
        <v>0.102669</v>
      </c>
      <c r="GS93">
        <v>0</v>
      </c>
      <c r="GT93">
        <v>23.3176</v>
      </c>
      <c r="GU93">
        <v>999.9</v>
      </c>
      <c r="GV93">
        <v>57.13</v>
      </c>
      <c r="GW93">
        <v>28.329</v>
      </c>
      <c r="GX93">
        <v>24.4319</v>
      </c>
      <c r="GY93">
        <v>55.2129</v>
      </c>
      <c r="GZ93">
        <v>46.2901</v>
      </c>
      <c r="HA93">
        <v>1</v>
      </c>
      <c r="HB93">
        <v>-0.0646748</v>
      </c>
      <c r="HC93">
        <v>1.98388</v>
      </c>
      <c r="HD93">
        <v>20.1182</v>
      </c>
      <c r="HE93">
        <v>5.20052</v>
      </c>
      <c r="HF93">
        <v>12.0052</v>
      </c>
      <c r="HG93">
        <v>4.9752</v>
      </c>
      <c r="HH93">
        <v>3.2938</v>
      </c>
      <c r="HI93">
        <v>659.9</v>
      </c>
      <c r="HJ93">
        <v>9999</v>
      </c>
      <c r="HK93">
        <v>9999</v>
      </c>
      <c r="HL93">
        <v>9999</v>
      </c>
      <c r="HM93">
        <v>1.86307</v>
      </c>
      <c r="HN93">
        <v>1.86798</v>
      </c>
      <c r="HO93">
        <v>1.86768</v>
      </c>
      <c r="HP93">
        <v>1.86887</v>
      </c>
      <c r="HQ93">
        <v>1.86972</v>
      </c>
      <c r="HR93">
        <v>1.86575</v>
      </c>
      <c r="HS93">
        <v>1.86685</v>
      </c>
      <c r="HT93">
        <v>1.86823</v>
      </c>
      <c r="HU93">
        <v>5</v>
      </c>
      <c r="HV93">
        <v>0</v>
      </c>
      <c r="HW93">
        <v>0</v>
      </c>
      <c r="HX93">
        <v>0</v>
      </c>
      <c r="HY93" t="s">
        <v>421</v>
      </c>
      <c r="HZ93" t="s">
        <v>422</v>
      </c>
      <c r="IA93" t="s">
        <v>423</v>
      </c>
      <c r="IB93" t="s">
        <v>423</v>
      </c>
      <c r="IC93" t="s">
        <v>423</v>
      </c>
      <c r="ID93" t="s">
        <v>423</v>
      </c>
      <c r="IE93">
        <v>0</v>
      </c>
      <c r="IF93">
        <v>100</v>
      </c>
      <c r="IG93">
        <v>100</v>
      </c>
      <c r="IH93">
        <v>10.68</v>
      </c>
      <c r="II93">
        <v>0.2839</v>
      </c>
      <c r="IJ93">
        <v>3.92169283877132</v>
      </c>
      <c r="IK93">
        <v>0.0054094350880348</v>
      </c>
      <c r="IL93">
        <v>8.62785101562088e-07</v>
      </c>
      <c r="IM93">
        <v>-6.09410195572284e-10</v>
      </c>
      <c r="IN93">
        <v>-0.025273926026183</v>
      </c>
      <c r="IO93">
        <v>-0.0219156322177338</v>
      </c>
      <c r="IP93">
        <v>0.00246301660602182</v>
      </c>
      <c r="IQ93">
        <v>-2.7174175459257e-05</v>
      </c>
      <c r="IR93">
        <v>-3</v>
      </c>
      <c r="IS93">
        <v>1757</v>
      </c>
      <c r="IT93">
        <v>1</v>
      </c>
      <c r="IU93">
        <v>21</v>
      </c>
      <c r="IV93">
        <v>1497.5</v>
      </c>
      <c r="IW93">
        <v>1497.4</v>
      </c>
      <c r="IX93">
        <v>2.50366</v>
      </c>
      <c r="IY93">
        <v>2.58667</v>
      </c>
      <c r="IZ93">
        <v>1.54785</v>
      </c>
      <c r="JA93">
        <v>2.30713</v>
      </c>
      <c r="JB93">
        <v>1.34644</v>
      </c>
      <c r="JC93">
        <v>2.36816</v>
      </c>
      <c r="JD93">
        <v>32.0904</v>
      </c>
      <c r="JE93">
        <v>24.2451</v>
      </c>
      <c r="JF93">
        <v>18</v>
      </c>
      <c r="JG93">
        <v>497.035</v>
      </c>
      <c r="JH93">
        <v>406.712</v>
      </c>
      <c r="JI93">
        <v>20.3801</v>
      </c>
      <c r="JJ93">
        <v>26.3174</v>
      </c>
      <c r="JK93">
        <v>30.0006</v>
      </c>
      <c r="JL93">
        <v>26.278</v>
      </c>
      <c r="JM93">
        <v>26.2212</v>
      </c>
      <c r="JN93">
        <v>50.183</v>
      </c>
      <c r="JO93">
        <v>39.0813</v>
      </c>
      <c r="JP93">
        <v>0</v>
      </c>
      <c r="JQ93">
        <v>20.3811</v>
      </c>
      <c r="JR93">
        <v>1289.07</v>
      </c>
      <c r="JS93">
        <v>15.4771</v>
      </c>
      <c r="JT93">
        <v>102.347</v>
      </c>
      <c r="JU93">
        <v>103.153</v>
      </c>
    </row>
    <row r="94" spans="1:281">
      <c r="A94">
        <v>78</v>
      </c>
      <c r="B94">
        <v>1659718461.5</v>
      </c>
      <c r="C94">
        <v>476.400000095367</v>
      </c>
      <c r="D94" t="s">
        <v>579</v>
      </c>
      <c r="E94" t="s">
        <v>580</v>
      </c>
      <c r="F94">
        <v>5</v>
      </c>
      <c r="G94" t="s">
        <v>415</v>
      </c>
      <c r="H94" t="s">
        <v>416</v>
      </c>
      <c r="I94">
        <v>1659718453.94444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1303.88045969446</v>
      </c>
      <c r="AK94">
        <v>1265.4096969697</v>
      </c>
      <c r="AL94">
        <v>3.39120930436678</v>
      </c>
      <c r="AM94">
        <v>66.001600535587</v>
      </c>
      <c r="AN94">
        <f>(AP94 - AO94 + DI94*1E3/(8.314*(DK94+273.15)) * AR94/DH94 * AQ94) * DH94/(100*CV94) * 1000/(1000 - AP94)</f>
        <v>0</v>
      </c>
      <c r="AO94">
        <v>15.4810707703035</v>
      </c>
      <c r="AP94">
        <v>19.8175853146853</v>
      </c>
      <c r="AQ94">
        <v>1.34928680566659e-05</v>
      </c>
      <c r="AR94">
        <v>112.050135901182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417</v>
      </c>
      <c r="AY94" t="s">
        <v>417</v>
      </c>
      <c r="AZ94">
        <v>0</v>
      </c>
      <c r="BA94">
        <v>0</v>
      </c>
      <c r="BB94">
        <f>1-AZ94/BA94</f>
        <v>0</v>
      </c>
      <c r="BC94">
        <v>0</v>
      </c>
      <c r="BD94" t="s">
        <v>417</v>
      </c>
      <c r="BE94" t="s">
        <v>417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417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6</v>
      </c>
      <c r="CW94">
        <v>0.5</v>
      </c>
      <c r="CX94" t="s">
        <v>418</v>
      </c>
      <c r="CY94">
        <v>2</v>
      </c>
      <c r="CZ94" t="b">
        <v>1</v>
      </c>
      <c r="DA94">
        <v>1659718453.94444</v>
      </c>
      <c r="DB94">
        <v>1216.69703703704</v>
      </c>
      <c r="DC94">
        <v>1267.24703703704</v>
      </c>
      <c r="DD94">
        <v>19.8243814814815</v>
      </c>
      <c r="DE94">
        <v>15.4787925925926</v>
      </c>
      <c r="DF94">
        <v>1206.0662962963</v>
      </c>
      <c r="DG94">
        <v>19.5402</v>
      </c>
      <c r="DH94">
        <v>500.043703703704</v>
      </c>
      <c r="DI94">
        <v>90.4405555555556</v>
      </c>
      <c r="DJ94">
        <v>0.0440755888888889</v>
      </c>
      <c r="DK94">
        <v>24.6488777777778</v>
      </c>
      <c r="DL94">
        <v>25.0127259259259</v>
      </c>
      <c r="DM94">
        <v>999.9</v>
      </c>
      <c r="DN94">
        <v>0</v>
      </c>
      <c r="DO94">
        <v>0</v>
      </c>
      <c r="DP94">
        <v>10005.1851851852</v>
      </c>
      <c r="DQ94">
        <v>0</v>
      </c>
      <c r="DR94">
        <v>12.3448851851852</v>
      </c>
      <c r="DS94">
        <v>-50.5500740740741</v>
      </c>
      <c r="DT94">
        <v>1241.30444444444</v>
      </c>
      <c r="DU94">
        <v>1287.17111111111</v>
      </c>
      <c r="DV94">
        <v>4.34558962962963</v>
      </c>
      <c r="DW94">
        <v>1267.24703703704</v>
      </c>
      <c r="DX94">
        <v>15.4787925925926</v>
      </c>
      <c r="DY94">
        <v>1.79292851851852</v>
      </c>
      <c r="DZ94">
        <v>1.39991111111111</v>
      </c>
      <c r="EA94">
        <v>15.7252703703704</v>
      </c>
      <c r="EB94">
        <v>11.9166555555556</v>
      </c>
      <c r="EC94">
        <v>2000.01740740741</v>
      </c>
      <c r="ED94">
        <v>0.980001666666667</v>
      </c>
      <c r="EE94">
        <v>0.0199985666666667</v>
      </c>
      <c r="EF94">
        <v>0</v>
      </c>
      <c r="EG94">
        <v>661.747888888889</v>
      </c>
      <c r="EH94">
        <v>5.00063</v>
      </c>
      <c r="EI94">
        <v>13094.1592592593</v>
      </c>
      <c r="EJ94">
        <v>17257.062962963</v>
      </c>
      <c r="EK94">
        <v>38.375</v>
      </c>
      <c r="EL94">
        <v>38.465</v>
      </c>
      <c r="EM94">
        <v>37.937</v>
      </c>
      <c r="EN94">
        <v>37.812</v>
      </c>
      <c r="EO94">
        <v>39.187</v>
      </c>
      <c r="EP94">
        <v>1955.11740740741</v>
      </c>
      <c r="EQ94">
        <v>39.9</v>
      </c>
      <c r="ER94">
        <v>0</v>
      </c>
      <c r="ES94">
        <v>1659718458.7</v>
      </c>
      <c r="ET94">
        <v>0</v>
      </c>
      <c r="EU94">
        <v>661.742884615385</v>
      </c>
      <c r="EV94">
        <v>-4.41131623499425</v>
      </c>
      <c r="EW94">
        <v>-100.895726514055</v>
      </c>
      <c r="EX94">
        <v>13093.7461538462</v>
      </c>
      <c r="EY94">
        <v>15</v>
      </c>
      <c r="EZ94">
        <v>0</v>
      </c>
      <c r="FA94" t="s">
        <v>419</v>
      </c>
      <c r="FB94">
        <v>1659628608.5</v>
      </c>
      <c r="FC94">
        <v>1659628614.5</v>
      </c>
      <c r="FD94">
        <v>0</v>
      </c>
      <c r="FE94">
        <v>0.171</v>
      </c>
      <c r="FF94">
        <v>-0.023</v>
      </c>
      <c r="FG94">
        <v>6.372</v>
      </c>
      <c r="FH94">
        <v>0.072</v>
      </c>
      <c r="FI94">
        <v>420</v>
      </c>
      <c r="FJ94">
        <v>15</v>
      </c>
      <c r="FK94">
        <v>0.23</v>
      </c>
      <c r="FL94">
        <v>0.04</v>
      </c>
      <c r="FM94">
        <v>-50.47798</v>
      </c>
      <c r="FN94">
        <v>-1.62423039399616</v>
      </c>
      <c r="FO94">
        <v>0.86982457490002</v>
      </c>
      <c r="FP94">
        <v>0</v>
      </c>
      <c r="FQ94">
        <v>662.070617647059</v>
      </c>
      <c r="FR94">
        <v>-5.0452711943621</v>
      </c>
      <c r="FS94">
        <v>0.545353636735232</v>
      </c>
      <c r="FT94">
        <v>0</v>
      </c>
      <c r="FU94">
        <v>4.34849725</v>
      </c>
      <c r="FV94">
        <v>-0.0603135084427756</v>
      </c>
      <c r="FW94">
        <v>0.00645694083428835</v>
      </c>
      <c r="FX94">
        <v>1</v>
      </c>
      <c r="FY94">
        <v>1</v>
      </c>
      <c r="FZ94">
        <v>3</v>
      </c>
      <c r="GA94" t="s">
        <v>426</v>
      </c>
      <c r="GB94">
        <v>2.97465</v>
      </c>
      <c r="GC94">
        <v>2.69801</v>
      </c>
      <c r="GD94">
        <v>0.190767</v>
      </c>
      <c r="GE94">
        <v>0.196171</v>
      </c>
      <c r="GF94">
        <v>0.0904727</v>
      </c>
      <c r="GG94">
        <v>0.076615</v>
      </c>
      <c r="GH94">
        <v>31523.1</v>
      </c>
      <c r="GI94">
        <v>34246.5</v>
      </c>
      <c r="GJ94">
        <v>35297.7</v>
      </c>
      <c r="GK94">
        <v>38636</v>
      </c>
      <c r="GL94">
        <v>45525.1</v>
      </c>
      <c r="GM94">
        <v>51531.8</v>
      </c>
      <c r="GN94">
        <v>55170.8</v>
      </c>
      <c r="GO94">
        <v>61971.9</v>
      </c>
      <c r="GP94">
        <v>1.9856</v>
      </c>
      <c r="GQ94">
        <v>1.8432</v>
      </c>
      <c r="GR94">
        <v>0.103116</v>
      </c>
      <c r="GS94">
        <v>0</v>
      </c>
      <c r="GT94">
        <v>23.3176</v>
      </c>
      <c r="GU94">
        <v>999.9</v>
      </c>
      <c r="GV94">
        <v>57.154</v>
      </c>
      <c r="GW94">
        <v>28.339</v>
      </c>
      <c r="GX94">
        <v>24.4591</v>
      </c>
      <c r="GY94">
        <v>55.2329</v>
      </c>
      <c r="GZ94">
        <v>46.5505</v>
      </c>
      <c r="HA94">
        <v>1</v>
      </c>
      <c r="HB94">
        <v>-0.0651219</v>
      </c>
      <c r="HC94">
        <v>1.94373</v>
      </c>
      <c r="HD94">
        <v>20.1188</v>
      </c>
      <c r="HE94">
        <v>5.19812</v>
      </c>
      <c r="HF94">
        <v>12.0064</v>
      </c>
      <c r="HG94">
        <v>4.9752</v>
      </c>
      <c r="HH94">
        <v>3.2938</v>
      </c>
      <c r="HI94">
        <v>659.9</v>
      </c>
      <c r="HJ94">
        <v>9999</v>
      </c>
      <c r="HK94">
        <v>9999</v>
      </c>
      <c r="HL94">
        <v>9999</v>
      </c>
      <c r="HM94">
        <v>1.86307</v>
      </c>
      <c r="HN94">
        <v>1.86798</v>
      </c>
      <c r="HO94">
        <v>1.86768</v>
      </c>
      <c r="HP94">
        <v>1.8689</v>
      </c>
      <c r="HQ94">
        <v>1.86966</v>
      </c>
      <c r="HR94">
        <v>1.86578</v>
      </c>
      <c r="HS94">
        <v>1.86691</v>
      </c>
      <c r="HT94">
        <v>1.86823</v>
      </c>
      <c r="HU94">
        <v>5</v>
      </c>
      <c r="HV94">
        <v>0</v>
      </c>
      <c r="HW94">
        <v>0</v>
      </c>
      <c r="HX94">
        <v>0</v>
      </c>
      <c r="HY94" t="s">
        <v>421</v>
      </c>
      <c r="HZ94" t="s">
        <v>422</v>
      </c>
      <c r="IA94" t="s">
        <v>423</v>
      </c>
      <c r="IB94" t="s">
        <v>423</v>
      </c>
      <c r="IC94" t="s">
        <v>423</v>
      </c>
      <c r="ID94" t="s">
        <v>423</v>
      </c>
      <c r="IE94">
        <v>0</v>
      </c>
      <c r="IF94">
        <v>100</v>
      </c>
      <c r="IG94">
        <v>100</v>
      </c>
      <c r="IH94">
        <v>10.75</v>
      </c>
      <c r="II94">
        <v>0.284</v>
      </c>
      <c r="IJ94">
        <v>3.92169283877132</v>
      </c>
      <c r="IK94">
        <v>0.0054094350880348</v>
      </c>
      <c r="IL94">
        <v>8.62785101562088e-07</v>
      </c>
      <c r="IM94">
        <v>-6.09410195572284e-10</v>
      </c>
      <c r="IN94">
        <v>-0.025273926026183</v>
      </c>
      <c r="IO94">
        <v>-0.0219156322177338</v>
      </c>
      <c r="IP94">
        <v>0.00246301660602182</v>
      </c>
      <c r="IQ94">
        <v>-2.7174175459257e-05</v>
      </c>
      <c r="IR94">
        <v>-3</v>
      </c>
      <c r="IS94">
        <v>1757</v>
      </c>
      <c r="IT94">
        <v>1</v>
      </c>
      <c r="IU94">
        <v>21</v>
      </c>
      <c r="IV94">
        <v>1497.5</v>
      </c>
      <c r="IW94">
        <v>1497.5</v>
      </c>
      <c r="IX94">
        <v>2.52808</v>
      </c>
      <c r="IY94">
        <v>2.58423</v>
      </c>
      <c r="IZ94">
        <v>1.54785</v>
      </c>
      <c r="JA94">
        <v>2.30713</v>
      </c>
      <c r="JB94">
        <v>1.34644</v>
      </c>
      <c r="JC94">
        <v>2.31689</v>
      </c>
      <c r="JD94">
        <v>32.0904</v>
      </c>
      <c r="JE94">
        <v>24.2451</v>
      </c>
      <c r="JF94">
        <v>18</v>
      </c>
      <c r="JG94">
        <v>497.56</v>
      </c>
      <c r="JH94">
        <v>406.728</v>
      </c>
      <c r="JI94">
        <v>20.3705</v>
      </c>
      <c r="JJ94">
        <v>26.3174</v>
      </c>
      <c r="JK94">
        <v>30.0001</v>
      </c>
      <c r="JL94">
        <v>26.278</v>
      </c>
      <c r="JM94">
        <v>26.2234</v>
      </c>
      <c r="JN94">
        <v>50.7036</v>
      </c>
      <c r="JO94">
        <v>39.0813</v>
      </c>
      <c r="JP94">
        <v>0</v>
      </c>
      <c r="JQ94">
        <v>20.3759</v>
      </c>
      <c r="JR94">
        <v>1309.18</v>
      </c>
      <c r="JS94">
        <v>15.4771</v>
      </c>
      <c r="JT94">
        <v>102.347</v>
      </c>
      <c r="JU94">
        <v>103.153</v>
      </c>
    </row>
    <row r="95" spans="1:281">
      <c r="A95">
        <v>79</v>
      </c>
      <c r="B95">
        <v>1659718467</v>
      </c>
      <c r="C95">
        <v>481.900000095367</v>
      </c>
      <c r="D95" t="s">
        <v>581</v>
      </c>
      <c r="E95" t="s">
        <v>582</v>
      </c>
      <c r="F95">
        <v>5</v>
      </c>
      <c r="G95" t="s">
        <v>415</v>
      </c>
      <c r="H95" t="s">
        <v>416</v>
      </c>
      <c r="I95">
        <v>1659718459.23214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1322.71596248406</v>
      </c>
      <c r="AK95">
        <v>1284.23612121212</v>
      </c>
      <c r="AL95">
        <v>3.49054903482987</v>
      </c>
      <c r="AM95">
        <v>66.001600535587</v>
      </c>
      <c r="AN95">
        <f>(AP95 - AO95 + DI95*1E3/(8.314*(DK95+273.15)) * AR95/DH95 * AQ95) * DH95/(100*CV95) * 1000/(1000 - AP95)</f>
        <v>0</v>
      </c>
      <c r="AO95">
        <v>15.4807939504272</v>
      </c>
      <c r="AP95">
        <v>19.8155</v>
      </c>
      <c r="AQ95">
        <v>-8.14330271044495e-05</v>
      </c>
      <c r="AR95">
        <v>112.050135901182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417</v>
      </c>
      <c r="AY95" t="s">
        <v>417</v>
      </c>
      <c r="AZ95">
        <v>0</v>
      </c>
      <c r="BA95">
        <v>0</v>
      </c>
      <c r="BB95">
        <f>1-AZ95/BA95</f>
        <v>0</v>
      </c>
      <c r="BC95">
        <v>0</v>
      </c>
      <c r="BD95" t="s">
        <v>417</v>
      </c>
      <c r="BE95" t="s">
        <v>417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417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6</v>
      </c>
      <c r="CW95">
        <v>0.5</v>
      </c>
      <c r="CX95" t="s">
        <v>418</v>
      </c>
      <c r="CY95">
        <v>2</v>
      </c>
      <c r="CZ95" t="b">
        <v>1</v>
      </c>
      <c r="DA95">
        <v>1659718459.23214</v>
      </c>
      <c r="DB95">
        <v>1234.32785714286</v>
      </c>
      <c r="DC95">
        <v>1285.06607142857</v>
      </c>
      <c r="DD95">
        <v>19.8197571428571</v>
      </c>
      <c r="DE95">
        <v>15.4800607142857</v>
      </c>
      <c r="DF95">
        <v>1223.61357142857</v>
      </c>
      <c r="DG95">
        <v>19.5357821428571</v>
      </c>
      <c r="DH95">
        <v>500.056892857143</v>
      </c>
      <c r="DI95">
        <v>90.4410214285714</v>
      </c>
      <c r="DJ95">
        <v>0.044344575</v>
      </c>
      <c r="DK95">
        <v>24.6466714285714</v>
      </c>
      <c r="DL95">
        <v>25.0099214285714</v>
      </c>
      <c r="DM95">
        <v>999.9</v>
      </c>
      <c r="DN95">
        <v>0</v>
      </c>
      <c r="DO95">
        <v>0</v>
      </c>
      <c r="DP95">
        <v>9992.14285714286</v>
      </c>
      <c r="DQ95">
        <v>0</v>
      </c>
      <c r="DR95">
        <v>12.3752535714286</v>
      </c>
      <c r="DS95">
        <v>-50.7380535714286</v>
      </c>
      <c r="DT95">
        <v>1259.28607142857</v>
      </c>
      <c r="DU95">
        <v>1305.27142857143</v>
      </c>
      <c r="DV95">
        <v>4.33969714285714</v>
      </c>
      <c r="DW95">
        <v>1285.06607142857</v>
      </c>
      <c r="DX95">
        <v>15.4800607142857</v>
      </c>
      <c r="DY95">
        <v>1.79251892857143</v>
      </c>
      <c r="DZ95">
        <v>1.4000325</v>
      </c>
      <c r="EA95">
        <v>15.7217</v>
      </c>
      <c r="EB95">
        <v>11.9179678571429</v>
      </c>
      <c r="EC95">
        <v>2000.0125</v>
      </c>
      <c r="ED95">
        <v>0.980001535714286</v>
      </c>
      <c r="EE95">
        <v>0.0199987107142857</v>
      </c>
      <c r="EF95">
        <v>0</v>
      </c>
      <c r="EG95">
        <v>661.340178571429</v>
      </c>
      <c r="EH95">
        <v>5.00063</v>
      </c>
      <c r="EI95">
        <v>13085.3</v>
      </c>
      <c r="EJ95">
        <v>17257.0178571429</v>
      </c>
      <c r="EK95">
        <v>38.375</v>
      </c>
      <c r="EL95">
        <v>38.46625</v>
      </c>
      <c r="EM95">
        <v>37.937</v>
      </c>
      <c r="EN95">
        <v>37.812</v>
      </c>
      <c r="EO95">
        <v>39.187</v>
      </c>
      <c r="EP95">
        <v>1955.1125</v>
      </c>
      <c r="EQ95">
        <v>39.9</v>
      </c>
      <c r="ER95">
        <v>0</v>
      </c>
      <c r="ES95">
        <v>1659718464.1</v>
      </c>
      <c r="ET95">
        <v>0</v>
      </c>
      <c r="EU95">
        <v>661.29492</v>
      </c>
      <c r="EV95">
        <v>-6.03684616157635</v>
      </c>
      <c r="EW95">
        <v>-100.361538501719</v>
      </c>
      <c r="EX95">
        <v>13084.384</v>
      </c>
      <c r="EY95">
        <v>15</v>
      </c>
      <c r="EZ95">
        <v>0</v>
      </c>
      <c r="FA95" t="s">
        <v>419</v>
      </c>
      <c r="FB95">
        <v>1659628608.5</v>
      </c>
      <c r="FC95">
        <v>1659628614.5</v>
      </c>
      <c r="FD95">
        <v>0</v>
      </c>
      <c r="FE95">
        <v>0.171</v>
      </c>
      <c r="FF95">
        <v>-0.023</v>
      </c>
      <c r="FG95">
        <v>6.372</v>
      </c>
      <c r="FH95">
        <v>0.072</v>
      </c>
      <c r="FI95">
        <v>420</v>
      </c>
      <c r="FJ95">
        <v>15</v>
      </c>
      <c r="FK95">
        <v>0.23</v>
      </c>
      <c r="FL95">
        <v>0.04</v>
      </c>
      <c r="FM95">
        <v>-50.60557</v>
      </c>
      <c r="FN95">
        <v>-1.35304390243886</v>
      </c>
      <c r="FO95">
        <v>0.80600262164586</v>
      </c>
      <c r="FP95">
        <v>0</v>
      </c>
      <c r="FQ95">
        <v>661.533235294118</v>
      </c>
      <c r="FR95">
        <v>-4.84904507075491</v>
      </c>
      <c r="FS95">
        <v>0.514170151444718</v>
      </c>
      <c r="FT95">
        <v>0</v>
      </c>
      <c r="FU95">
        <v>4.34283075</v>
      </c>
      <c r="FV95">
        <v>-0.0622427392120224</v>
      </c>
      <c r="FW95">
        <v>0.00661895285808117</v>
      </c>
      <c r="FX95">
        <v>1</v>
      </c>
      <c r="FY95">
        <v>1</v>
      </c>
      <c r="FZ95">
        <v>3</v>
      </c>
      <c r="GA95" t="s">
        <v>426</v>
      </c>
      <c r="GB95">
        <v>2.9727</v>
      </c>
      <c r="GC95">
        <v>2.6987</v>
      </c>
      <c r="GD95">
        <v>0.192519</v>
      </c>
      <c r="GE95">
        <v>0.198069</v>
      </c>
      <c r="GF95">
        <v>0.0904508</v>
      </c>
      <c r="GG95">
        <v>0.0766303</v>
      </c>
      <c r="GH95">
        <v>31455.2</v>
      </c>
      <c r="GI95">
        <v>34166</v>
      </c>
      <c r="GJ95">
        <v>35298</v>
      </c>
      <c r="GK95">
        <v>38636.4</v>
      </c>
      <c r="GL95">
        <v>45526.8</v>
      </c>
      <c r="GM95">
        <v>51531.6</v>
      </c>
      <c r="GN95">
        <v>55171.4</v>
      </c>
      <c r="GO95">
        <v>61972.7</v>
      </c>
      <c r="GP95">
        <v>1.9846</v>
      </c>
      <c r="GQ95">
        <v>1.8438</v>
      </c>
      <c r="GR95">
        <v>0.103265</v>
      </c>
      <c r="GS95">
        <v>0</v>
      </c>
      <c r="GT95">
        <v>23.3176</v>
      </c>
      <c r="GU95">
        <v>999.9</v>
      </c>
      <c r="GV95">
        <v>57.105</v>
      </c>
      <c r="GW95">
        <v>28.329</v>
      </c>
      <c r="GX95">
        <v>24.4247</v>
      </c>
      <c r="GY95">
        <v>55.6829</v>
      </c>
      <c r="GZ95">
        <v>46.5224</v>
      </c>
      <c r="HA95">
        <v>1</v>
      </c>
      <c r="HB95">
        <v>-0.0654268</v>
      </c>
      <c r="HC95">
        <v>1.93026</v>
      </c>
      <c r="HD95">
        <v>20.1188</v>
      </c>
      <c r="HE95">
        <v>5.19932</v>
      </c>
      <c r="HF95">
        <v>12.0052</v>
      </c>
      <c r="HG95">
        <v>4.976</v>
      </c>
      <c r="HH95">
        <v>3.2934</v>
      </c>
      <c r="HI95">
        <v>659.9</v>
      </c>
      <c r="HJ95">
        <v>9999</v>
      </c>
      <c r="HK95">
        <v>9999</v>
      </c>
      <c r="HL95">
        <v>9999</v>
      </c>
      <c r="HM95">
        <v>1.8631</v>
      </c>
      <c r="HN95">
        <v>1.86798</v>
      </c>
      <c r="HO95">
        <v>1.86768</v>
      </c>
      <c r="HP95">
        <v>1.8689</v>
      </c>
      <c r="HQ95">
        <v>1.86972</v>
      </c>
      <c r="HR95">
        <v>1.86581</v>
      </c>
      <c r="HS95">
        <v>1.86691</v>
      </c>
      <c r="HT95">
        <v>1.86826</v>
      </c>
      <c r="HU95">
        <v>5</v>
      </c>
      <c r="HV95">
        <v>0</v>
      </c>
      <c r="HW95">
        <v>0</v>
      </c>
      <c r="HX95">
        <v>0</v>
      </c>
      <c r="HY95" t="s">
        <v>421</v>
      </c>
      <c r="HZ95" t="s">
        <v>422</v>
      </c>
      <c r="IA95" t="s">
        <v>423</v>
      </c>
      <c r="IB95" t="s">
        <v>423</v>
      </c>
      <c r="IC95" t="s">
        <v>423</v>
      </c>
      <c r="ID95" t="s">
        <v>423</v>
      </c>
      <c r="IE95">
        <v>0</v>
      </c>
      <c r="IF95">
        <v>100</v>
      </c>
      <c r="IG95">
        <v>100</v>
      </c>
      <c r="IH95">
        <v>10.84</v>
      </c>
      <c r="II95">
        <v>0.2837</v>
      </c>
      <c r="IJ95">
        <v>3.92169283877132</v>
      </c>
      <c r="IK95">
        <v>0.0054094350880348</v>
      </c>
      <c r="IL95">
        <v>8.62785101562088e-07</v>
      </c>
      <c r="IM95">
        <v>-6.09410195572284e-10</v>
      </c>
      <c r="IN95">
        <v>-0.025273926026183</v>
      </c>
      <c r="IO95">
        <v>-0.0219156322177338</v>
      </c>
      <c r="IP95">
        <v>0.00246301660602182</v>
      </c>
      <c r="IQ95">
        <v>-2.7174175459257e-05</v>
      </c>
      <c r="IR95">
        <v>-3</v>
      </c>
      <c r="IS95">
        <v>1757</v>
      </c>
      <c r="IT95">
        <v>1</v>
      </c>
      <c r="IU95">
        <v>21</v>
      </c>
      <c r="IV95">
        <v>1497.6</v>
      </c>
      <c r="IW95">
        <v>1497.5</v>
      </c>
      <c r="IX95">
        <v>2.55737</v>
      </c>
      <c r="IY95">
        <v>2.60376</v>
      </c>
      <c r="IZ95">
        <v>1.54785</v>
      </c>
      <c r="JA95">
        <v>2.30713</v>
      </c>
      <c r="JB95">
        <v>1.34644</v>
      </c>
      <c r="JC95">
        <v>2.23633</v>
      </c>
      <c r="JD95">
        <v>32.0904</v>
      </c>
      <c r="JE95">
        <v>24.2364</v>
      </c>
      <c r="JF95">
        <v>18</v>
      </c>
      <c r="JG95">
        <v>496.926</v>
      </c>
      <c r="JH95">
        <v>407.062</v>
      </c>
      <c r="JI95">
        <v>20.3658</v>
      </c>
      <c r="JJ95">
        <v>26.3197</v>
      </c>
      <c r="JK95">
        <v>30.0002</v>
      </c>
      <c r="JL95">
        <v>26.2802</v>
      </c>
      <c r="JM95">
        <v>26.2234</v>
      </c>
      <c r="JN95">
        <v>51.2445</v>
      </c>
      <c r="JO95">
        <v>39.0813</v>
      </c>
      <c r="JP95">
        <v>0</v>
      </c>
      <c r="JQ95">
        <v>20.3695</v>
      </c>
      <c r="JR95">
        <v>1322.62</v>
      </c>
      <c r="JS95">
        <v>15.4771</v>
      </c>
      <c r="JT95">
        <v>102.348</v>
      </c>
      <c r="JU95">
        <v>103.154</v>
      </c>
    </row>
    <row r="96" spans="1:281">
      <c r="A96">
        <v>80</v>
      </c>
      <c r="B96">
        <v>1659718472</v>
      </c>
      <c r="C96">
        <v>486.900000095367</v>
      </c>
      <c r="D96" t="s">
        <v>583</v>
      </c>
      <c r="E96" t="s">
        <v>584</v>
      </c>
      <c r="F96">
        <v>5</v>
      </c>
      <c r="G96" t="s">
        <v>415</v>
      </c>
      <c r="H96" t="s">
        <v>416</v>
      </c>
      <c r="I96">
        <v>1659718464.51852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1340.19144116678</v>
      </c>
      <c r="AK96">
        <v>1301.87024242424</v>
      </c>
      <c r="AL96">
        <v>3.50080192352787</v>
      </c>
      <c r="AM96">
        <v>66.001600535587</v>
      </c>
      <c r="AN96">
        <f>(AP96 - AO96 + DI96*1E3/(8.314*(DK96+273.15)) * AR96/DH96 * AQ96) * DH96/(100*CV96) * 1000/(1000 - AP96)</f>
        <v>0</v>
      </c>
      <c r="AO96">
        <v>15.4814944457743</v>
      </c>
      <c r="AP96">
        <v>19.8103573426573</v>
      </c>
      <c r="AQ96">
        <v>3.08630274631921e-05</v>
      </c>
      <c r="AR96">
        <v>112.050135901182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417</v>
      </c>
      <c r="AY96" t="s">
        <v>417</v>
      </c>
      <c r="AZ96">
        <v>0</v>
      </c>
      <c r="BA96">
        <v>0</v>
      </c>
      <c r="BB96">
        <f>1-AZ96/BA96</f>
        <v>0</v>
      </c>
      <c r="BC96">
        <v>0</v>
      </c>
      <c r="BD96" t="s">
        <v>417</v>
      </c>
      <c r="BE96" t="s">
        <v>417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417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6</v>
      </c>
      <c r="CW96">
        <v>0.5</v>
      </c>
      <c r="CX96" t="s">
        <v>418</v>
      </c>
      <c r="CY96">
        <v>2</v>
      </c>
      <c r="CZ96" t="b">
        <v>1</v>
      </c>
      <c r="DA96">
        <v>1659718464.51852</v>
      </c>
      <c r="DB96">
        <v>1252.22296296296</v>
      </c>
      <c r="DC96">
        <v>1302.8862962963</v>
      </c>
      <c r="DD96">
        <v>19.8162</v>
      </c>
      <c r="DE96">
        <v>15.4807592592593</v>
      </c>
      <c r="DF96">
        <v>1241.4237037037</v>
      </c>
      <c r="DG96">
        <v>19.5323703703704</v>
      </c>
      <c r="DH96">
        <v>500.064962962963</v>
      </c>
      <c r="DI96">
        <v>90.4410111111111</v>
      </c>
      <c r="DJ96">
        <v>0.0444963111111111</v>
      </c>
      <c r="DK96">
        <v>24.6449333333333</v>
      </c>
      <c r="DL96">
        <v>25.0090888888889</v>
      </c>
      <c r="DM96">
        <v>999.9</v>
      </c>
      <c r="DN96">
        <v>0</v>
      </c>
      <c r="DO96">
        <v>0</v>
      </c>
      <c r="DP96">
        <v>9989.25925925926</v>
      </c>
      <c r="DQ96">
        <v>0</v>
      </c>
      <c r="DR96">
        <v>12.4078111111111</v>
      </c>
      <c r="DS96">
        <v>-50.6637703703704</v>
      </c>
      <c r="DT96">
        <v>1277.53925925926</v>
      </c>
      <c r="DU96">
        <v>1323.37333333333</v>
      </c>
      <c r="DV96">
        <v>4.33543666666667</v>
      </c>
      <c r="DW96">
        <v>1302.8862962963</v>
      </c>
      <c r="DX96">
        <v>15.4807592592593</v>
      </c>
      <c r="DY96">
        <v>1.79219666666667</v>
      </c>
      <c r="DZ96">
        <v>1.40009592592593</v>
      </c>
      <c r="EA96">
        <v>15.7189</v>
      </c>
      <c r="EB96">
        <v>11.918662962963</v>
      </c>
      <c r="EC96">
        <v>2000.00814814815</v>
      </c>
      <c r="ED96">
        <v>0.980001555555556</v>
      </c>
      <c r="EE96">
        <v>0.0199986888888889</v>
      </c>
      <c r="EF96">
        <v>0</v>
      </c>
      <c r="EG96">
        <v>660.939518518519</v>
      </c>
      <c r="EH96">
        <v>5.00063</v>
      </c>
      <c r="EI96">
        <v>13076.4777777778</v>
      </c>
      <c r="EJ96">
        <v>17256.9740740741</v>
      </c>
      <c r="EK96">
        <v>38.375</v>
      </c>
      <c r="EL96">
        <v>38.4673333333333</v>
      </c>
      <c r="EM96">
        <v>37.937</v>
      </c>
      <c r="EN96">
        <v>37.812</v>
      </c>
      <c r="EO96">
        <v>39.187</v>
      </c>
      <c r="EP96">
        <v>1955.10814814815</v>
      </c>
      <c r="EQ96">
        <v>39.9</v>
      </c>
      <c r="ER96">
        <v>0</v>
      </c>
      <c r="ES96">
        <v>1659718468.9</v>
      </c>
      <c r="ET96">
        <v>0</v>
      </c>
      <c r="EU96">
        <v>660.8912</v>
      </c>
      <c r="EV96">
        <v>-4.84530769169122</v>
      </c>
      <c r="EW96">
        <v>-96.4846151984933</v>
      </c>
      <c r="EX96">
        <v>13076.324</v>
      </c>
      <c r="EY96">
        <v>15</v>
      </c>
      <c r="EZ96">
        <v>0</v>
      </c>
      <c r="FA96" t="s">
        <v>419</v>
      </c>
      <c r="FB96">
        <v>1659628608.5</v>
      </c>
      <c r="FC96">
        <v>1659628614.5</v>
      </c>
      <c r="FD96">
        <v>0</v>
      </c>
      <c r="FE96">
        <v>0.171</v>
      </c>
      <c r="FF96">
        <v>-0.023</v>
      </c>
      <c r="FG96">
        <v>6.372</v>
      </c>
      <c r="FH96">
        <v>0.072</v>
      </c>
      <c r="FI96">
        <v>420</v>
      </c>
      <c r="FJ96">
        <v>15</v>
      </c>
      <c r="FK96">
        <v>0.23</v>
      </c>
      <c r="FL96">
        <v>0.04</v>
      </c>
      <c r="FM96">
        <v>-50.672275</v>
      </c>
      <c r="FN96">
        <v>-2.85106041275782</v>
      </c>
      <c r="FO96">
        <v>0.761762096638445</v>
      </c>
      <c r="FP96">
        <v>0</v>
      </c>
      <c r="FQ96">
        <v>661.233147058824</v>
      </c>
      <c r="FR96">
        <v>-4.61902215752608</v>
      </c>
      <c r="FS96">
        <v>0.505993032523111</v>
      </c>
      <c r="FT96">
        <v>0</v>
      </c>
      <c r="FU96">
        <v>4.33868975</v>
      </c>
      <c r="FV96">
        <v>-0.0538814634146444</v>
      </c>
      <c r="FW96">
        <v>0.00589124116273471</v>
      </c>
      <c r="FX96">
        <v>1</v>
      </c>
      <c r="FY96">
        <v>1</v>
      </c>
      <c r="FZ96">
        <v>3</v>
      </c>
      <c r="GA96" t="s">
        <v>426</v>
      </c>
      <c r="GB96">
        <v>2.97357</v>
      </c>
      <c r="GC96">
        <v>2.6983</v>
      </c>
      <c r="GD96">
        <v>0.194107</v>
      </c>
      <c r="GE96">
        <v>0.199406</v>
      </c>
      <c r="GF96">
        <v>0.0904259</v>
      </c>
      <c r="GG96">
        <v>0.0766308</v>
      </c>
      <c r="GH96">
        <v>31393.3</v>
      </c>
      <c r="GI96">
        <v>34109</v>
      </c>
      <c r="GJ96">
        <v>35297.9</v>
      </c>
      <c r="GK96">
        <v>38636.3</v>
      </c>
      <c r="GL96">
        <v>45527.5</v>
      </c>
      <c r="GM96">
        <v>51531.4</v>
      </c>
      <c r="GN96">
        <v>55170.7</v>
      </c>
      <c r="GO96">
        <v>61972.3</v>
      </c>
      <c r="GP96">
        <v>1.9848</v>
      </c>
      <c r="GQ96">
        <v>1.8438</v>
      </c>
      <c r="GR96">
        <v>0.103921</v>
      </c>
      <c r="GS96">
        <v>0</v>
      </c>
      <c r="GT96">
        <v>23.3176</v>
      </c>
      <c r="GU96">
        <v>999.9</v>
      </c>
      <c r="GV96">
        <v>57.105</v>
      </c>
      <c r="GW96">
        <v>28.329</v>
      </c>
      <c r="GX96">
        <v>24.4228</v>
      </c>
      <c r="GY96">
        <v>55.5729</v>
      </c>
      <c r="GZ96">
        <v>46.7468</v>
      </c>
      <c r="HA96">
        <v>1</v>
      </c>
      <c r="HB96">
        <v>-0.0651219</v>
      </c>
      <c r="HC96">
        <v>1.96224</v>
      </c>
      <c r="HD96">
        <v>20.1178</v>
      </c>
      <c r="HE96">
        <v>5.19812</v>
      </c>
      <c r="HF96">
        <v>12.004</v>
      </c>
      <c r="HG96">
        <v>4.9756</v>
      </c>
      <c r="HH96">
        <v>3.2936</v>
      </c>
      <c r="HI96">
        <v>659.9</v>
      </c>
      <c r="HJ96">
        <v>9999</v>
      </c>
      <c r="HK96">
        <v>9999</v>
      </c>
      <c r="HL96">
        <v>9999</v>
      </c>
      <c r="HM96">
        <v>1.86304</v>
      </c>
      <c r="HN96">
        <v>1.86798</v>
      </c>
      <c r="HO96">
        <v>1.86768</v>
      </c>
      <c r="HP96">
        <v>1.86887</v>
      </c>
      <c r="HQ96">
        <v>1.86972</v>
      </c>
      <c r="HR96">
        <v>1.86572</v>
      </c>
      <c r="HS96">
        <v>1.86682</v>
      </c>
      <c r="HT96">
        <v>1.86826</v>
      </c>
      <c r="HU96">
        <v>5</v>
      </c>
      <c r="HV96">
        <v>0</v>
      </c>
      <c r="HW96">
        <v>0</v>
      </c>
      <c r="HX96">
        <v>0</v>
      </c>
      <c r="HY96" t="s">
        <v>421</v>
      </c>
      <c r="HZ96" t="s">
        <v>422</v>
      </c>
      <c r="IA96" t="s">
        <v>423</v>
      </c>
      <c r="IB96" t="s">
        <v>423</v>
      </c>
      <c r="IC96" t="s">
        <v>423</v>
      </c>
      <c r="ID96" t="s">
        <v>423</v>
      </c>
      <c r="IE96">
        <v>0</v>
      </c>
      <c r="IF96">
        <v>100</v>
      </c>
      <c r="IG96">
        <v>100</v>
      </c>
      <c r="IH96">
        <v>10.92</v>
      </c>
      <c r="II96">
        <v>0.2834</v>
      </c>
      <c r="IJ96">
        <v>3.92169283877132</v>
      </c>
      <c r="IK96">
        <v>0.0054094350880348</v>
      </c>
      <c r="IL96">
        <v>8.62785101562088e-07</v>
      </c>
      <c r="IM96">
        <v>-6.09410195572284e-10</v>
      </c>
      <c r="IN96">
        <v>-0.025273926026183</v>
      </c>
      <c r="IO96">
        <v>-0.0219156322177338</v>
      </c>
      <c r="IP96">
        <v>0.00246301660602182</v>
      </c>
      <c r="IQ96">
        <v>-2.7174175459257e-05</v>
      </c>
      <c r="IR96">
        <v>-3</v>
      </c>
      <c r="IS96">
        <v>1757</v>
      </c>
      <c r="IT96">
        <v>1</v>
      </c>
      <c r="IU96">
        <v>21</v>
      </c>
      <c r="IV96">
        <v>1497.7</v>
      </c>
      <c r="IW96">
        <v>1497.6</v>
      </c>
      <c r="IX96">
        <v>2.57935</v>
      </c>
      <c r="IY96">
        <v>2.59644</v>
      </c>
      <c r="IZ96">
        <v>1.54785</v>
      </c>
      <c r="JA96">
        <v>2.30713</v>
      </c>
      <c r="JB96">
        <v>1.34644</v>
      </c>
      <c r="JC96">
        <v>2.23755</v>
      </c>
      <c r="JD96">
        <v>32.1124</v>
      </c>
      <c r="JE96">
        <v>24.2451</v>
      </c>
      <c r="JF96">
        <v>18</v>
      </c>
      <c r="JG96">
        <v>497.056</v>
      </c>
      <c r="JH96">
        <v>407.078</v>
      </c>
      <c r="JI96">
        <v>20.3574</v>
      </c>
      <c r="JJ96">
        <v>26.3197</v>
      </c>
      <c r="JK96">
        <v>30.0001</v>
      </c>
      <c r="JL96">
        <v>26.2802</v>
      </c>
      <c r="JM96">
        <v>26.2255</v>
      </c>
      <c r="JN96">
        <v>51.7508</v>
      </c>
      <c r="JO96">
        <v>39.0813</v>
      </c>
      <c r="JP96">
        <v>0</v>
      </c>
      <c r="JQ96">
        <v>20.356</v>
      </c>
      <c r="JR96">
        <v>1342.79</v>
      </c>
      <c r="JS96">
        <v>15.4771</v>
      </c>
      <c r="JT96">
        <v>102.347</v>
      </c>
      <c r="JU96">
        <v>103.153</v>
      </c>
    </row>
    <row r="97" spans="1:281">
      <c r="A97">
        <v>81</v>
      </c>
      <c r="B97">
        <v>1659718477</v>
      </c>
      <c r="C97">
        <v>491.900000095367</v>
      </c>
      <c r="D97" t="s">
        <v>585</v>
      </c>
      <c r="E97" t="s">
        <v>586</v>
      </c>
      <c r="F97">
        <v>5</v>
      </c>
      <c r="G97" t="s">
        <v>415</v>
      </c>
      <c r="H97" t="s">
        <v>416</v>
      </c>
      <c r="I97">
        <v>1659718469.23214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1355.87031664865</v>
      </c>
      <c r="AK97">
        <v>1318.27787878788</v>
      </c>
      <c r="AL97">
        <v>3.31107026098337</v>
      </c>
      <c r="AM97">
        <v>66.001600535587</v>
      </c>
      <c r="AN97">
        <f>(AP97 - AO97 + DI97*1E3/(8.314*(DK97+273.15)) * AR97/DH97 * AQ97) * DH97/(100*CV97) * 1000/(1000 - AP97)</f>
        <v>0</v>
      </c>
      <c r="AO97">
        <v>15.4829696184066</v>
      </c>
      <c r="AP97">
        <v>19.8063657342657</v>
      </c>
      <c r="AQ97">
        <v>-5.75163050998726e-06</v>
      </c>
      <c r="AR97">
        <v>112.050135901182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417</v>
      </c>
      <c r="AY97" t="s">
        <v>417</v>
      </c>
      <c r="AZ97">
        <v>0</v>
      </c>
      <c r="BA97">
        <v>0</v>
      </c>
      <c r="BB97">
        <f>1-AZ97/BA97</f>
        <v>0</v>
      </c>
      <c r="BC97">
        <v>0</v>
      </c>
      <c r="BD97" t="s">
        <v>417</v>
      </c>
      <c r="BE97" t="s">
        <v>417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417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6</v>
      </c>
      <c r="CW97">
        <v>0.5</v>
      </c>
      <c r="CX97" t="s">
        <v>418</v>
      </c>
      <c r="CY97">
        <v>2</v>
      </c>
      <c r="CZ97" t="b">
        <v>1</v>
      </c>
      <c r="DA97">
        <v>1659718469.23214</v>
      </c>
      <c r="DB97">
        <v>1268.02321428571</v>
      </c>
      <c r="DC97">
        <v>1318.5625</v>
      </c>
      <c r="DD97">
        <v>19.8120964285714</v>
      </c>
      <c r="DE97">
        <v>15.4815321428571</v>
      </c>
      <c r="DF97">
        <v>1257.14964285714</v>
      </c>
      <c r="DG97">
        <v>19.5284321428571</v>
      </c>
      <c r="DH97">
        <v>500.062285714286</v>
      </c>
      <c r="DI97">
        <v>90.4404285714286</v>
      </c>
      <c r="DJ97">
        <v>0.0446482571428571</v>
      </c>
      <c r="DK97">
        <v>24.6433285714286</v>
      </c>
      <c r="DL97">
        <v>25.0132357142857</v>
      </c>
      <c r="DM97">
        <v>999.9</v>
      </c>
      <c r="DN97">
        <v>0</v>
      </c>
      <c r="DO97">
        <v>0</v>
      </c>
      <c r="DP97">
        <v>9987.85714285714</v>
      </c>
      <c r="DQ97">
        <v>0</v>
      </c>
      <c r="DR97">
        <v>12.4079571428571</v>
      </c>
      <c r="DS97">
        <v>-50.5388178571429</v>
      </c>
      <c r="DT97">
        <v>1293.65357142857</v>
      </c>
      <c r="DU97">
        <v>1339.29642857143</v>
      </c>
      <c r="DV97">
        <v>4.33056142857143</v>
      </c>
      <c r="DW97">
        <v>1318.5625</v>
      </c>
      <c r="DX97">
        <v>15.4815321428571</v>
      </c>
      <c r="DY97">
        <v>1.79181357142857</v>
      </c>
      <c r="DZ97">
        <v>1.40015642857143</v>
      </c>
      <c r="EA97">
        <v>15.7155607142857</v>
      </c>
      <c r="EB97">
        <v>11.9193178571429</v>
      </c>
      <c r="EC97">
        <v>1999.995</v>
      </c>
      <c r="ED97">
        <v>0.980001428571429</v>
      </c>
      <c r="EE97">
        <v>0.0199988285714286</v>
      </c>
      <c r="EF97">
        <v>0</v>
      </c>
      <c r="EG97">
        <v>660.574035714286</v>
      </c>
      <c r="EH97">
        <v>5.00063</v>
      </c>
      <c r="EI97">
        <v>13068.7642857143</v>
      </c>
      <c r="EJ97">
        <v>17256.8571428571</v>
      </c>
      <c r="EK97">
        <v>38.375</v>
      </c>
      <c r="EL97">
        <v>38.4595</v>
      </c>
      <c r="EM97">
        <v>37.937</v>
      </c>
      <c r="EN97">
        <v>37.8075714285714</v>
      </c>
      <c r="EO97">
        <v>39.187</v>
      </c>
      <c r="EP97">
        <v>1955.095</v>
      </c>
      <c r="EQ97">
        <v>39.9</v>
      </c>
      <c r="ER97">
        <v>0</v>
      </c>
      <c r="ES97">
        <v>1659718474.3</v>
      </c>
      <c r="ET97">
        <v>0</v>
      </c>
      <c r="EU97">
        <v>660.508115384615</v>
      </c>
      <c r="EV97">
        <v>-4.28495728003178</v>
      </c>
      <c r="EW97">
        <v>-96.6461538985323</v>
      </c>
      <c r="EX97">
        <v>13068.1346153846</v>
      </c>
      <c r="EY97">
        <v>15</v>
      </c>
      <c r="EZ97">
        <v>0</v>
      </c>
      <c r="FA97" t="s">
        <v>419</v>
      </c>
      <c r="FB97">
        <v>1659628608.5</v>
      </c>
      <c r="FC97">
        <v>1659628614.5</v>
      </c>
      <c r="FD97">
        <v>0</v>
      </c>
      <c r="FE97">
        <v>0.171</v>
      </c>
      <c r="FF97">
        <v>-0.023</v>
      </c>
      <c r="FG97">
        <v>6.372</v>
      </c>
      <c r="FH97">
        <v>0.072</v>
      </c>
      <c r="FI97">
        <v>420</v>
      </c>
      <c r="FJ97">
        <v>15</v>
      </c>
      <c r="FK97">
        <v>0.23</v>
      </c>
      <c r="FL97">
        <v>0.04</v>
      </c>
      <c r="FM97">
        <v>-50.4949075</v>
      </c>
      <c r="FN97">
        <v>1.97582251407131</v>
      </c>
      <c r="FO97">
        <v>0.747765296863762</v>
      </c>
      <c r="FP97">
        <v>0</v>
      </c>
      <c r="FQ97">
        <v>660.843264705882</v>
      </c>
      <c r="FR97">
        <v>-4.68765470057608</v>
      </c>
      <c r="FS97">
        <v>0.509760226728534</v>
      </c>
      <c r="FT97">
        <v>0</v>
      </c>
      <c r="FU97">
        <v>4.33374575</v>
      </c>
      <c r="FV97">
        <v>-0.0633778986866912</v>
      </c>
      <c r="FW97">
        <v>0.00668522545898784</v>
      </c>
      <c r="FX97">
        <v>1</v>
      </c>
      <c r="FY97">
        <v>1</v>
      </c>
      <c r="FZ97">
        <v>3</v>
      </c>
      <c r="GA97" t="s">
        <v>426</v>
      </c>
      <c r="GB97">
        <v>2.97453</v>
      </c>
      <c r="GC97">
        <v>2.69815</v>
      </c>
      <c r="GD97">
        <v>0.195619</v>
      </c>
      <c r="GE97">
        <v>0.200997</v>
      </c>
      <c r="GF97">
        <v>0.0904138</v>
      </c>
      <c r="GG97">
        <v>0.0766367</v>
      </c>
      <c r="GH97">
        <v>31334.5</v>
      </c>
      <c r="GI97">
        <v>34041.4</v>
      </c>
      <c r="GJ97">
        <v>35298</v>
      </c>
      <c r="GK97">
        <v>38636.5</v>
      </c>
      <c r="GL97">
        <v>45528.6</v>
      </c>
      <c r="GM97">
        <v>51531</v>
      </c>
      <c r="GN97">
        <v>55171.3</v>
      </c>
      <c r="GO97">
        <v>61972.2</v>
      </c>
      <c r="GP97">
        <v>1.9858</v>
      </c>
      <c r="GQ97">
        <v>1.8442</v>
      </c>
      <c r="GR97">
        <v>0.103891</v>
      </c>
      <c r="GS97">
        <v>0</v>
      </c>
      <c r="GT97">
        <v>23.3176</v>
      </c>
      <c r="GU97">
        <v>999.9</v>
      </c>
      <c r="GV97">
        <v>57.105</v>
      </c>
      <c r="GW97">
        <v>28.329</v>
      </c>
      <c r="GX97">
        <v>24.4237</v>
      </c>
      <c r="GY97">
        <v>55.3429</v>
      </c>
      <c r="GZ97">
        <v>46.3982</v>
      </c>
      <c r="HA97">
        <v>1</v>
      </c>
      <c r="HB97">
        <v>-0.0649593</v>
      </c>
      <c r="HC97">
        <v>1.9883</v>
      </c>
      <c r="HD97">
        <v>20.118</v>
      </c>
      <c r="HE97">
        <v>5.19932</v>
      </c>
      <c r="HF97">
        <v>12.0052</v>
      </c>
      <c r="HG97">
        <v>4.9756</v>
      </c>
      <c r="HH97">
        <v>3.2932</v>
      </c>
      <c r="HI97">
        <v>659.9</v>
      </c>
      <c r="HJ97">
        <v>9999</v>
      </c>
      <c r="HK97">
        <v>9999</v>
      </c>
      <c r="HL97">
        <v>9999</v>
      </c>
      <c r="HM97">
        <v>1.86307</v>
      </c>
      <c r="HN97">
        <v>1.86798</v>
      </c>
      <c r="HO97">
        <v>1.86774</v>
      </c>
      <c r="HP97">
        <v>1.8689</v>
      </c>
      <c r="HQ97">
        <v>1.86972</v>
      </c>
      <c r="HR97">
        <v>1.86578</v>
      </c>
      <c r="HS97">
        <v>1.86691</v>
      </c>
      <c r="HT97">
        <v>1.86829</v>
      </c>
      <c r="HU97">
        <v>5</v>
      </c>
      <c r="HV97">
        <v>0</v>
      </c>
      <c r="HW97">
        <v>0</v>
      </c>
      <c r="HX97">
        <v>0</v>
      </c>
      <c r="HY97" t="s">
        <v>421</v>
      </c>
      <c r="HZ97" t="s">
        <v>422</v>
      </c>
      <c r="IA97" t="s">
        <v>423</v>
      </c>
      <c r="IB97" t="s">
        <v>423</v>
      </c>
      <c r="IC97" t="s">
        <v>423</v>
      </c>
      <c r="ID97" t="s">
        <v>423</v>
      </c>
      <c r="IE97">
        <v>0</v>
      </c>
      <c r="IF97">
        <v>100</v>
      </c>
      <c r="IG97">
        <v>100</v>
      </c>
      <c r="IH97">
        <v>10.99</v>
      </c>
      <c r="II97">
        <v>0.2833</v>
      </c>
      <c r="IJ97">
        <v>3.92169283877132</v>
      </c>
      <c r="IK97">
        <v>0.0054094350880348</v>
      </c>
      <c r="IL97">
        <v>8.62785101562088e-07</v>
      </c>
      <c r="IM97">
        <v>-6.09410195572284e-10</v>
      </c>
      <c r="IN97">
        <v>-0.025273926026183</v>
      </c>
      <c r="IO97">
        <v>-0.0219156322177338</v>
      </c>
      <c r="IP97">
        <v>0.00246301660602182</v>
      </c>
      <c r="IQ97">
        <v>-2.7174175459257e-05</v>
      </c>
      <c r="IR97">
        <v>-3</v>
      </c>
      <c r="IS97">
        <v>1757</v>
      </c>
      <c r="IT97">
        <v>1</v>
      </c>
      <c r="IU97">
        <v>21</v>
      </c>
      <c r="IV97">
        <v>1497.8</v>
      </c>
      <c r="IW97">
        <v>1497.7</v>
      </c>
      <c r="IX97">
        <v>2.6062</v>
      </c>
      <c r="IY97">
        <v>2.57935</v>
      </c>
      <c r="IZ97">
        <v>1.54785</v>
      </c>
      <c r="JA97">
        <v>2.30713</v>
      </c>
      <c r="JB97">
        <v>1.34644</v>
      </c>
      <c r="JC97">
        <v>2.39258</v>
      </c>
      <c r="JD97">
        <v>32.0904</v>
      </c>
      <c r="JE97">
        <v>24.2539</v>
      </c>
      <c r="JF97">
        <v>18</v>
      </c>
      <c r="JG97">
        <v>497.731</v>
      </c>
      <c r="JH97">
        <v>407.301</v>
      </c>
      <c r="JI97">
        <v>20.3413</v>
      </c>
      <c r="JJ97">
        <v>26.3219</v>
      </c>
      <c r="JK97">
        <v>30.0002</v>
      </c>
      <c r="JL97">
        <v>26.2824</v>
      </c>
      <c r="JM97">
        <v>26.2255</v>
      </c>
      <c r="JN97">
        <v>52.2412</v>
      </c>
      <c r="JO97">
        <v>39.0813</v>
      </c>
      <c r="JP97">
        <v>0</v>
      </c>
      <c r="JQ97">
        <v>20.3388</v>
      </c>
      <c r="JR97">
        <v>1356.39</v>
      </c>
      <c r="JS97">
        <v>15.4771</v>
      </c>
      <c r="JT97">
        <v>102.348</v>
      </c>
      <c r="JU97">
        <v>103.153</v>
      </c>
    </row>
    <row r="98" spans="1:281">
      <c r="A98">
        <v>82</v>
      </c>
      <c r="B98">
        <v>1659718482</v>
      </c>
      <c r="C98">
        <v>496.900000095367</v>
      </c>
      <c r="D98" t="s">
        <v>587</v>
      </c>
      <c r="E98" t="s">
        <v>588</v>
      </c>
      <c r="F98">
        <v>5</v>
      </c>
      <c r="G98" t="s">
        <v>415</v>
      </c>
      <c r="H98" t="s">
        <v>416</v>
      </c>
      <c r="I98">
        <v>1659718474.5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1372.94627636971</v>
      </c>
      <c r="AK98">
        <v>1335.30987878788</v>
      </c>
      <c r="AL98">
        <v>3.40988345629688</v>
      </c>
      <c r="AM98">
        <v>66.001600535587</v>
      </c>
      <c r="AN98">
        <f>(AP98 - AO98 + DI98*1E3/(8.314*(DK98+273.15)) * AR98/DH98 * AQ98) * DH98/(100*CV98) * 1000/(1000 - AP98)</f>
        <v>0</v>
      </c>
      <c r="AO98">
        <v>15.4808946194596</v>
      </c>
      <c r="AP98">
        <v>19.7981412587413</v>
      </c>
      <c r="AQ98">
        <v>-5.78849340288406e-05</v>
      </c>
      <c r="AR98">
        <v>112.050135901182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417</v>
      </c>
      <c r="AY98" t="s">
        <v>417</v>
      </c>
      <c r="AZ98">
        <v>0</v>
      </c>
      <c r="BA98">
        <v>0</v>
      </c>
      <c r="BB98">
        <f>1-AZ98/BA98</f>
        <v>0</v>
      </c>
      <c r="BC98">
        <v>0</v>
      </c>
      <c r="BD98" t="s">
        <v>417</v>
      </c>
      <c r="BE98" t="s">
        <v>417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417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6</v>
      </c>
      <c r="CW98">
        <v>0.5</v>
      </c>
      <c r="CX98" t="s">
        <v>418</v>
      </c>
      <c r="CY98">
        <v>2</v>
      </c>
      <c r="CZ98" t="b">
        <v>1</v>
      </c>
      <c r="DA98">
        <v>1659718474.5</v>
      </c>
      <c r="DB98">
        <v>1285.68148148148</v>
      </c>
      <c r="DC98">
        <v>1335.91111111111</v>
      </c>
      <c r="DD98">
        <v>19.8069925925926</v>
      </c>
      <c r="DE98">
        <v>15.481637037037</v>
      </c>
      <c r="DF98">
        <v>1274.72555555556</v>
      </c>
      <c r="DG98">
        <v>19.523537037037</v>
      </c>
      <c r="DH98">
        <v>500.065</v>
      </c>
      <c r="DI98">
        <v>90.439137037037</v>
      </c>
      <c r="DJ98">
        <v>0.0445048481481482</v>
      </c>
      <c r="DK98">
        <v>24.6414518518519</v>
      </c>
      <c r="DL98">
        <v>25.0166185185185</v>
      </c>
      <c r="DM98">
        <v>999.9</v>
      </c>
      <c r="DN98">
        <v>0</v>
      </c>
      <c r="DO98">
        <v>0</v>
      </c>
      <c r="DP98">
        <v>9998.51851851852</v>
      </c>
      <c r="DQ98">
        <v>0</v>
      </c>
      <c r="DR98">
        <v>12.4004518518519</v>
      </c>
      <c r="DS98">
        <v>-50.2295888888889</v>
      </c>
      <c r="DT98">
        <v>1311.66111111111</v>
      </c>
      <c r="DU98">
        <v>1356.91814814815</v>
      </c>
      <c r="DV98">
        <v>4.32535111111111</v>
      </c>
      <c r="DW98">
        <v>1335.91111111111</v>
      </c>
      <c r="DX98">
        <v>15.481637037037</v>
      </c>
      <c r="DY98">
        <v>1.79132703703704</v>
      </c>
      <c r="DZ98">
        <v>1.40014555555556</v>
      </c>
      <c r="EA98">
        <v>15.7113185185185</v>
      </c>
      <c r="EB98">
        <v>11.9192185185185</v>
      </c>
      <c r="EC98">
        <v>2000.00296296296</v>
      </c>
      <c r="ED98">
        <v>0.980001444444444</v>
      </c>
      <c r="EE98">
        <v>0.0199988111111111</v>
      </c>
      <c r="EF98">
        <v>0</v>
      </c>
      <c r="EG98">
        <v>660.173777777778</v>
      </c>
      <c r="EH98">
        <v>5.00063</v>
      </c>
      <c r="EI98">
        <v>13060.6333333333</v>
      </c>
      <c r="EJ98">
        <v>17256.9259259259</v>
      </c>
      <c r="EK98">
        <v>38.375</v>
      </c>
      <c r="EL98">
        <v>38.458</v>
      </c>
      <c r="EM98">
        <v>37.937</v>
      </c>
      <c r="EN98">
        <v>37.7936296296296</v>
      </c>
      <c r="EO98">
        <v>39.187</v>
      </c>
      <c r="EP98">
        <v>1955.10296296296</v>
      </c>
      <c r="EQ98">
        <v>39.9</v>
      </c>
      <c r="ER98">
        <v>0</v>
      </c>
      <c r="ES98">
        <v>1659718479.1</v>
      </c>
      <c r="ET98">
        <v>0</v>
      </c>
      <c r="EU98">
        <v>660.131538461538</v>
      </c>
      <c r="EV98">
        <v>-5.44553847338704</v>
      </c>
      <c r="EW98">
        <v>-90.1196581073834</v>
      </c>
      <c r="EX98">
        <v>13060.5846153846</v>
      </c>
      <c r="EY98">
        <v>15</v>
      </c>
      <c r="EZ98">
        <v>0</v>
      </c>
      <c r="FA98" t="s">
        <v>419</v>
      </c>
      <c r="FB98">
        <v>1659628608.5</v>
      </c>
      <c r="FC98">
        <v>1659628614.5</v>
      </c>
      <c r="FD98">
        <v>0</v>
      </c>
      <c r="FE98">
        <v>0.171</v>
      </c>
      <c r="FF98">
        <v>-0.023</v>
      </c>
      <c r="FG98">
        <v>6.372</v>
      </c>
      <c r="FH98">
        <v>0.072</v>
      </c>
      <c r="FI98">
        <v>420</v>
      </c>
      <c r="FJ98">
        <v>15</v>
      </c>
      <c r="FK98">
        <v>0.23</v>
      </c>
      <c r="FL98">
        <v>0.04</v>
      </c>
      <c r="FM98">
        <v>-50.42048</v>
      </c>
      <c r="FN98">
        <v>2.37063264540357</v>
      </c>
      <c r="FO98">
        <v>0.741178922123397</v>
      </c>
      <c r="FP98">
        <v>0</v>
      </c>
      <c r="FQ98">
        <v>660.449117647059</v>
      </c>
      <c r="FR98">
        <v>-4.58612682088211</v>
      </c>
      <c r="FS98">
        <v>0.496786956629115</v>
      </c>
      <c r="FT98">
        <v>0</v>
      </c>
      <c r="FU98">
        <v>4.328853</v>
      </c>
      <c r="FV98">
        <v>-0.0624274671669947</v>
      </c>
      <c r="FW98">
        <v>0.0067473269522085</v>
      </c>
      <c r="FX98">
        <v>1</v>
      </c>
      <c r="FY98">
        <v>1</v>
      </c>
      <c r="FZ98">
        <v>3</v>
      </c>
      <c r="GA98" t="s">
        <v>426</v>
      </c>
      <c r="GB98">
        <v>2.97322</v>
      </c>
      <c r="GC98">
        <v>2.69809</v>
      </c>
      <c r="GD98">
        <v>0.197155</v>
      </c>
      <c r="GE98">
        <v>0.202428</v>
      </c>
      <c r="GF98">
        <v>0.0903852</v>
      </c>
      <c r="GG98">
        <v>0.0766274</v>
      </c>
      <c r="GH98">
        <v>31274.8</v>
      </c>
      <c r="GI98">
        <v>33980.3</v>
      </c>
      <c r="GJ98">
        <v>35298.1</v>
      </c>
      <c r="GK98">
        <v>38636.3</v>
      </c>
      <c r="GL98">
        <v>45529.8</v>
      </c>
      <c r="GM98">
        <v>51531.8</v>
      </c>
      <c r="GN98">
        <v>55170.9</v>
      </c>
      <c r="GO98">
        <v>61972.5</v>
      </c>
      <c r="GP98">
        <v>1.985</v>
      </c>
      <c r="GQ98">
        <v>1.8436</v>
      </c>
      <c r="GR98">
        <v>0.103623</v>
      </c>
      <c r="GS98">
        <v>0</v>
      </c>
      <c r="GT98">
        <v>23.3176</v>
      </c>
      <c r="GU98">
        <v>999.9</v>
      </c>
      <c r="GV98">
        <v>57.105</v>
      </c>
      <c r="GW98">
        <v>28.329</v>
      </c>
      <c r="GX98">
        <v>24.4264</v>
      </c>
      <c r="GY98">
        <v>55.8629</v>
      </c>
      <c r="GZ98">
        <v>46.7788</v>
      </c>
      <c r="HA98">
        <v>1</v>
      </c>
      <c r="HB98">
        <v>-0.0649593</v>
      </c>
      <c r="HC98">
        <v>2.01725</v>
      </c>
      <c r="HD98">
        <v>20.118</v>
      </c>
      <c r="HE98">
        <v>5.19932</v>
      </c>
      <c r="HF98">
        <v>12.0076</v>
      </c>
      <c r="HG98">
        <v>4.9756</v>
      </c>
      <c r="HH98">
        <v>3.2938</v>
      </c>
      <c r="HI98">
        <v>659.9</v>
      </c>
      <c r="HJ98">
        <v>9999</v>
      </c>
      <c r="HK98">
        <v>9999</v>
      </c>
      <c r="HL98">
        <v>9999</v>
      </c>
      <c r="HM98">
        <v>1.86304</v>
      </c>
      <c r="HN98">
        <v>1.86798</v>
      </c>
      <c r="HO98">
        <v>1.86768</v>
      </c>
      <c r="HP98">
        <v>1.86887</v>
      </c>
      <c r="HQ98">
        <v>1.86969</v>
      </c>
      <c r="HR98">
        <v>1.86578</v>
      </c>
      <c r="HS98">
        <v>1.86691</v>
      </c>
      <c r="HT98">
        <v>1.86829</v>
      </c>
      <c r="HU98">
        <v>5</v>
      </c>
      <c r="HV98">
        <v>0</v>
      </c>
      <c r="HW98">
        <v>0</v>
      </c>
      <c r="HX98">
        <v>0</v>
      </c>
      <c r="HY98" t="s">
        <v>421</v>
      </c>
      <c r="HZ98" t="s">
        <v>422</v>
      </c>
      <c r="IA98" t="s">
        <v>423</v>
      </c>
      <c r="IB98" t="s">
        <v>423</v>
      </c>
      <c r="IC98" t="s">
        <v>423</v>
      </c>
      <c r="ID98" t="s">
        <v>423</v>
      </c>
      <c r="IE98">
        <v>0</v>
      </c>
      <c r="IF98">
        <v>100</v>
      </c>
      <c r="IG98">
        <v>100</v>
      </c>
      <c r="IH98">
        <v>11.08</v>
      </c>
      <c r="II98">
        <v>0.2829</v>
      </c>
      <c r="IJ98">
        <v>3.92169283877132</v>
      </c>
      <c r="IK98">
        <v>0.0054094350880348</v>
      </c>
      <c r="IL98">
        <v>8.62785101562088e-07</v>
      </c>
      <c r="IM98">
        <v>-6.09410195572284e-10</v>
      </c>
      <c r="IN98">
        <v>-0.025273926026183</v>
      </c>
      <c r="IO98">
        <v>-0.0219156322177338</v>
      </c>
      <c r="IP98">
        <v>0.00246301660602182</v>
      </c>
      <c r="IQ98">
        <v>-2.7174175459257e-05</v>
      </c>
      <c r="IR98">
        <v>-3</v>
      </c>
      <c r="IS98">
        <v>1757</v>
      </c>
      <c r="IT98">
        <v>1</v>
      </c>
      <c r="IU98">
        <v>21</v>
      </c>
      <c r="IV98">
        <v>1497.9</v>
      </c>
      <c r="IW98">
        <v>1497.8</v>
      </c>
      <c r="IX98">
        <v>2.63062</v>
      </c>
      <c r="IY98">
        <v>2.58667</v>
      </c>
      <c r="IZ98">
        <v>1.54785</v>
      </c>
      <c r="JA98">
        <v>2.30713</v>
      </c>
      <c r="JB98">
        <v>1.34644</v>
      </c>
      <c r="JC98">
        <v>2.31445</v>
      </c>
      <c r="JD98">
        <v>32.0904</v>
      </c>
      <c r="JE98">
        <v>24.2451</v>
      </c>
      <c r="JF98">
        <v>18</v>
      </c>
      <c r="JG98">
        <v>497.207</v>
      </c>
      <c r="JH98">
        <v>406.966</v>
      </c>
      <c r="JI98">
        <v>20.3241</v>
      </c>
      <c r="JJ98">
        <v>26.3219</v>
      </c>
      <c r="JK98">
        <v>30.0002</v>
      </c>
      <c r="JL98">
        <v>26.2824</v>
      </c>
      <c r="JM98">
        <v>26.2255</v>
      </c>
      <c r="JN98">
        <v>52.7888</v>
      </c>
      <c r="JO98">
        <v>39.0813</v>
      </c>
      <c r="JP98">
        <v>0</v>
      </c>
      <c r="JQ98">
        <v>20.3202</v>
      </c>
      <c r="JR98">
        <v>1376.7</v>
      </c>
      <c r="JS98">
        <v>15.4806</v>
      </c>
      <c r="JT98">
        <v>102.348</v>
      </c>
      <c r="JU98">
        <v>103.153</v>
      </c>
    </row>
    <row r="99" spans="1:281">
      <c r="A99">
        <v>83</v>
      </c>
      <c r="B99">
        <v>1659718487</v>
      </c>
      <c r="C99">
        <v>501.900000095367</v>
      </c>
      <c r="D99" t="s">
        <v>589</v>
      </c>
      <c r="E99" t="s">
        <v>590</v>
      </c>
      <c r="F99">
        <v>5</v>
      </c>
      <c r="G99" t="s">
        <v>415</v>
      </c>
      <c r="H99" t="s">
        <v>416</v>
      </c>
      <c r="I99">
        <v>1659718479.21429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1390.44636564643</v>
      </c>
      <c r="AK99">
        <v>1352.46436363636</v>
      </c>
      <c r="AL99">
        <v>3.51001009587044</v>
      </c>
      <c r="AM99">
        <v>66.001600535587</v>
      </c>
      <c r="AN99">
        <f>(AP99 - AO99 + DI99*1E3/(8.314*(DK99+273.15)) * AR99/DH99 * AQ99) * DH99/(100*CV99) * 1000/(1000 - AP99)</f>
        <v>0</v>
      </c>
      <c r="AO99">
        <v>15.4823584313175</v>
      </c>
      <c r="AP99">
        <v>19.7881608391608</v>
      </c>
      <c r="AQ99">
        <v>-6.38338000482359e-06</v>
      </c>
      <c r="AR99">
        <v>112.050135901182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417</v>
      </c>
      <c r="AY99" t="s">
        <v>417</v>
      </c>
      <c r="AZ99">
        <v>0</v>
      </c>
      <c r="BA99">
        <v>0</v>
      </c>
      <c r="BB99">
        <f>1-AZ99/BA99</f>
        <v>0</v>
      </c>
      <c r="BC99">
        <v>0</v>
      </c>
      <c r="BD99" t="s">
        <v>417</v>
      </c>
      <c r="BE99" t="s">
        <v>417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417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6</v>
      </c>
      <c r="CW99">
        <v>0.5</v>
      </c>
      <c r="CX99" t="s">
        <v>418</v>
      </c>
      <c r="CY99">
        <v>2</v>
      </c>
      <c r="CZ99" t="b">
        <v>1</v>
      </c>
      <c r="DA99">
        <v>1659718479.21429</v>
      </c>
      <c r="DB99">
        <v>1301.26678571429</v>
      </c>
      <c r="DC99">
        <v>1351.57357142857</v>
      </c>
      <c r="DD99">
        <v>19.8007857142857</v>
      </c>
      <c r="DE99">
        <v>15.4820607142857</v>
      </c>
      <c r="DF99">
        <v>1290.23892857143</v>
      </c>
      <c r="DG99">
        <v>19.5175892857143</v>
      </c>
      <c r="DH99">
        <v>500.080607142857</v>
      </c>
      <c r="DI99">
        <v>90.4374964285714</v>
      </c>
      <c r="DJ99">
        <v>0.044223025</v>
      </c>
      <c r="DK99">
        <v>24.6389535714286</v>
      </c>
      <c r="DL99">
        <v>25.0171071428571</v>
      </c>
      <c r="DM99">
        <v>999.9</v>
      </c>
      <c r="DN99">
        <v>0</v>
      </c>
      <c r="DO99">
        <v>0</v>
      </c>
      <c r="DP99">
        <v>10015.8928571429</v>
      </c>
      <c r="DQ99">
        <v>0</v>
      </c>
      <c r="DR99">
        <v>12.4008607142857</v>
      </c>
      <c r="DS99">
        <v>-50.3065857142857</v>
      </c>
      <c r="DT99">
        <v>1327.55321428571</v>
      </c>
      <c r="DU99">
        <v>1372.82714285714</v>
      </c>
      <c r="DV99">
        <v>4.31872964285714</v>
      </c>
      <c r="DW99">
        <v>1351.57357142857</v>
      </c>
      <c r="DX99">
        <v>15.4820607142857</v>
      </c>
      <c r="DY99">
        <v>1.79073357142857</v>
      </c>
      <c r="DZ99">
        <v>1.40015821428571</v>
      </c>
      <c r="EA99">
        <v>15.7061392857143</v>
      </c>
      <c r="EB99">
        <v>11.91935</v>
      </c>
      <c r="EC99">
        <v>1999.99142857143</v>
      </c>
      <c r="ED99">
        <v>0.980001428571429</v>
      </c>
      <c r="EE99">
        <v>0.0199988285714286</v>
      </c>
      <c r="EF99">
        <v>0</v>
      </c>
      <c r="EG99">
        <v>659.758071428571</v>
      </c>
      <c r="EH99">
        <v>5.00063</v>
      </c>
      <c r="EI99">
        <v>13053.3642857143</v>
      </c>
      <c r="EJ99">
        <v>17256.8285714286</v>
      </c>
      <c r="EK99">
        <v>38.375</v>
      </c>
      <c r="EL99">
        <v>38.44825</v>
      </c>
      <c r="EM99">
        <v>37.937</v>
      </c>
      <c r="EN99">
        <v>37.781</v>
      </c>
      <c r="EO99">
        <v>39.187</v>
      </c>
      <c r="EP99">
        <v>1955.09142857143</v>
      </c>
      <c r="EQ99">
        <v>39.9</v>
      </c>
      <c r="ER99">
        <v>0</v>
      </c>
      <c r="ES99">
        <v>1659718483.9</v>
      </c>
      <c r="ET99">
        <v>0</v>
      </c>
      <c r="EU99">
        <v>659.736730769231</v>
      </c>
      <c r="EV99">
        <v>-4.72673505543113</v>
      </c>
      <c r="EW99">
        <v>-90.8957264639177</v>
      </c>
      <c r="EX99">
        <v>13053.1730769231</v>
      </c>
      <c r="EY99">
        <v>15</v>
      </c>
      <c r="EZ99">
        <v>0</v>
      </c>
      <c r="FA99" t="s">
        <v>419</v>
      </c>
      <c r="FB99">
        <v>1659628608.5</v>
      </c>
      <c r="FC99">
        <v>1659628614.5</v>
      </c>
      <c r="FD99">
        <v>0</v>
      </c>
      <c r="FE99">
        <v>0.171</v>
      </c>
      <c r="FF99">
        <v>-0.023</v>
      </c>
      <c r="FG99">
        <v>6.372</v>
      </c>
      <c r="FH99">
        <v>0.072</v>
      </c>
      <c r="FI99">
        <v>420</v>
      </c>
      <c r="FJ99">
        <v>15</v>
      </c>
      <c r="FK99">
        <v>0.23</v>
      </c>
      <c r="FL99">
        <v>0.04</v>
      </c>
      <c r="FM99">
        <v>-50.40606</v>
      </c>
      <c r="FN99">
        <v>0.979704315197093</v>
      </c>
      <c r="FO99">
        <v>0.714509380204347</v>
      </c>
      <c r="FP99">
        <v>0</v>
      </c>
      <c r="FQ99">
        <v>660.044735294118</v>
      </c>
      <c r="FR99">
        <v>-4.8674255242606</v>
      </c>
      <c r="FS99">
        <v>0.516604314893027</v>
      </c>
      <c r="FT99">
        <v>0</v>
      </c>
      <c r="FU99">
        <v>4.322872</v>
      </c>
      <c r="FV99">
        <v>-0.0722586866791756</v>
      </c>
      <c r="FW99">
        <v>0.007612252688922</v>
      </c>
      <c r="FX99">
        <v>1</v>
      </c>
      <c r="FY99">
        <v>1</v>
      </c>
      <c r="FZ99">
        <v>3</v>
      </c>
      <c r="GA99" t="s">
        <v>426</v>
      </c>
      <c r="GB99">
        <v>2.97322</v>
      </c>
      <c r="GC99">
        <v>2.69715</v>
      </c>
      <c r="GD99">
        <v>0.198705</v>
      </c>
      <c r="GE99">
        <v>0.204084</v>
      </c>
      <c r="GF99">
        <v>0.0903573</v>
      </c>
      <c r="GG99">
        <v>0.0766327</v>
      </c>
      <c r="GH99">
        <v>31214.6</v>
      </c>
      <c r="GI99">
        <v>33909.5</v>
      </c>
      <c r="GJ99">
        <v>35298.2</v>
      </c>
      <c r="GK99">
        <v>38635.9</v>
      </c>
      <c r="GL99">
        <v>45531.4</v>
      </c>
      <c r="GM99">
        <v>51531.4</v>
      </c>
      <c r="GN99">
        <v>55171.1</v>
      </c>
      <c r="GO99">
        <v>61972.4</v>
      </c>
      <c r="GP99">
        <v>1.9842</v>
      </c>
      <c r="GQ99">
        <v>1.8436</v>
      </c>
      <c r="GR99">
        <v>0.103146</v>
      </c>
      <c r="GS99">
        <v>0</v>
      </c>
      <c r="GT99">
        <v>23.3176</v>
      </c>
      <c r="GU99">
        <v>999.9</v>
      </c>
      <c r="GV99">
        <v>57.105</v>
      </c>
      <c r="GW99">
        <v>28.339</v>
      </c>
      <c r="GX99">
        <v>24.439</v>
      </c>
      <c r="GY99">
        <v>55.3329</v>
      </c>
      <c r="GZ99">
        <v>46.4744</v>
      </c>
      <c r="HA99">
        <v>1</v>
      </c>
      <c r="HB99">
        <v>-0.0650813</v>
      </c>
      <c r="HC99">
        <v>2.01111</v>
      </c>
      <c r="HD99">
        <v>20.1181</v>
      </c>
      <c r="HE99">
        <v>5.19932</v>
      </c>
      <c r="HF99">
        <v>12.0064</v>
      </c>
      <c r="HG99">
        <v>4.9756</v>
      </c>
      <c r="HH99">
        <v>3.2936</v>
      </c>
      <c r="HI99">
        <v>659.9</v>
      </c>
      <c r="HJ99">
        <v>9999</v>
      </c>
      <c r="HK99">
        <v>9999</v>
      </c>
      <c r="HL99">
        <v>9999</v>
      </c>
      <c r="HM99">
        <v>1.8631</v>
      </c>
      <c r="HN99">
        <v>1.86798</v>
      </c>
      <c r="HO99">
        <v>1.86768</v>
      </c>
      <c r="HP99">
        <v>1.8689</v>
      </c>
      <c r="HQ99">
        <v>1.86975</v>
      </c>
      <c r="HR99">
        <v>1.86578</v>
      </c>
      <c r="HS99">
        <v>1.86691</v>
      </c>
      <c r="HT99">
        <v>1.86826</v>
      </c>
      <c r="HU99">
        <v>5</v>
      </c>
      <c r="HV99">
        <v>0</v>
      </c>
      <c r="HW99">
        <v>0</v>
      </c>
      <c r="HX99">
        <v>0</v>
      </c>
      <c r="HY99" t="s">
        <v>421</v>
      </c>
      <c r="HZ99" t="s">
        <v>422</v>
      </c>
      <c r="IA99" t="s">
        <v>423</v>
      </c>
      <c r="IB99" t="s">
        <v>423</v>
      </c>
      <c r="IC99" t="s">
        <v>423</v>
      </c>
      <c r="ID99" t="s">
        <v>423</v>
      </c>
      <c r="IE99">
        <v>0</v>
      </c>
      <c r="IF99">
        <v>100</v>
      </c>
      <c r="IG99">
        <v>100</v>
      </c>
      <c r="IH99">
        <v>11.14</v>
      </c>
      <c r="II99">
        <v>0.2825</v>
      </c>
      <c r="IJ99">
        <v>3.92169283877132</v>
      </c>
      <c r="IK99">
        <v>0.0054094350880348</v>
      </c>
      <c r="IL99">
        <v>8.62785101562088e-07</v>
      </c>
      <c r="IM99">
        <v>-6.09410195572284e-10</v>
      </c>
      <c r="IN99">
        <v>-0.025273926026183</v>
      </c>
      <c r="IO99">
        <v>-0.0219156322177338</v>
      </c>
      <c r="IP99">
        <v>0.00246301660602182</v>
      </c>
      <c r="IQ99">
        <v>-2.7174175459257e-05</v>
      </c>
      <c r="IR99">
        <v>-3</v>
      </c>
      <c r="IS99">
        <v>1757</v>
      </c>
      <c r="IT99">
        <v>1</v>
      </c>
      <c r="IU99">
        <v>21</v>
      </c>
      <c r="IV99">
        <v>1498</v>
      </c>
      <c r="IW99">
        <v>1497.9</v>
      </c>
      <c r="IX99">
        <v>2.65869</v>
      </c>
      <c r="IY99">
        <v>2.59521</v>
      </c>
      <c r="IZ99">
        <v>1.54785</v>
      </c>
      <c r="JA99">
        <v>2.30591</v>
      </c>
      <c r="JB99">
        <v>1.34644</v>
      </c>
      <c r="JC99">
        <v>2.26807</v>
      </c>
      <c r="JD99">
        <v>32.0904</v>
      </c>
      <c r="JE99">
        <v>24.2451</v>
      </c>
      <c r="JF99">
        <v>18</v>
      </c>
      <c r="JG99">
        <v>496.683</v>
      </c>
      <c r="JH99">
        <v>406.983</v>
      </c>
      <c r="JI99">
        <v>20.3053</v>
      </c>
      <c r="JJ99">
        <v>26.3219</v>
      </c>
      <c r="JK99">
        <v>30.0001</v>
      </c>
      <c r="JL99">
        <v>26.2824</v>
      </c>
      <c r="JM99">
        <v>26.2278</v>
      </c>
      <c r="JN99">
        <v>53.2646</v>
      </c>
      <c r="JO99">
        <v>39.0813</v>
      </c>
      <c r="JP99">
        <v>0</v>
      </c>
      <c r="JQ99">
        <v>20.3058</v>
      </c>
      <c r="JR99">
        <v>1390.22</v>
      </c>
      <c r="JS99">
        <v>15.4891</v>
      </c>
      <c r="JT99">
        <v>102.348</v>
      </c>
      <c r="JU99">
        <v>103.153</v>
      </c>
    </row>
    <row r="100" spans="1:281">
      <c r="A100">
        <v>84</v>
      </c>
      <c r="B100">
        <v>1659718492</v>
      </c>
      <c r="C100">
        <v>506.900000095367</v>
      </c>
      <c r="D100" t="s">
        <v>591</v>
      </c>
      <c r="E100" t="s">
        <v>592</v>
      </c>
      <c r="F100">
        <v>5</v>
      </c>
      <c r="G100" t="s">
        <v>415</v>
      </c>
      <c r="H100" t="s">
        <v>416</v>
      </c>
      <c r="I100">
        <v>1659718484.5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1407.40864228786</v>
      </c>
      <c r="AK100">
        <v>1369.6716969697</v>
      </c>
      <c r="AL100">
        <v>3.46820532261995</v>
      </c>
      <c r="AM100">
        <v>66.001600535587</v>
      </c>
      <c r="AN100">
        <f>(AP100 - AO100 + DI100*1E3/(8.314*(DK100+273.15)) * AR100/DH100 * AQ100) * DH100/(100*CV100) * 1000/(1000 - AP100)</f>
        <v>0</v>
      </c>
      <c r="AO100">
        <v>15.4845185516318</v>
      </c>
      <c r="AP100">
        <v>19.7819601398601</v>
      </c>
      <c r="AQ100">
        <v>5.85019895105857e-05</v>
      </c>
      <c r="AR100">
        <v>112.050135901182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417</v>
      </c>
      <c r="AY100" t="s">
        <v>417</v>
      </c>
      <c r="AZ100">
        <v>0</v>
      </c>
      <c r="BA100">
        <v>0</v>
      </c>
      <c r="BB100">
        <f>1-AZ100/BA100</f>
        <v>0</v>
      </c>
      <c r="BC100">
        <v>0</v>
      </c>
      <c r="BD100" t="s">
        <v>417</v>
      </c>
      <c r="BE100" t="s">
        <v>417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417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6</v>
      </c>
      <c r="CW100">
        <v>0.5</v>
      </c>
      <c r="CX100" t="s">
        <v>418</v>
      </c>
      <c r="CY100">
        <v>2</v>
      </c>
      <c r="CZ100" t="b">
        <v>1</v>
      </c>
      <c r="DA100">
        <v>1659718484.5</v>
      </c>
      <c r="DB100">
        <v>1318.9162962963</v>
      </c>
      <c r="DC100">
        <v>1369.4</v>
      </c>
      <c r="DD100">
        <v>19.7935962962963</v>
      </c>
      <c r="DE100">
        <v>15.4829555555556</v>
      </c>
      <c r="DF100">
        <v>1307.80777777778</v>
      </c>
      <c r="DG100">
        <v>19.5106962962963</v>
      </c>
      <c r="DH100">
        <v>500.092592592593</v>
      </c>
      <c r="DI100">
        <v>90.4362518518518</v>
      </c>
      <c r="DJ100">
        <v>0.0440305740740741</v>
      </c>
      <c r="DK100">
        <v>24.6365444444444</v>
      </c>
      <c r="DL100">
        <v>25.0146592592593</v>
      </c>
      <c r="DM100">
        <v>999.9</v>
      </c>
      <c r="DN100">
        <v>0</v>
      </c>
      <c r="DO100">
        <v>0</v>
      </c>
      <c r="DP100">
        <v>10009.2592592593</v>
      </c>
      <c r="DQ100">
        <v>0</v>
      </c>
      <c r="DR100">
        <v>12.4045407407407</v>
      </c>
      <c r="DS100">
        <v>-50.4846259259259</v>
      </c>
      <c r="DT100">
        <v>1345.54888888889</v>
      </c>
      <c r="DU100">
        <v>1390.9362962963</v>
      </c>
      <c r="DV100">
        <v>4.31064296296296</v>
      </c>
      <c r="DW100">
        <v>1369.4</v>
      </c>
      <c r="DX100">
        <v>15.4829555555556</v>
      </c>
      <c r="DY100">
        <v>1.79005888888889</v>
      </c>
      <c r="DZ100">
        <v>1.40022</v>
      </c>
      <c r="EA100">
        <v>15.7002555555556</v>
      </c>
      <c r="EB100">
        <v>11.9200222222222</v>
      </c>
      <c r="EC100">
        <v>2000.01777777778</v>
      </c>
      <c r="ED100">
        <v>0.980001444444444</v>
      </c>
      <c r="EE100">
        <v>0.0199988111111111</v>
      </c>
      <c r="EF100">
        <v>0</v>
      </c>
      <c r="EG100">
        <v>659.329777777778</v>
      </c>
      <c r="EH100">
        <v>5.00063</v>
      </c>
      <c r="EI100">
        <v>13045.3518518519</v>
      </c>
      <c r="EJ100">
        <v>17257.062962963</v>
      </c>
      <c r="EK100">
        <v>38.375</v>
      </c>
      <c r="EL100">
        <v>38.4486666666667</v>
      </c>
      <c r="EM100">
        <v>37.937</v>
      </c>
      <c r="EN100">
        <v>37.7637777777778</v>
      </c>
      <c r="EO100">
        <v>39.187</v>
      </c>
      <c r="EP100">
        <v>1955.11777777778</v>
      </c>
      <c r="EQ100">
        <v>39.9</v>
      </c>
      <c r="ER100">
        <v>0</v>
      </c>
      <c r="ES100">
        <v>1659718489.3</v>
      </c>
      <c r="ET100">
        <v>0</v>
      </c>
      <c r="EU100">
        <v>659.28084</v>
      </c>
      <c r="EV100">
        <v>-4.4500000180148</v>
      </c>
      <c r="EW100">
        <v>-95.6384616308763</v>
      </c>
      <c r="EX100">
        <v>13044.388</v>
      </c>
      <c r="EY100">
        <v>15</v>
      </c>
      <c r="EZ100">
        <v>0</v>
      </c>
      <c r="FA100" t="s">
        <v>419</v>
      </c>
      <c r="FB100">
        <v>1659628608.5</v>
      </c>
      <c r="FC100">
        <v>1659628614.5</v>
      </c>
      <c r="FD100">
        <v>0</v>
      </c>
      <c r="FE100">
        <v>0.171</v>
      </c>
      <c r="FF100">
        <v>-0.023</v>
      </c>
      <c r="FG100">
        <v>6.372</v>
      </c>
      <c r="FH100">
        <v>0.072</v>
      </c>
      <c r="FI100">
        <v>420</v>
      </c>
      <c r="FJ100">
        <v>15</v>
      </c>
      <c r="FK100">
        <v>0.23</v>
      </c>
      <c r="FL100">
        <v>0.04</v>
      </c>
      <c r="FM100">
        <v>-50.3494025</v>
      </c>
      <c r="FN100">
        <v>-2.69572120075031</v>
      </c>
      <c r="FO100">
        <v>0.584911205007863</v>
      </c>
      <c r="FP100">
        <v>0</v>
      </c>
      <c r="FQ100">
        <v>659.553470588235</v>
      </c>
      <c r="FR100">
        <v>-4.62224600064197</v>
      </c>
      <c r="FS100">
        <v>0.482257390105552</v>
      </c>
      <c r="FT100">
        <v>0</v>
      </c>
      <c r="FU100">
        <v>4.31402425</v>
      </c>
      <c r="FV100">
        <v>-0.0910375609756222</v>
      </c>
      <c r="FW100">
        <v>0.0094168205588458</v>
      </c>
      <c r="FX100">
        <v>1</v>
      </c>
      <c r="FY100">
        <v>1</v>
      </c>
      <c r="FZ100">
        <v>3</v>
      </c>
      <c r="GA100" t="s">
        <v>426</v>
      </c>
      <c r="GB100">
        <v>2.97426</v>
      </c>
      <c r="GC100">
        <v>2.6981</v>
      </c>
      <c r="GD100">
        <v>0.200229</v>
      </c>
      <c r="GE100">
        <v>0.205437</v>
      </c>
      <c r="GF100">
        <v>0.0903439</v>
      </c>
      <c r="GG100">
        <v>0.0766291</v>
      </c>
      <c r="GH100">
        <v>31154.9</v>
      </c>
      <c r="GI100">
        <v>33851.9</v>
      </c>
      <c r="GJ100">
        <v>35297.8</v>
      </c>
      <c r="GK100">
        <v>38636</v>
      </c>
      <c r="GL100">
        <v>45531.9</v>
      </c>
      <c r="GM100">
        <v>51531.6</v>
      </c>
      <c r="GN100">
        <v>55170.9</v>
      </c>
      <c r="GO100">
        <v>61972.3</v>
      </c>
      <c r="GP100">
        <v>1.9854</v>
      </c>
      <c r="GQ100">
        <v>1.8436</v>
      </c>
      <c r="GR100">
        <v>0.103921</v>
      </c>
      <c r="GS100">
        <v>0</v>
      </c>
      <c r="GT100">
        <v>23.3176</v>
      </c>
      <c r="GU100">
        <v>999.9</v>
      </c>
      <c r="GV100">
        <v>57.105</v>
      </c>
      <c r="GW100">
        <v>28.339</v>
      </c>
      <c r="GX100">
        <v>24.4395</v>
      </c>
      <c r="GY100">
        <v>55.3729</v>
      </c>
      <c r="GZ100">
        <v>46.3982</v>
      </c>
      <c r="HA100">
        <v>1</v>
      </c>
      <c r="HB100">
        <v>-0.0647561</v>
      </c>
      <c r="HC100">
        <v>2.00767</v>
      </c>
      <c r="HD100">
        <v>20.1183</v>
      </c>
      <c r="HE100">
        <v>5.19932</v>
      </c>
      <c r="HF100">
        <v>12.0052</v>
      </c>
      <c r="HG100">
        <v>4.976</v>
      </c>
      <c r="HH100">
        <v>3.2932</v>
      </c>
      <c r="HI100">
        <v>659.9</v>
      </c>
      <c r="HJ100">
        <v>9999</v>
      </c>
      <c r="HK100">
        <v>9999</v>
      </c>
      <c r="HL100">
        <v>9999</v>
      </c>
      <c r="HM100">
        <v>1.86307</v>
      </c>
      <c r="HN100">
        <v>1.86798</v>
      </c>
      <c r="HO100">
        <v>1.86768</v>
      </c>
      <c r="HP100">
        <v>1.8689</v>
      </c>
      <c r="HQ100">
        <v>1.86972</v>
      </c>
      <c r="HR100">
        <v>1.86581</v>
      </c>
      <c r="HS100">
        <v>1.86691</v>
      </c>
      <c r="HT100">
        <v>1.86823</v>
      </c>
      <c r="HU100">
        <v>5</v>
      </c>
      <c r="HV100">
        <v>0</v>
      </c>
      <c r="HW100">
        <v>0</v>
      </c>
      <c r="HX100">
        <v>0</v>
      </c>
      <c r="HY100" t="s">
        <v>421</v>
      </c>
      <c r="HZ100" t="s">
        <v>422</v>
      </c>
      <c r="IA100" t="s">
        <v>423</v>
      </c>
      <c r="IB100" t="s">
        <v>423</v>
      </c>
      <c r="IC100" t="s">
        <v>423</v>
      </c>
      <c r="ID100" t="s">
        <v>423</v>
      </c>
      <c r="IE100">
        <v>0</v>
      </c>
      <c r="IF100">
        <v>100</v>
      </c>
      <c r="IG100">
        <v>100</v>
      </c>
      <c r="IH100">
        <v>11.22</v>
      </c>
      <c r="II100">
        <v>0.2824</v>
      </c>
      <c r="IJ100">
        <v>3.92169283877132</v>
      </c>
      <c r="IK100">
        <v>0.0054094350880348</v>
      </c>
      <c r="IL100">
        <v>8.62785101562088e-07</v>
      </c>
      <c r="IM100">
        <v>-6.09410195572284e-10</v>
      </c>
      <c r="IN100">
        <v>-0.025273926026183</v>
      </c>
      <c r="IO100">
        <v>-0.0219156322177338</v>
      </c>
      <c r="IP100">
        <v>0.00246301660602182</v>
      </c>
      <c r="IQ100">
        <v>-2.7174175459257e-05</v>
      </c>
      <c r="IR100">
        <v>-3</v>
      </c>
      <c r="IS100">
        <v>1757</v>
      </c>
      <c r="IT100">
        <v>1</v>
      </c>
      <c r="IU100">
        <v>21</v>
      </c>
      <c r="IV100">
        <v>1498.1</v>
      </c>
      <c r="IW100">
        <v>1498</v>
      </c>
      <c r="IX100">
        <v>2.68433</v>
      </c>
      <c r="IY100">
        <v>2.58301</v>
      </c>
      <c r="IZ100">
        <v>1.54785</v>
      </c>
      <c r="JA100">
        <v>2.30713</v>
      </c>
      <c r="JB100">
        <v>1.34644</v>
      </c>
      <c r="JC100">
        <v>2.39258</v>
      </c>
      <c r="JD100">
        <v>32.0904</v>
      </c>
      <c r="JE100">
        <v>24.2451</v>
      </c>
      <c r="JF100">
        <v>18</v>
      </c>
      <c r="JG100">
        <v>497.488</v>
      </c>
      <c r="JH100">
        <v>406.983</v>
      </c>
      <c r="JI100">
        <v>20.2918</v>
      </c>
      <c r="JJ100">
        <v>26.3219</v>
      </c>
      <c r="JK100">
        <v>30.0003</v>
      </c>
      <c r="JL100">
        <v>26.2846</v>
      </c>
      <c r="JM100">
        <v>26.2278</v>
      </c>
      <c r="JN100">
        <v>53.8116</v>
      </c>
      <c r="JO100">
        <v>39.0813</v>
      </c>
      <c r="JP100">
        <v>0</v>
      </c>
      <c r="JQ100">
        <v>20.293</v>
      </c>
      <c r="JR100">
        <v>1410.49</v>
      </c>
      <c r="JS100">
        <v>15.4955</v>
      </c>
      <c r="JT100">
        <v>102.348</v>
      </c>
      <c r="JU100">
        <v>103.153</v>
      </c>
    </row>
    <row r="101" spans="1:281">
      <c r="A101">
        <v>85</v>
      </c>
      <c r="B101">
        <v>1659720121.6</v>
      </c>
      <c r="C101">
        <v>2136.5</v>
      </c>
      <c r="D101" t="s">
        <v>593</v>
      </c>
      <c r="E101" t="s">
        <v>594</v>
      </c>
      <c r="F101">
        <v>5</v>
      </c>
      <c r="G101" t="s">
        <v>595</v>
      </c>
      <c r="H101" t="s">
        <v>416</v>
      </c>
      <c r="I101">
        <v>1659720113.85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427.919491028281</v>
      </c>
      <c r="AK101">
        <v>419.416175757576</v>
      </c>
      <c r="AL101">
        <v>0.00288120782428932</v>
      </c>
      <c r="AM101">
        <v>66.0023153147269</v>
      </c>
      <c r="AN101">
        <f>(AP101 - AO101 + DI101*1E3/(8.314*(DK101+273.15)) * AR101/DH101 * AQ101) * DH101/(100*CV101) * 1000/(1000 - AP101)</f>
        <v>0</v>
      </c>
      <c r="AO101">
        <v>18.6805088062377</v>
      </c>
      <c r="AP101">
        <v>20.7915391608392</v>
      </c>
      <c r="AQ101">
        <v>1.36943304752376e-05</v>
      </c>
      <c r="AR101">
        <v>111.647629213414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417</v>
      </c>
      <c r="AY101" t="s">
        <v>417</v>
      </c>
      <c r="AZ101">
        <v>0</v>
      </c>
      <c r="BA101">
        <v>0</v>
      </c>
      <c r="BB101">
        <f>1-AZ101/BA101</f>
        <v>0</v>
      </c>
      <c r="BC101">
        <v>0</v>
      </c>
      <c r="BD101" t="s">
        <v>417</v>
      </c>
      <c r="BE101" t="s">
        <v>417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417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6</v>
      </c>
      <c r="CW101">
        <v>0.5</v>
      </c>
      <c r="CX101" t="s">
        <v>418</v>
      </c>
      <c r="CY101">
        <v>2</v>
      </c>
      <c r="CZ101" t="b">
        <v>1</v>
      </c>
      <c r="DA101">
        <v>1659720113.85</v>
      </c>
      <c r="DB101">
        <v>410.663466666667</v>
      </c>
      <c r="DC101">
        <v>419.932933333333</v>
      </c>
      <c r="DD101">
        <v>20.78636</v>
      </c>
      <c r="DE101">
        <v>18.6802633333333</v>
      </c>
      <c r="DF101">
        <v>404.453033333333</v>
      </c>
      <c r="DG101">
        <v>20.4616466666667</v>
      </c>
      <c r="DH101">
        <v>500.071</v>
      </c>
      <c r="DI101">
        <v>90.40195</v>
      </c>
      <c r="DJ101">
        <v>0.04344081</v>
      </c>
      <c r="DK101">
        <v>24.5064</v>
      </c>
      <c r="DL101">
        <v>24.99613</v>
      </c>
      <c r="DM101">
        <v>999.9</v>
      </c>
      <c r="DN101">
        <v>0</v>
      </c>
      <c r="DO101">
        <v>0</v>
      </c>
      <c r="DP101">
        <v>9997.5</v>
      </c>
      <c r="DQ101">
        <v>0</v>
      </c>
      <c r="DR101">
        <v>11.5844366666667</v>
      </c>
      <c r="DS101">
        <v>-9.269532</v>
      </c>
      <c r="DT101">
        <v>419.380766666667</v>
      </c>
      <c r="DU101">
        <v>427.926766666667</v>
      </c>
      <c r="DV101">
        <v>2.10609433333333</v>
      </c>
      <c r="DW101">
        <v>419.932933333333</v>
      </c>
      <c r="DX101">
        <v>18.6802633333333</v>
      </c>
      <c r="DY101">
        <v>1.879127</v>
      </c>
      <c r="DZ101">
        <v>1.68873266666667</v>
      </c>
      <c r="EA101">
        <v>16.4610266666667</v>
      </c>
      <c r="EB101">
        <v>14.79324</v>
      </c>
      <c r="EC101">
        <v>1999.99933333333</v>
      </c>
      <c r="ED101">
        <v>0.9800051</v>
      </c>
      <c r="EE101">
        <v>0.01999509</v>
      </c>
      <c r="EF101">
        <v>0</v>
      </c>
      <c r="EG101">
        <v>415.996966666667</v>
      </c>
      <c r="EH101">
        <v>5.00063</v>
      </c>
      <c r="EI101">
        <v>8307.04666666667</v>
      </c>
      <c r="EJ101">
        <v>17256.9233333333</v>
      </c>
      <c r="EK101">
        <v>37.8078666666667</v>
      </c>
      <c r="EL101">
        <v>38</v>
      </c>
      <c r="EM101">
        <v>37.375</v>
      </c>
      <c r="EN101">
        <v>37.2686</v>
      </c>
      <c r="EO101">
        <v>38.625</v>
      </c>
      <c r="EP101">
        <v>1955.10933333333</v>
      </c>
      <c r="EQ101">
        <v>39.89</v>
      </c>
      <c r="ER101">
        <v>0</v>
      </c>
      <c r="ES101">
        <v>1659720118.9</v>
      </c>
      <c r="ET101">
        <v>0</v>
      </c>
      <c r="EU101">
        <v>415.99992</v>
      </c>
      <c r="EV101">
        <v>-0.872846169902271</v>
      </c>
      <c r="EW101">
        <v>-13.8253845747664</v>
      </c>
      <c r="EX101">
        <v>8306.9068</v>
      </c>
      <c r="EY101">
        <v>15</v>
      </c>
      <c r="EZ101">
        <v>0</v>
      </c>
      <c r="FA101" t="s">
        <v>419</v>
      </c>
      <c r="FB101">
        <v>1659628608.5</v>
      </c>
      <c r="FC101">
        <v>1659628614.5</v>
      </c>
      <c r="FD101">
        <v>0</v>
      </c>
      <c r="FE101">
        <v>0.171</v>
      </c>
      <c r="FF101">
        <v>-0.023</v>
      </c>
      <c r="FG101">
        <v>6.372</v>
      </c>
      <c r="FH101">
        <v>0.072</v>
      </c>
      <c r="FI101">
        <v>420</v>
      </c>
      <c r="FJ101">
        <v>15</v>
      </c>
      <c r="FK101">
        <v>0.23</v>
      </c>
      <c r="FL101">
        <v>0.04</v>
      </c>
      <c r="FM101">
        <v>-9.28248575</v>
      </c>
      <c r="FN101">
        <v>0.0891884803002097</v>
      </c>
      <c r="FO101">
        <v>0.0987095514600159</v>
      </c>
      <c r="FP101">
        <v>1</v>
      </c>
      <c r="FQ101">
        <v>416.028088235294</v>
      </c>
      <c r="FR101">
        <v>-0.510634075569898</v>
      </c>
      <c r="FS101">
        <v>0.160692685811634</v>
      </c>
      <c r="FT101">
        <v>1</v>
      </c>
      <c r="FU101">
        <v>2.1042725</v>
      </c>
      <c r="FV101">
        <v>0.0410350469043103</v>
      </c>
      <c r="FW101">
        <v>0.00463937859524314</v>
      </c>
      <c r="FX101">
        <v>1</v>
      </c>
      <c r="FY101">
        <v>3</v>
      </c>
      <c r="FZ101">
        <v>3</v>
      </c>
      <c r="GA101" t="s">
        <v>420</v>
      </c>
      <c r="GB101">
        <v>2.97443</v>
      </c>
      <c r="GC101">
        <v>2.69728</v>
      </c>
      <c r="GD101">
        <v>0.0890156</v>
      </c>
      <c r="GE101">
        <v>0.0917459</v>
      </c>
      <c r="GF101">
        <v>0.0935648</v>
      </c>
      <c r="GG101">
        <v>0.0876493</v>
      </c>
      <c r="GH101">
        <v>35502.4</v>
      </c>
      <c r="GI101">
        <v>38723.9</v>
      </c>
      <c r="GJ101">
        <v>35313.4</v>
      </c>
      <c r="GK101">
        <v>38664</v>
      </c>
      <c r="GL101">
        <v>45381</v>
      </c>
      <c r="GM101">
        <v>50946.5</v>
      </c>
      <c r="GN101">
        <v>55190.4</v>
      </c>
      <c r="GO101">
        <v>62014.5</v>
      </c>
      <c r="GP101">
        <v>1.994</v>
      </c>
      <c r="GQ101">
        <v>1.8478</v>
      </c>
      <c r="GR101">
        <v>0.10851</v>
      </c>
      <c r="GS101">
        <v>0</v>
      </c>
      <c r="GT101">
        <v>23.2275</v>
      </c>
      <c r="GU101">
        <v>999.9</v>
      </c>
      <c r="GV101">
        <v>56.019</v>
      </c>
      <c r="GW101">
        <v>28.58</v>
      </c>
      <c r="GX101">
        <v>24.3209</v>
      </c>
      <c r="GY101">
        <v>54.942</v>
      </c>
      <c r="GZ101">
        <v>46.6627</v>
      </c>
      <c r="HA101">
        <v>1</v>
      </c>
      <c r="HB101">
        <v>-0.0962805</v>
      </c>
      <c r="HC101">
        <v>1.44749</v>
      </c>
      <c r="HD101">
        <v>20.1233</v>
      </c>
      <c r="HE101">
        <v>5.19932</v>
      </c>
      <c r="HF101">
        <v>12.004</v>
      </c>
      <c r="HG101">
        <v>4.976</v>
      </c>
      <c r="HH101">
        <v>3.2932</v>
      </c>
      <c r="HI101">
        <v>660.3</v>
      </c>
      <c r="HJ101">
        <v>9999</v>
      </c>
      <c r="HK101">
        <v>9999</v>
      </c>
      <c r="HL101">
        <v>9999</v>
      </c>
      <c r="HM101">
        <v>1.86307</v>
      </c>
      <c r="HN101">
        <v>1.86798</v>
      </c>
      <c r="HO101">
        <v>1.86771</v>
      </c>
      <c r="HP101">
        <v>1.8689</v>
      </c>
      <c r="HQ101">
        <v>1.86978</v>
      </c>
      <c r="HR101">
        <v>1.86581</v>
      </c>
      <c r="HS101">
        <v>1.86691</v>
      </c>
      <c r="HT101">
        <v>1.86826</v>
      </c>
      <c r="HU101">
        <v>5</v>
      </c>
      <c r="HV101">
        <v>0</v>
      </c>
      <c r="HW101">
        <v>0</v>
      </c>
      <c r="HX101">
        <v>0</v>
      </c>
      <c r="HY101" t="s">
        <v>421</v>
      </c>
      <c r="HZ101" t="s">
        <v>422</v>
      </c>
      <c r="IA101" t="s">
        <v>423</v>
      </c>
      <c r="IB101" t="s">
        <v>423</v>
      </c>
      <c r="IC101" t="s">
        <v>423</v>
      </c>
      <c r="ID101" t="s">
        <v>423</v>
      </c>
      <c r="IE101">
        <v>0</v>
      </c>
      <c r="IF101">
        <v>100</v>
      </c>
      <c r="IG101">
        <v>100</v>
      </c>
      <c r="IH101">
        <v>6.21</v>
      </c>
      <c r="II101">
        <v>0.3249</v>
      </c>
      <c r="IJ101">
        <v>3.92169283877132</v>
      </c>
      <c r="IK101">
        <v>0.0054094350880348</v>
      </c>
      <c r="IL101">
        <v>8.62785101562088e-07</v>
      </c>
      <c r="IM101">
        <v>-6.09410195572284e-10</v>
      </c>
      <c r="IN101">
        <v>-0.025273926026183</v>
      </c>
      <c r="IO101">
        <v>-0.0219156322177338</v>
      </c>
      <c r="IP101">
        <v>0.00246301660602182</v>
      </c>
      <c r="IQ101">
        <v>-2.7174175459257e-05</v>
      </c>
      <c r="IR101">
        <v>-3</v>
      </c>
      <c r="IS101">
        <v>1757</v>
      </c>
      <c r="IT101">
        <v>1</v>
      </c>
      <c r="IU101">
        <v>21</v>
      </c>
      <c r="IV101">
        <v>1525.2</v>
      </c>
      <c r="IW101">
        <v>1525.1</v>
      </c>
      <c r="IX101">
        <v>1.02417</v>
      </c>
      <c r="IY101">
        <v>2.60132</v>
      </c>
      <c r="IZ101">
        <v>1.54785</v>
      </c>
      <c r="JA101">
        <v>2.30713</v>
      </c>
      <c r="JB101">
        <v>1.34644</v>
      </c>
      <c r="JC101">
        <v>2.41089</v>
      </c>
      <c r="JD101">
        <v>32.1784</v>
      </c>
      <c r="JE101">
        <v>24.2539</v>
      </c>
      <c r="JF101">
        <v>18</v>
      </c>
      <c r="JG101">
        <v>500.417</v>
      </c>
      <c r="JH101">
        <v>407.195</v>
      </c>
      <c r="JI101">
        <v>20.7403</v>
      </c>
      <c r="JJ101">
        <v>25.9801</v>
      </c>
      <c r="JK101">
        <v>30</v>
      </c>
      <c r="JL101">
        <v>25.988</v>
      </c>
      <c r="JM101">
        <v>25.9374</v>
      </c>
      <c r="JN101">
        <v>20.453</v>
      </c>
      <c r="JO101">
        <v>27.5702</v>
      </c>
      <c r="JP101">
        <v>0</v>
      </c>
      <c r="JQ101">
        <v>20.739</v>
      </c>
      <c r="JR101">
        <v>413.179</v>
      </c>
      <c r="JS101">
        <v>18.6974</v>
      </c>
      <c r="JT101">
        <v>102.387</v>
      </c>
      <c r="JU101">
        <v>103.225</v>
      </c>
    </row>
    <row r="102" spans="1:281">
      <c r="A102">
        <v>86</v>
      </c>
      <c r="B102">
        <v>1659720126.6</v>
      </c>
      <c r="C102">
        <v>2141.5</v>
      </c>
      <c r="D102" t="s">
        <v>596</v>
      </c>
      <c r="E102" t="s">
        <v>597</v>
      </c>
      <c r="F102">
        <v>5</v>
      </c>
      <c r="G102" t="s">
        <v>595</v>
      </c>
      <c r="H102" t="s">
        <v>416</v>
      </c>
      <c r="I102">
        <v>1659720118.75517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426.993368175102</v>
      </c>
      <c r="AK102">
        <v>418.839812121212</v>
      </c>
      <c r="AL102">
        <v>-0.175040913771373</v>
      </c>
      <c r="AM102">
        <v>66.0023153147269</v>
      </c>
      <c r="AN102">
        <f>(AP102 - AO102 + DI102*1E3/(8.314*(DK102+273.15)) * AR102/DH102 * AQ102) * DH102/(100*CV102) * 1000/(1000 - AP102)</f>
        <v>0</v>
      </c>
      <c r="AO102">
        <v>18.6813297129714</v>
      </c>
      <c r="AP102">
        <v>20.8003174825175</v>
      </c>
      <c r="AQ102">
        <v>1.75414289236966e-05</v>
      </c>
      <c r="AR102">
        <v>111.647629213414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417</v>
      </c>
      <c r="AY102" t="s">
        <v>417</v>
      </c>
      <c r="AZ102">
        <v>0</v>
      </c>
      <c r="BA102">
        <v>0</v>
      </c>
      <c r="BB102">
        <f>1-AZ102/BA102</f>
        <v>0</v>
      </c>
      <c r="BC102">
        <v>0</v>
      </c>
      <c r="BD102" t="s">
        <v>417</v>
      </c>
      <c r="BE102" t="s">
        <v>417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417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6</v>
      </c>
      <c r="CW102">
        <v>0.5</v>
      </c>
      <c r="CX102" t="s">
        <v>418</v>
      </c>
      <c r="CY102">
        <v>2</v>
      </c>
      <c r="CZ102" t="b">
        <v>1</v>
      </c>
      <c r="DA102">
        <v>1659720118.75517</v>
      </c>
      <c r="DB102">
        <v>410.614137931034</v>
      </c>
      <c r="DC102">
        <v>419.352620689655</v>
      </c>
      <c r="DD102">
        <v>20.7904103448276</v>
      </c>
      <c r="DE102">
        <v>18.6808137931034</v>
      </c>
      <c r="DF102">
        <v>404.404103448276</v>
      </c>
      <c r="DG102">
        <v>20.4655206896552</v>
      </c>
      <c r="DH102">
        <v>500.047379310345</v>
      </c>
      <c r="DI102">
        <v>90.4014896551724</v>
      </c>
      <c r="DJ102">
        <v>0.0434714689655172</v>
      </c>
      <c r="DK102">
        <v>24.5064586206897</v>
      </c>
      <c r="DL102">
        <v>24.999824137931</v>
      </c>
      <c r="DM102">
        <v>999.9</v>
      </c>
      <c r="DN102">
        <v>0</v>
      </c>
      <c r="DO102">
        <v>0</v>
      </c>
      <c r="DP102">
        <v>9991.72413793103</v>
      </c>
      <c r="DQ102">
        <v>0</v>
      </c>
      <c r="DR102">
        <v>11.5570551724138</v>
      </c>
      <c r="DS102">
        <v>-8.73842172413793</v>
      </c>
      <c r="DT102">
        <v>419.33224137931</v>
      </c>
      <c r="DU102">
        <v>427.335620689655</v>
      </c>
      <c r="DV102">
        <v>2.10959034482759</v>
      </c>
      <c r="DW102">
        <v>419.352620689655</v>
      </c>
      <c r="DX102">
        <v>18.6808137931034</v>
      </c>
      <c r="DY102">
        <v>1.87948379310345</v>
      </c>
      <c r="DZ102">
        <v>1.68877413793103</v>
      </c>
      <c r="EA102">
        <v>16.464</v>
      </c>
      <c r="EB102">
        <v>14.7936206896552</v>
      </c>
      <c r="EC102">
        <v>2000.00172413793</v>
      </c>
      <c r="ED102">
        <v>0.980005103448276</v>
      </c>
      <c r="EE102">
        <v>0.0199950862068966</v>
      </c>
      <c r="EF102">
        <v>0</v>
      </c>
      <c r="EG102">
        <v>415.921689655172</v>
      </c>
      <c r="EH102">
        <v>5.00063</v>
      </c>
      <c r="EI102">
        <v>8306.10931034483</v>
      </c>
      <c r="EJ102">
        <v>17256.9482758621</v>
      </c>
      <c r="EK102">
        <v>37.8034482758621</v>
      </c>
      <c r="EL102">
        <v>38</v>
      </c>
      <c r="EM102">
        <v>37.375</v>
      </c>
      <c r="EN102">
        <v>37.2735172413793</v>
      </c>
      <c r="EO102">
        <v>38.625</v>
      </c>
      <c r="EP102">
        <v>1955.11172413793</v>
      </c>
      <c r="EQ102">
        <v>39.89</v>
      </c>
      <c r="ER102">
        <v>0</v>
      </c>
      <c r="ES102">
        <v>1659720123.7</v>
      </c>
      <c r="ET102">
        <v>0</v>
      </c>
      <c r="EU102">
        <v>415.93532</v>
      </c>
      <c r="EV102">
        <v>-0.709461550253864</v>
      </c>
      <c r="EW102">
        <v>-14.2423077014607</v>
      </c>
      <c r="EX102">
        <v>8305.9712</v>
      </c>
      <c r="EY102">
        <v>15</v>
      </c>
      <c r="EZ102">
        <v>0</v>
      </c>
      <c r="FA102" t="s">
        <v>419</v>
      </c>
      <c r="FB102">
        <v>1659628608.5</v>
      </c>
      <c r="FC102">
        <v>1659628614.5</v>
      </c>
      <c r="FD102">
        <v>0</v>
      </c>
      <c r="FE102">
        <v>0.171</v>
      </c>
      <c r="FF102">
        <v>-0.023</v>
      </c>
      <c r="FG102">
        <v>6.372</v>
      </c>
      <c r="FH102">
        <v>0.072</v>
      </c>
      <c r="FI102">
        <v>420</v>
      </c>
      <c r="FJ102">
        <v>15</v>
      </c>
      <c r="FK102">
        <v>0.23</v>
      </c>
      <c r="FL102">
        <v>0.04</v>
      </c>
      <c r="FM102">
        <v>-9.10093975</v>
      </c>
      <c r="FN102">
        <v>2.61087613508444</v>
      </c>
      <c r="FO102">
        <v>0.578808305475515</v>
      </c>
      <c r="FP102">
        <v>0</v>
      </c>
      <c r="FQ102">
        <v>415.985352941176</v>
      </c>
      <c r="FR102">
        <v>-0.522291829087399</v>
      </c>
      <c r="FS102">
        <v>0.16398975619961</v>
      </c>
      <c r="FT102">
        <v>1</v>
      </c>
      <c r="FU102">
        <v>2.10724175</v>
      </c>
      <c r="FV102">
        <v>0.0414253283302068</v>
      </c>
      <c r="FW102">
        <v>0.00470104875931959</v>
      </c>
      <c r="FX102">
        <v>1</v>
      </c>
      <c r="FY102">
        <v>2</v>
      </c>
      <c r="FZ102">
        <v>3</v>
      </c>
      <c r="GA102" t="s">
        <v>429</v>
      </c>
      <c r="GB102">
        <v>2.97438</v>
      </c>
      <c r="GC102">
        <v>2.69661</v>
      </c>
      <c r="GD102">
        <v>0.0888902</v>
      </c>
      <c r="GE102">
        <v>0.0905793</v>
      </c>
      <c r="GF102">
        <v>0.0935851</v>
      </c>
      <c r="GG102">
        <v>0.0876526</v>
      </c>
      <c r="GH102">
        <v>35507.8</v>
      </c>
      <c r="GI102">
        <v>38773.3</v>
      </c>
      <c r="GJ102">
        <v>35313.9</v>
      </c>
      <c r="GK102">
        <v>38663.8</v>
      </c>
      <c r="GL102">
        <v>45380.6</v>
      </c>
      <c r="GM102">
        <v>50946.6</v>
      </c>
      <c r="GN102">
        <v>55191.1</v>
      </c>
      <c r="GO102">
        <v>62014.9</v>
      </c>
      <c r="GP102">
        <v>1.9936</v>
      </c>
      <c r="GQ102">
        <v>1.848</v>
      </c>
      <c r="GR102">
        <v>0.10848</v>
      </c>
      <c r="GS102">
        <v>0</v>
      </c>
      <c r="GT102">
        <v>23.2275</v>
      </c>
      <c r="GU102">
        <v>999.9</v>
      </c>
      <c r="GV102">
        <v>56.019</v>
      </c>
      <c r="GW102">
        <v>28.58</v>
      </c>
      <c r="GX102">
        <v>24.321</v>
      </c>
      <c r="GY102">
        <v>54.892</v>
      </c>
      <c r="GZ102">
        <v>46.7348</v>
      </c>
      <c r="HA102">
        <v>1</v>
      </c>
      <c r="HB102">
        <v>-0.0954472</v>
      </c>
      <c r="HC102">
        <v>1.48462</v>
      </c>
      <c r="HD102">
        <v>20.1236</v>
      </c>
      <c r="HE102">
        <v>5.19932</v>
      </c>
      <c r="HF102">
        <v>12.004</v>
      </c>
      <c r="HG102">
        <v>4.9756</v>
      </c>
      <c r="HH102">
        <v>3.293</v>
      </c>
      <c r="HI102">
        <v>660.3</v>
      </c>
      <c r="HJ102">
        <v>9999</v>
      </c>
      <c r="HK102">
        <v>9999</v>
      </c>
      <c r="HL102">
        <v>9999</v>
      </c>
      <c r="HM102">
        <v>1.86307</v>
      </c>
      <c r="HN102">
        <v>1.86798</v>
      </c>
      <c r="HO102">
        <v>1.86768</v>
      </c>
      <c r="HP102">
        <v>1.8689</v>
      </c>
      <c r="HQ102">
        <v>1.86975</v>
      </c>
      <c r="HR102">
        <v>1.86584</v>
      </c>
      <c r="HS102">
        <v>1.86691</v>
      </c>
      <c r="HT102">
        <v>1.86829</v>
      </c>
      <c r="HU102">
        <v>5</v>
      </c>
      <c r="HV102">
        <v>0</v>
      </c>
      <c r="HW102">
        <v>0</v>
      </c>
      <c r="HX102">
        <v>0</v>
      </c>
      <c r="HY102" t="s">
        <v>421</v>
      </c>
      <c r="HZ102" t="s">
        <v>422</v>
      </c>
      <c r="IA102" t="s">
        <v>423</v>
      </c>
      <c r="IB102" t="s">
        <v>423</v>
      </c>
      <c r="IC102" t="s">
        <v>423</v>
      </c>
      <c r="ID102" t="s">
        <v>423</v>
      </c>
      <c r="IE102">
        <v>0</v>
      </c>
      <c r="IF102">
        <v>100</v>
      </c>
      <c r="IG102">
        <v>100</v>
      </c>
      <c r="IH102">
        <v>6.205</v>
      </c>
      <c r="II102">
        <v>0.3253</v>
      </c>
      <c r="IJ102">
        <v>3.92169283877132</v>
      </c>
      <c r="IK102">
        <v>0.0054094350880348</v>
      </c>
      <c r="IL102">
        <v>8.62785101562088e-07</v>
      </c>
      <c r="IM102">
        <v>-6.09410195572284e-10</v>
      </c>
      <c r="IN102">
        <v>-0.025273926026183</v>
      </c>
      <c r="IO102">
        <v>-0.0219156322177338</v>
      </c>
      <c r="IP102">
        <v>0.00246301660602182</v>
      </c>
      <c r="IQ102">
        <v>-2.7174175459257e-05</v>
      </c>
      <c r="IR102">
        <v>-3</v>
      </c>
      <c r="IS102">
        <v>1757</v>
      </c>
      <c r="IT102">
        <v>1</v>
      </c>
      <c r="IU102">
        <v>21</v>
      </c>
      <c r="IV102">
        <v>1525.3</v>
      </c>
      <c r="IW102">
        <v>1525.2</v>
      </c>
      <c r="IX102">
        <v>0.997314</v>
      </c>
      <c r="IY102">
        <v>2.60132</v>
      </c>
      <c r="IZ102">
        <v>1.54785</v>
      </c>
      <c r="JA102">
        <v>2.30713</v>
      </c>
      <c r="JB102">
        <v>1.34644</v>
      </c>
      <c r="JC102">
        <v>2.39136</v>
      </c>
      <c r="JD102">
        <v>32.1784</v>
      </c>
      <c r="JE102">
        <v>24.2539</v>
      </c>
      <c r="JF102">
        <v>18</v>
      </c>
      <c r="JG102">
        <v>500.154</v>
      </c>
      <c r="JH102">
        <v>407.307</v>
      </c>
      <c r="JI102">
        <v>20.7348</v>
      </c>
      <c r="JJ102">
        <v>25.9801</v>
      </c>
      <c r="JK102">
        <v>30.0002</v>
      </c>
      <c r="JL102">
        <v>25.988</v>
      </c>
      <c r="JM102">
        <v>25.9374</v>
      </c>
      <c r="JN102">
        <v>19.9492</v>
      </c>
      <c r="JO102">
        <v>27.5702</v>
      </c>
      <c r="JP102">
        <v>0</v>
      </c>
      <c r="JQ102">
        <v>20.7317</v>
      </c>
      <c r="JR102">
        <v>399.691</v>
      </c>
      <c r="JS102">
        <v>18.6846</v>
      </c>
      <c r="JT102">
        <v>102.389</v>
      </c>
      <c r="JU102">
        <v>103.225</v>
      </c>
    </row>
    <row r="103" spans="1:281">
      <c r="A103">
        <v>87</v>
      </c>
      <c r="B103">
        <v>1659720131.6</v>
      </c>
      <c r="C103">
        <v>2146.5</v>
      </c>
      <c r="D103" t="s">
        <v>598</v>
      </c>
      <c r="E103" t="s">
        <v>599</v>
      </c>
      <c r="F103">
        <v>5</v>
      </c>
      <c r="G103" t="s">
        <v>595</v>
      </c>
      <c r="H103" t="s">
        <v>416</v>
      </c>
      <c r="I103">
        <v>1659720123.83214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414.255197687981</v>
      </c>
      <c r="AK103">
        <v>412.817842424242</v>
      </c>
      <c r="AL103">
        <v>-1.47722235436088</v>
      </c>
      <c r="AM103">
        <v>66.0023153147269</v>
      </c>
      <c r="AN103">
        <f>(AP103 - AO103 + DI103*1E3/(8.314*(DK103+273.15)) * AR103/DH103 * AQ103) * DH103/(100*CV103) * 1000/(1000 - AP103)</f>
        <v>0</v>
      </c>
      <c r="AO103">
        <v>18.682634973036</v>
      </c>
      <c r="AP103">
        <v>20.7977727272727</v>
      </c>
      <c r="AQ103">
        <v>-2.3868726080923e-05</v>
      </c>
      <c r="AR103">
        <v>111.647629213414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417</v>
      </c>
      <c r="AY103" t="s">
        <v>417</v>
      </c>
      <c r="AZ103">
        <v>0</v>
      </c>
      <c r="BA103">
        <v>0</v>
      </c>
      <c r="BB103">
        <f>1-AZ103/BA103</f>
        <v>0</v>
      </c>
      <c r="BC103">
        <v>0</v>
      </c>
      <c r="BD103" t="s">
        <v>417</v>
      </c>
      <c r="BE103" t="s">
        <v>417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417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6</v>
      </c>
      <c r="CW103">
        <v>0.5</v>
      </c>
      <c r="CX103" t="s">
        <v>418</v>
      </c>
      <c r="CY103">
        <v>2</v>
      </c>
      <c r="CZ103" t="b">
        <v>1</v>
      </c>
      <c r="DA103">
        <v>1659720123.83214</v>
      </c>
      <c r="DB103">
        <v>409.502642857143</v>
      </c>
      <c r="DC103">
        <v>414.809678571429</v>
      </c>
      <c r="DD103">
        <v>20.7945642857143</v>
      </c>
      <c r="DE103">
        <v>18.6814464285714</v>
      </c>
      <c r="DF103">
        <v>403.299035714286</v>
      </c>
      <c r="DG103">
        <v>20.4695</v>
      </c>
      <c r="DH103">
        <v>500.055964285714</v>
      </c>
      <c r="DI103">
        <v>90.4020964285714</v>
      </c>
      <c r="DJ103">
        <v>0.0433608785714286</v>
      </c>
      <c r="DK103">
        <v>24.5069892857143</v>
      </c>
      <c r="DL103">
        <v>25.0045392857143</v>
      </c>
      <c r="DM103">
        <v>999.9</v>
      </c>
      <c r="DN103">
        <v>0</v>
      </c>
      <c r="DO103">
        <v>0</v>
      </c>
      <c r="DP103">
        <v>10001.25</v>
      </c>
      <c r="DQ103">
        <v>0</v>
      </c>
      <c r="DR103">
        <v>11.5214107142857</v>
      </c>
      <c r="DS103">
        <v>-5.306989475</v>
      </c>
      <c r="DT103">
        <v>418.198964285714</v>
      </c>
      <c r="DU103">
        <v>422.706535714286</v>
      </c>
      <c r="DV103">
        <v>2.11312178571429</v>
      </c>
      <c r="DW103">
        <v>414.809678571429</v>
      </c>
      <c r="DX103">
        <v>18.6814464285714</v>
      </c>
      <c r="DY103">
        <v>1.87987285714286</v>
      </c>
      <c r="DZ103">
        <v>1.6888425</v>
      </c>
      <c r="EA103">
        <v>16.4672464285714</v>
      </c>
      <c r="EB103">
        <v>14.79425</v>
      </c>
      <c r="EC103">
        <v>1999.98714285714</v>
      </c>
      <c r="ED103">
        <v>0.980005</v>
      </c>
      <c r="EE103">
        <v>0.0199952</v>
      </c>
      <c r="EF103">
        <v>0</v>
      </c>
      <c r="EG103">
        <v>415.917821428571</v>
      </c>
      <c r="EH103">
        <v>5.00063</v>
      </c>
      <c r="EI103">
        <v>8305.17178571428</v>
      </c>
      <c r="EJ103">
        <v>17256.8071428571</v>
      </c>
      <c r="EK103">
        <v>37.7920714285714</v>
      </c>
      <c r="EL103">
        <v>38</v>
      </c>
      <c r="EM103">
        <v>37.375</v>
      </c>
      <c r="EN103">
        <v>37.2743571428571</v>
      </c>
      <c r="EO103">
        <v>38.625</v>
      </c>
      <c r="EP103">
        <v>1955.09714285714</v>
      </c>
      <c r="EQ103">
        <v>39.89</v>
      </c>
      <c r="ER103">
        <v>0</v>
      </c>
      <c r="ES103">
        <v>1659720128.5</v>
      </c>
      <c r="ET103">
        <v>0</v>
      </c>
      <c r="EU103">
        <v>415.90444</v>
      </c>
      <c r="EV103">
        <v>-0.134769236851484</v>
      </c>
      <c r="EW103">
        <v>-4.80384617131917</v>
      </c>
      <c r="EX103">
        <v>8305.094</v>
      </c>
      <c r="EY103">
        <v>15</v>
      </c>
      <c r="EZ103">
        <v>0</v>
      </c>
      <c r="FA103" t="s">
        <v>419</v>
      </c>
      <c r="FB103">
        <v>1659628608.5</v>
      </c>
      <c r="FC103">
        <v>1659628614.5</v>
      </c>
      <c r="FD103">
        <v>0</v>
      </c>
      <c r="FE103">
        <v>0.171</v>
      </c>
      <c r="FF103">
        <v>-0.023</v>
      </c>
      <c r="FG103">
        <v>6.372</v>
      </c>
      <c r="FH103">
        <v>0.072</v>
      </c>
      <c r="FI103">
        <v>420</v>
      </c>
      <c r="FJ103">
        <v>15</v>
      </c>
      <c r="FK103">
        <v>0.23</v>
      </c>
      <c r="FL103">
        <v>0.04</v>
      </c>
      <c r="FM103">
        <v>-7.0024766325</v>
      </c>
      <c r="FN103">
        <v>31.4976913136961</v>
      </c>
      <c r="FO103">
        <v>3.84346609675557</v>
      </c>
      <c r="FP103">
        <v>0</v>
      </c>
      <c r="FQ103">
        <v>415.950088235294</v>
      </c>
      <c r="FR103">
        <v>-0.399770824313186</v>
      </c>
      <c r="FS103">
        <v>0.165239641954819</v>
      </c>
      <c r="FT103">
        <v>1</v>
      </c>
      <c r="FU103">
        <v>2.11053375</v>
      </c>
      <c r="FV103">
        <v>0.0400609756097555</v>
      </c>
      <c r="FW103">
        <v>0.0048584815979378</v>
      </c>
      <c r="FX103">
        <v>1</v>
      </c>
      <c r="FY103">
        <v>2</v>
      </c>
      <c r="FZ103">
        <v>3</v>
      </c>
      <c r="GA103" t="s">
        <v>429</v>
      </c>
      <c r="GB103">
        <v>2.97453</v>
      </c>
      <c r="GC103">
        <v>2.69695</v>
      </c>
      <c r="GD103">
        <v>0.0878103</v>
      </c>
      <c r="GE103">
        <v>0.0881748</v>
      </c>
      <c r="GF103">
        <v>0.093589</v>
      </c>
      <c r="GG103">
        <v>0.0876549</v>
      </c>
      <c r="GH103">
        <v>35550.4</v>
      </c>
      <c r="GI103">
        <v>38875.7</v>
      </c>
      <c r="GJ103">
        <v>35314.4</v>
      </c>
      <c r="GK103">
        <v>38663.6</v>
      </c>
      <c r="GL103">
        <v>45380.4</v>
      </c>
      <c r="GM103">
        <v>50946.1</v>
      </c>
      <c r="GN103">
        <v>55191.2</v>
      </c>
      <c r="GO103">
        <v>62014.6</v>
      </c>
      <c r="GP103">
        <v>1.994</v>
      </c>
      <c r="GQ103">
        <v>1.8478</v>
      </c>
      <c r="GR103">
        <v>0.108719</v>
      </c>
      <c r="GS103">
        <v>0</v>
      </c>
      <c r="GT103">
        <v>23.2294</v>
      </c>
      <c r="GU103">
        <v>999.9</v>
      </c>
      <c r="GV103">
        <v>56.019</v>
      </c>
      <c r="GW103">
        <v>28.58</v>
      </c>
      <c r="GX103">
        <v>24.3233</v>
      </c>
      <c r="GY103">
        <v>54.992</v>
      </c>
      <c r="GZ103">
        <v>46.5064</v>
      </c>
      <c r="HA103">
        <v>1</v>
      </c>
      <c r="HB103">
        <v>-0.0963415</v>
      </c>
      <c r="HC103">
        <v>1.49558</v>
      </c>
      <c r="HD103">
        <v>20.1236</v>
      </c>
      <c r="HE103">
        <v>5.19812</v>
      </c>
      <c r="HF103">
        <v>12.004</v>
      </c>
      <c r="HG103">
        <v>4.9756</v>
      </c>
      <c r="HH103">
        <v>3.2932</v>
      </c>
      <c r="HI103">
        <v>660.3</v>
      </c>
      <c r="HJ103">
        <v>9999</v>
      </c>
      <c r="HK103">
        <v>9999</v>
      </c>
      <c r="HL103">
        <v>9999</v>
      </c>
      <c r="HM103">
        <v>1.8631</v>
      </c>
      <c r="HN103">
        <v>1.86798</v>
      </c>
      <c r="HO103">
        <v>1.86768</v>
      </c>
      <c r="HP103">
        <v>1.8689</v>
      </c>
      <c r="HQ103">
        <v>1.86981</v>
      </c>
      <c r="HR103">
        <v>1.86581</v>
      </c>
      <c r="HS103">
        <v>1.86688</v>
      </c>
      <c r="HT103">
        <v>1.86829</v>
      </c>
      <c r="HU103">
        <v>5</v>
      </c>
      <c r="HV103">
        <v>0</v>
      </c>
      <c r="HW103">
        <v>0</v>
      </c>
      <c r="HX103">
        <v>0</v>
      </c>
      <c r="HY103" t="s">
        <v>421</v>
      </c>
      <c r="HZ103" t="s">
        <v>422</v>
      </c>
      <c r="IA103" t="s">
        <v>423</v>
      </c>
      <c r="IB103" t="s">
        <v>423</v>
      </c>
      <c r="IC103" t="s">
        <v>423</v>
      </c>
      <c r="ID103" t="s">
        <v>423</v>
      </c>
      <c r="IE103">
        <v>0</v>
      </c>
      <c r="IF103">
        <v>100</v>
      </c>
      <c r="IG103">
        <v>100</v>
      </c>
      <c r="IH103">
        <v>6.169</v>
      </c>
      <c r="II103">
        <v>0.3252</v>
      </c>
      <c r="IJ103">
        <v>3.92169283877132</v>
      </c>
      <c r="IK103">
        <v>0.0054094350880348</v>
      </c>
      <c r="IL103">
        <v>8.62785101562088e-07</v>
      </c>
      <c r="IM103">
        <v>-6.09410195572284e-10</v>
      </c>
      <c r="IN103">
        <v>-0.025273926026183</v>
      </c>
      <c r="IO103">
        <v>-0.0219156322177338</v>
      </c>
      <c r="IP103">
        <v>0.00246301660602182</v>
      </c>
      <c r="IQ103">
        <v>-2.7174175459257e-05</v>
      </c>
      <c r="IR103">
        <v>-3</v>
      </c>
      <c r="IS103">
        <v>1757</v>
      </c>
      <c r="IT103">
        <v>1</v>
      </c>
      <c r="IU103">
        <v>21</v>
      </c>
      <c r="IV103">
        <v>1525.4</v>
      </c>
      <c r="IW103">
        <v>1525.3</v>
      </c>
      <c r="IX103">
        <v>0.969238</v>
      </c>
      <c r="IY103">
        <v>2.60742</v>
      </c>
      <c r="IZ103">
        <v>1.54785</v>
      </c>
      <c r="JA103">
        <v>2.30713</v>
      </c>
      <c r="JB103">
        <v>1.34644</v>
      </c>
      <c r="JC103">
        <v>2.29858</v>
      </c>
      <c r="JD103">
        <v>32.1784</v>
      </c>
      <c r="JE103">
        <v>24.2451</v>
      </c>
      <c r="JF103">
        <v>18</v>
      </c>
      <c r="JG103">
        <v>500.416</v>
      </c>
      <c r="JH103">
        <v>407.195</v>
      </c>
      <c r="JI103">
        <v>20.7279</v>
      </c>
      <c r="JJ103">
        <v>25.9779</v>
      </c>
      <c r="JK103">
        <v>29.9999</v>
      </c>
      <c r="JL103">
        <v>25.988</v>
      </c>
      <c r="JM103">
        <v>25.9374</v>
      </c>
      <c r="JN103">
        <v>19.2972</v>
      </c>
      <c r="JO103">
        <v>27.5702</v>
      </c>
      <c r="JP103">
        <v>0</v>
      </c>
      <c r="JQ103">
        <v>20.7265</v>
      </c>
      <c r="JR103">
        <v>379.613</v>
      </c>
      <c r="JS103">
        <v>18.6792</v>
      </c>
      <c r="JT103">
        <v>102.389</v>
      </c>
      <c r="JU103">
        <v>103.225</v>
      </c>
    </row>
    <row r="104" spans="1:281">
      <c r="A104">
        <v>88</v>
      </c>
      <c r="B104">
        <v>1659720136.6</v>
      </c>
      <c r="C104">
        <v>2151.5</v>
      </c>
      <c r="D104" t="s">
        <v>600</v>
      </c>
      <c r="E104" t="s">
        <v>601</v>
      </c>
      <c r="F104">
        <v>5</v>
      </c>
      <c r="G104" t="s">
        <v>595</v>
      </c>
      <c r="H104" t="s">
        <v>416</v>
      </c>
      <c r="I104">
        <v>1659720129.1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398.150212448776</v>
      </c>
      <c r="AK104">
        <v>401.6174</v>
      </c>
      <c r="AL104">
        <v>-2.41587339418933</v>
      </c>
      <c r="AM104">
        <v>66.0023153147269</v>
      </c>
      <c r="AN104">
        <f>(AP104 - AO104 + DI104*1E3/(8.314*(DK104+273.15)) * AR104/DH104 * AQ104) * DH104/(100*CV104) * 1000/(1000 - AP104)</f>
        <v>0</v>
      </c>
      <c r="AO104">
        <v>18.6814526045487</v>
      </c>
      <c r="AP104">
        <v>20.7962734265734</v>
      </c>
      <c r="AQ104">
        <v>-2.02406125426793e-06</v>
      </c>
      <c r="AR104">
        <v>111.647629213414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417</v>
      </c>
      <c r="AY104" t="s">
        <v>417</v>
      </c>
      <c r="AZ104">
        <v>0</v>
      </c>
      <c r="BA104">
        <v>0</v>
      </c>
      <c r="BB104">
        <f>1-AZ104/BA104</f>
        <v>0</v>
      </c>
      <c r="BC104">
        <v>0</v>
      </c>
      <c r="BD104" t="s">
        <v>417</v>
      </c>
      <c r="BE104" t="s">
        <v>417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417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6</v>
      </c>
      <c r="CW104">
        <v>0.5</v>
      </c>
      <c r="CX104" t="s">
        <v>418</v>
      </c>
      <c r="CY104">
        <v>2</v>
      </c>
      <c r="CZ104" t="b">
        <v>1</v>
      </c>
      <c r="DA104">
        <v>1659720129.1</v>
      </c>
      <c r="DB104">
        <v>405.256814814815</v>
      </c>
      <c r="DC104">
        <v>404.626074074074</v>
      </c>
      <c r="DD104">
        <v>20.7971333333333</v>
      </c>
      <c r="DE104">
        <v>18.6814666666667</v>
      </c>
      <c r="DF104">
        <v>399.077814814815</v>
      </c>
      <c r="DG104">
        <v>20.471962962963</v>
      </c>
      <c r="DH104">
        <v>500.076111111111</v>
      </c>
      <c r="DI104">
        <v>90.4026888888889</v>
      </c>
      <c r="DJ104">
        <v>0.0433667</v>
      </c>
      <c r="DK104">
        <v>24.5087518518519</v>
      </c>
      <c r="DL104">
        <v>25.0055333333333</v>
      </c>
      <c r="DM104">
        <v>999.9</v>
      </c>
      <c r="DN104">
        <v>0</v>
      </c>
      <c r="DO104">
        <v>0</v>
      </c>
      <c r="DP104">
        <v>9991.85185185185</v>
      </c>
      <c r="DQ104">
        <v>0</v>
      </c>
      <c r="DR104">
        <v>11.5092666666667</v>
      </c>
      <c r="DS104">
        <v>0.630758322222222</v>
      </c>
      <c r="DT104">
        <v>413.864074074074</v>
      </c>
      <c r="DU104">
        <v>412.329</v>
      </c>
      <c r="DV104">
        <v>2.11567555555556</v>
      </c>
      <c r="DW104">
        <v>404.626074074074</v>
      </c>
      <c r="DX104">
        <v>18.6814666666667</v>
      </c>
      <c r="DY104">
        <v>1.88011740740741</v>
      </c>
      <c r="DZ104">
        <v>1.68885518518518</v>
      </c>
      <c r="EA104">
        <v>16.4692962962963</v>
      </c>
      <c r="EB104">
        <v>14.7943666666667</v>
      </c>
      <c r="EC104">
        <v>1999.9937037037</v>
      </c>
      <c r="ED104">
        <v>0.980005111111111</v>
      </c>
      <c r="EE104">
        <v>0.0199950777777778</v>
      </c>
      <c r="EF104">
        <v>0</v>
      </c>
      <c r="EG104">
        <v>415.894814814815</v>
      </c>
      <c r="EH104">
        <v>5.00063</v>
      </c>
      <c r="EI104">
        <v>8303.94333333333</v>
      </c>
      <c r="EJ104">
        <v>17256.8592592593</v>
      </c>
      <c r="EK104">
        <v>37.7936296296296</v>
      </c>
      <c r="EL104">
        <v>38</v>
      </c>
      <c r="EM104">
        <v>37.375</v>
      </c>
      <c r="EN104">
        <v>37.2637777777778</v>
      </c>
      <c r="EO104">
        <v>38.625</v>
      </c>
      <c r="EP104">
        <v>1955.1037037037</v>
      </c>
      <c r="EQ104">
        <v>39.89</v>
      </c>
      <c r="ER104">
        <v>0</v>
      </c>
      <c r="ES104">
        <v>1659720133.9</v>
      </c>
      <c r="ET104">
        <v>0</v>
      </c>
      <c r="EU104">
        <v>415.876807692308</v>
      </c>
      <c r="EV104">
        <v>-0.213094015906411</v>
      </c>
      <c r="EW104">
        <v>-20.5357265328832</v>
      </c>
      <c r="EX104">
        <v>8303.75884615385</v>
      </c>
      <c r="EY104">
        <v>15</v>
      </c>
      <c r="EZ104">
        <v>0</v>
      </c>
      <c r="FA104" t="s">
        <v>419</v>
      </c>
      <c r="FB104">
        <v>1659628608.5</v>
      </c>
      <c r="FC104">
        <v>1659628614.5</v>
      </c>
      <c r="FD104">
        <v>0</v>
      </c>
      <c r="FE104">
        <v>0.171</v>
      </c>
      <c r="FF104">
        <v>-0.023</v>
      </c>
      <c r="FG104">
        <v>6.372</v>
      </c>
      <c r="FH104">
        <v>0.072</v>
      </c>
      <c r="FI104">
        <v>420</v>
      </c>
      <c r="FJ104">
        <v>15</v>
      </c>
      <c r="FK104">
        <v>0.23</v>
      </c>
      <c r="FL104">
        <v>0.04</v>
      </c>
      <c r="FM104">
        <v>-3.0349076325</v>
      </c>
      <c r="FN104">
        <v>65.812416334334</v>
      </c>
      <c r="FO104">
        <v>6.69336911396804</v>
      </c>
      <c r="FP104">
        <v>0</v>
      </c>
      <c r="FQ104">
        <v>415.923941176471</v>
      </c>
      <c r="FR104">
        <v>-0.125653173339191</v>
      </c>
      <c r="FS104">
        <v>0.14834140693138</v>
      </c>
      <c r="FT104">
        <v>1</v>
      </c>
      <c r="FU104">
        <v>2.11356125</v>
      </c>
      <c r="FV104">
        <v>0.0310260787992452</v>
      </c>
      <c r="FW104">
        <v>0.00429394060712302</v>
      </c>
      <c r="FX104">
        <v>1</v>
      </c>
      <c r="FY104">
        <v>2</v>
      </c>
      <c r="FZ104">
        <v>3</v>
      </c>
      <c r="GA104" t="s">
        <v>429</v>
      </c>
      <c r="GB104">
        <v>2.9747</v>
      </c>
      <c r="GC104">
        <v>2.69653</v>
      </c>
      <c r="GD104">
        <v>0.0858573</v>
      </c>
      <c r="GE104">
        <v>0.085226</v>
      </c>
      <c r="GF104">
        <v>0.0935907</v>
      </c>
      <c r="GG104">
        <v>0.0876427</v>
      </c>
      <c r="GH104">
        <v>35626</v>
      </c>
      <c r="GI104">
        <v>39002</v>
      </c>
      <c r="GJ104">
        <v>35313.9</v>
      </c>
      <c r="GK104">
        <v>38664.4</v>
      </c>
      <c r="GL104">
        <v>45379.5</v>
      </c>
      <c r="GM104">
        <v>50946.9</v>
      </c>
      <c r="GN104">
        <v>55190.3</v>
      </c>
      <c r="GO104">
        <v>62014.8</v>
      </c>
      <c r="GP104">
        <v>1.9948</v>
      </c>
      <c r="GQ104">
        <v>1.8478</v>
      </c>
      <c r="GR104">
        <v>0.105947</v>
      </c>
      <c r="GS104">
        <v>0</v>
      </c>
      <c r="GT104">
        <v>23.2294</v>
      </c>
      <c r="GU104">
        <v>999.9</v>
      </c>
      <c r="GV104">
        <v>56.019</v>
      </c>
      <c r="GW104">
        <v>28.58</v>
      </c>
      <c r="GX104">
        <v>24.3212</v>
      </c>
      <c r="GY104">
        <v>55.332</v>
      </c>
      <c r="GZ104">
        <v>46.222</v>
      </c>
      <c r="HA104">
        <v>1</v>
      </c>
      <c r="HB104">
        <v>-0.0957317</v>
      </c>
      <c r="HC104">
        <v>1.5122</v>
      </c>
      <c r="HD104">
        <v>20.1236</v>
      </c>
      <c r="HE104">
        <v>5.19812</v>
      </c>
      <c r="HF104">
        <v>12.004</v>
      </c>
      <c r="HG104">
        <v>4.9756</v>
      </c>
      <c r="HH104">
        <v>3.2932</v>
      </c>
      <c r="HI104">
        <v>660.3</v>
      </c>
      <c r="HJ104">
        <v>9999</v>
      </c>
      <c r="HK104">
        <v>9999</v>
      </c>
      <c r="HL104">
        <v>9999</v>
      </c>
      <c r="HM104">
        <v>1.8631</v>
      </c>
      <c r="HN104">
        <v>1.86798</v>
      </c>
      <c r="HO104">
        <v>1.86774</v>
      </c>
      <c r="HP104">
        <v>1.8689</v>
      </c>
      <c r="HQ104">
        <v>1.86978</v>
      </c>
      <c r="HR104">
        <v>1.86581</v>
      </c>
      <c r="HS104">
        <v>1.86691</v>
      </c>
      <c r="HT104">
        <v>1.86829</v>
      </c>
      <c r="HU104">
        <v>5</v>
      </c>
      <c r="HV104">
        <v>0</v>
      </c>
      <c r="HW104">
        <v>0</v>
      </c>
      <c r="HX104">
        <v>0</v>
      </c>
      <c r="HY104" t="s">
        <v>421</v>
      </c>
      <c r="HZ104" t="s">
        <v>422</v>
      </c>
      <c r="IA104" t="s">
        <v>423</v>
      </c>
      <c r="IB104" t="s">
        <v>423</v>
      </c>
      <c r="IC104" t="s">
        <v>423</v>
      </c>
      <c r="ID104" t="s">
        <v>423</v>
      </c>
      <c r="IE104">
        <v>0</v>
      </c>
      <c r="IF104">
        <v>100</v>
      </c>
      <c r="IG104">
        <v>100</v>
      </c>
      <c r="IH104">
        <v>6.103</v>
      </c>
      <c r="II104">
        <v>0.3252</v>
      </c>
      <c r="IJ104">
        <v>3.92169283877132</v>
      </c>
      <c r="IK104">
        <v>0.0054094350880348</v>
      </c>
      <c r="IL104">
        <v>8.62785101562088e-07</v>
      </c>
      <c r="IM104">
        <v>-6.09410195572284e-10</v>
      </c>
      <c r="IN104">
        <v>-0.025273926026183</v>
      </c>
      <c r="IO104">
        <v>-0.0219156322177338</v>
      </c>
      <c r="IP104">
        <v>0.00246301660602182</v>
      </c>
      <c r="IQ104">
        <v>-2.7174175459257e-05</v>
      </c>
      <c r="IR104">
        <v>-3</v>
      </c>
      <c r="IS104">
        <v>1757</v>
      </c>
      <c r="IT104">
        <v>1</v>
      </c>
      <c r="IU104">
        <v>21</v>
      </c>
      <c r="IV104">
        <v>1525.5</v>
      </c>
      <c r="IW104">
        <v>1525.4</v>
      </c>
      <c r="IX104">
        <v>0.933838</v>
      </c>
      <c r="IY104">
        <v>2.60986</v>
      </c>
      <c r="IZ104">
        <v>1.54785</v>
      </c>
      <c r="JA104">
        <v>2.30713</v>
      </c>
      <c r="JB104">
        <v>1.34644</v>
      </c>
      <c r="JC104">
        <v>2.27905</v>
      </c>
      <c r="JD104">
        <v>32.1784</v>
      </c>
      <c r="JE104">
        <v>24.2451</v>
      </c>
      <c r="JF104">
        <v>18</v>
      </c>
      <c r="JG104">
        <v>500.924</v>
      </c>
      <c r="JH104">
        <v>407.18</v>
      </c>
      <c r="JI104">
        <v>20.7169</v>
      </c>
      <c r="JJ104">
        <v>25.9779</v>
      </c>
      <c r="JK104">
        <v>29.9999</v>
      </c>
      <c r="JL104">
        <v>25.9858</v>
      </c>
      <c r="JM104">
        <v>25.9352</v>
      </c>
      <c r="JN104">
        <v>18.6643</v>
      </c>
      <c r="JO104">
        <v>27.5702</v>
      </c>
      <c r="JP104">
        <v>0</v>
      </c>
      <c r="JQ104">
        <v>20.7167</v>
      </c>
      <c r="JR104">
        <v>366.152</v>
      </c>
      <c r="JS104">
        <v>18.6688</v>
      </c>
      <c r="JT104">
        <v>102.388</v>
      </c>
      <c r="JU104">
        <v>103.226</v>
      </c>
    </row>
    <row r="105" spans="1:281">
      <c r="A105">
        <v>89</v>
      </c>
      <c r="B105">
        <v>1659720141.6</v>
      </c>
      <c r="C105">
        <v>2156.5</v>
      </c>
      <c r="D105" t="s">
        <v>602</v>
      </c>
      <c r="E105" t="s">
        <v>603</v>
      </c>
      <c r="F105">
        <v>5</v>
      </c>
      <c r="G105" t="s">
        <v>595</v>
      </c>
      <c r="H105" t="s">
        <v>416</v>
      </c>
      <c r="I105">
        <v>1659720133.81429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381.023731269509</v>
      </c>
      <c r="AK105">
        <v>387.253872727273</v>
      </c>
      <c r="AL105">
        <v>-2.93712512601543</v>
      </c>
      <c r="AM105">
        <v>66.0023153147269</v>
      </c>
      <c r="AN105">
        <f>(AP105 - AO105 + DI105*1E3/(8.314*(DK105+273.15)) * AR105/DH105 * AQ105) * DH105/(100*CV105) * 1000/(1000 - AP105)</f>
        <v>0</v>
      </c>
      <c r="AO105">
        <v>18.681069360081</v>
      </c>
      <c r="AP105">
        <v>20.796613986014</v>
      </c>
      <c r="AQ105">
        <v>2.97675960013768e-05</v>
      </c>
      <c r="AR105">
        <v>111.647629213414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417</v>
      </c>
      <c r="AY105" t="s">
        <v>417</v>
      </c>
      <c r="AZ105">
        <v>0</v>
      </c>
      <c r="BA105">
        <v>0</v>
      </c>
      <c r="BB105">
        <f>1-AZ105/BA105</f>
        <v>0</v>
      </c>
      <c r="BC105">
        <v>0</v>
      </c>
      <c r="BD105" t="s">
        <v>417</v>
      </c>
      <c r="BE105" t="s">
        <v>417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417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6</v>
      </c>
      <c r="CW105">
        <v>0.5</v>
      </c>
      <c r="CX105" t="s">
        <v>418</v>
      </c>
      <c r="CY105">
        <v>2</v>
      </c>
      <c r="CZ105" t="b">
        <v>1</v>
      </c>
      <c r="DA105">
        <v>1659720133.81429</v>
      </c>
      <c r="DB105">
        <v>397.216178571429</v>
      </c>
      <c r="DC105">
        <v>390.589714285714</v>
      </c>
      <c r="DD105">
        <v>20.7982892857143</v>
      </c>
      <c r="DE105">
        <v>18.6813714285714</v>
      </c>
      <c r="DF105">
        <v>391.083464285714</v>
      </c>
      <c r="DG105">
        <v>20.4730678571429</v>
      </c>
      <c r="DH105">
        <v>500.049357142857</v>
      </c>
      <c r="DI105">
        <v>90.4030642857143</v>
      </c>
      <c r="DJ105">
        <v>0.0434304214285714</v>
      </c>
      <c r="DK105">
        <v>24.5096571428571</v>
      </c>
      <c r="DL105">
        <v>25.0005178571429</v>
      </c>
      <c r="DM105">
        <v>999.9</v>
      </c>
      <c r="DN105">
        <v>0</v>
      </c>
      <c r="DO105">
        <v>0</v>
      </c>
      <c r="DP105">
        <v>9988.75</v>
      </c>
      <c r="DQ105">
        <v>0</v>
      </c>
      <c r="DR105">
        <v>11.5269178571429</v>
      </c>
      <c r="DS105">
        <v>6.62643088214286</v>
      </c>
      <c r="DT105">
        <v>405.653071428571</v>
      </c>
      <c r="DU105">
        <v>398.025428571429</v>
      </c>
      <c r="DV105">
        <v>2.11692321428571</v>
      </c>
      <c r="DW105">
        <v>390.589714285714</v>
      </c>
      <c r="DX105">
        <v>18.6813714285714</v>
      </c>
      <c r="DY105">
        <v>1.88022928571429</v>
      </c>
      <c r="DZ105">
        <v>1.68885392857143</v>
      </c>
      <c r="EA105">
        <v>16.4702392857143</v>
      </c>
      <c r="EB105">
        <v>14.7943535714286</v>
      </c>
      <c r="EC105">
        <v>1999.98392857143</v>
      </c>
      <c r="ED105">
        <v>0.980005107142857</v>
      </c>
      <c r="EE105">
        <v>0.0199950821428571</v>
      </c>
      <c r="EF105">
        <v>0</v>
      </c>
      <c r="EG105">
        <v>415.759642857143</v>
      </c>
      <c r="EH105">
        <v>5.00063</v>
      </c>
      <c r="EI105">
        <v>8300.20214285714</v>
      </c>
      <c r="EJ105">
        <v>17256.7714285714</v>
      </c>
      <c r="EK105">
        <v>37.7987142857143</v>
      </c>
      <c r="EL105">
        <v>38</v>
      </c>
      <c r="EM105">
        <v>37.375</v>
      </c>
      <c r="EN105">
        <v>37.2632857142857</v>
      </c>
      <c r="EO105">
        <v>38.625</v>
      </c>
      <c r="EP105">
        <v>1955.09392857143</v>
      </c>
      <c r="EQ105">
        <v>39.89</v>
      </c>
      <c r="ER105">
        <v>0</v>
      </c>
      <c r="ES105">
        <v>1659720138.7</v>
      </c>
      <c r="ET105">
        <v>0</v>
      </c>
      <c r="EU105">
        <v>415.727653846154</v>
      </c>
      <c r="EV105">
        <v>-3.13070085401232</v>
      </c>
      <c r="EW105">
        <v>-69.6133333996181</v>
      </c>
      <c r="EX105">
        <v>8299.84269230769</v>
      </c>
      <c r="EY105">
        <v>15</v>
      </c>
      <c r="EZ105">
        <v>0</v>
      </c>
      <c r="FA105" t="s">
        <v>419</v>
      </c>
      <c r="FB105">
        <v>1659628608.5</v>
      </c>
      <c r="FC105">
        <v>1659628614.5</v>
      </c>
      <c r="FD105">
        <v>0</v>
      </c>
      <c r="FE105">
        <v>0.171</v>
      </c>
      <c r="FF105">
        <v>-0.023</v>
      </c>
      <c r="FG105">
        <v>6.372</v>
      </c>
      <c r="FH105">
        <v>0.072</v>
      </c>
      <c r="FI105">
        <v>420</v>
      </c>
      <c r="FJ105">
        <v>15</v>
      </c>
      <c r="FK105">
        <v>0.23</v>
      </c>
      <c r="FL105">
        <v>0.04</v>
      </c>
      <c r="FM105">
        <v>3.1245153675</v>
      </c>
      <c r="FN105">
        <v>76.7022957399625</v>
      </c>
      <c r="FO105">
        <v>7.52322582737448</v>
      </c>
      <c r="FP105">
        <v>0</v>
      </c>
      <c r="FQ105">
        <v>415.777029411765</v>
      </c>
      <c r="FR105">
        <v>-1.54110007388983</v>
      </c>
      <c r="FS105">
        <v>0.252172266667301</v>
      </c>
      <c r="FT105">
        <v>0</v>
      </c>
      <c r="FU105">
        <v>2.1161245</v>
      </c>
      <c r="FV105">
        <v>0.016143264540332</v>
      </c>
      <c r="FW105">
        <v>0.00349975638437876</v>
      </c>
      <c r="FX105">
        <v>1</v>
      </c>
      <c r="FY105">
        <v>1</v>
      </c>
      <c r="FZ105">
        <v>3</v>
      </c>
      <c r="GA105" t="s">
        <v>426</v>
      </c>
      <c r="GB105">
        <v>2.97401</v>
      </c>
      <c r="GC105">
        <v>2.69719</v>
      </c>
      <c r="GD105">
        <v>0.0833869</v>
      </c>
      <c r="GE105">
        <v>0.0824802</v>
      </c>
      <c r="GF105">
        <v>0.0935939</v>
      </c>
      <c r="GG105">
        <v>0.0876379</v>
      </c>
      <c r="GH105">
        <v>35722.6</v>
      </c>
      <c r="GI105">
        <v>39118.8</v>
      </c>
      <c r="GJ105">
        <v>35314.3</v>
      </c>
      <c r="GK105">
        <v>38664.1</v>
      </c>
      <c r="GL105">
        <v>45380.1</v>
      </c>
      <c r="GM105">
        <v>50947.1</v>
      </c>
      <c r="GN105">
        <v>55191.2</v>
      </c>
      <c r="GO105">
        <v>62014.8</v>
      </c>
      <c r="GP105">
        <v>1.9946</v>
      </c>
      <c r="GQ105">
        <v>1.848</v>
      </c>
      <c r="GR105">
        <v>0.106543</v>
      </c>
      <c r="GS105">
        <v>0</v>
      </c>
      <c r="GT105">
        <v>23.2294</v>
      </c>
      <c r="GU105">
        <v>999.9</v>
      </c>
      <c r="GV105">
        <v>56.019</v>
      </c>
      <c r="GW105">
        <v>28.57</v>
      </c>
      <c r="GX105">
        <v>24.3077</v>
      </c>
      <c r="GY105">
        <v>55.222</v>
      </c>
      <c r="GZ105">
        <v>46.7628</v>
      </c>
      <c r="HA105">
        <v>1</v>
      </c>
      <c r="HB105">
        <v>-0.0962195</v>
      </c>
      <c r="HC105">
        <v>1.47394</v>
      </c>
      <c r="HD105">
        <v>20.1237</v>
      </c>
      <c r="HE105">
        <v>5.19812</v>
      </c>
      <c r="HF105">
        <v>12.004</v>
      </c>
      <c r="HG105">
        <v>4.9756</v>
      </c>
      <c r="HH105">
        <v>3.2932</v>
      </c>
      <c r="HI105">
        <v>660.3</v>
      </c>
      <c r="HJ105">
        <v>9999</v>
      </c>
      <c r="HK105">
        <v>9999</v>
      </c>
      <c r="HL105">
        <v>9999</v>
      </c>
      <c r="HM105">
        <v>1.86307</v>
      </c>
      <c r="HN105">
        <v>1.86798</v>
      </c>
      <c r="HO105">
        <v>1.86774</v>
      </c>
      <c r="HP105">
        <v>1.8689</v>
      </c>
      <c r="HQ105">
        <v>1.86978</v>
      </c>
      <c r="HR105">
        <v>1.86581</v>
      </c>
      <c r="HS105">
        <v>1.86691</v>
      </c>
      <c r="HT105">
        <v>1.86826</v>
      </c>
      <c r="HU105">
        <v>5</v>
      </c>
      <c r="HV105">
        <v>0</v>
      </c>
      <c r="HW105">
        <v>0</v>
      </c>
      <c r="HX105">
        <v>0</v>
      </c>
      <c r="HY105" t="s">
        <v>421</v>
      </c>
      <c r="HZ105" t="s">
        <v>422</v>
      </c>
      <c r="IA105" t="s">
        <v>423</v>
      </c>
      <c r="IB105" t="s">
        <v>423</v>
      </c>
      <c r="IC105" t="s">
        <v>423</v>
      </c>
      <c r="ID105" t="s">
        <v>423</v>
      </c>
      <c r="IE105">
        <v>0</v>
      </c>
      <c r="IF105">
        <v>100</v>
      </c>
      <c r="IG105">
        <v>100</v>
      </c>
      <c r="IH105">
        <v>6.02</v>
      </c>
      <c r="II105">
        <v>0.3253</v>
      </c>
      <c r="IJ105">
        <v>3.92169283877132</v>
      </c>
      <c r="IK105">
        <v>0.0054094350880348</v>
      </c>
      <c r="IL105">
        <v>8.62785101562088e-07</v>
      </c>
      <c r="IM105">
        <v>-6.09410195572284e-10</v>
      </c>
      <c r="IN105">
        <v>-0.025273926026183</v>
      </c>
      <c r="IO105">
        <v>-0.0219156322177338</v>
      </c>
      <c r="IP105">
        <v>0.00246301660602182</v>
      </c>
      <c r="IQ105">
        <v>-2.7174175459257e-05</v>
      </c>
      <c r="IR105">
        <v>-3</v>
      </c>
      <c r="IS105">
        <v>1757</v>
      </c>
      <c r="IT105">
        <v>1</v>
      </c>
      <c r="IU105">
        <v>21</v>
      </c>
      <c r="IV105">
        <v>1525.6</v>
      </c>
      <c r="IW105">
        <v>1525.5</v>
      </c>
      <c r="IX105">
        <v>0.90332</v>
      </c>
      <c r="IY105">
        <v>2.60986</v>
      </c>
      <c r="IZ105">
        <v>1.54785</v>
      </c>
      <c r="JA105">
        <v>2.30591</v>
      </c>
      <c r="JB105">
        <v>1.34644</v>
      </c>
      <c r="JC105">
        <v>2.37305</v>
      </c>
      <c r="JD105">
        <v>32.1784</v>
      </c>
      <c r="JE105">
        <v>24.2539</v>
      </c>
      <c r="JF105">
        <v>18</v>
      </c>
      <c r="JG105">
        <v>500.791</v>
      </c>
      <c r="JH105">
        <v>407.291</v>
      </c>
      <c r="JI105">
        <v>20.7211</v>
      </c>
      <c r="JJ105">
        <v>25.9779</v>
      </c>
      <c r="JK105">
        <v>30</v>
      </c>
      <c r="JL105">
        <v>25.9858</v>
      </c>
      <c r="JM105">
        <v>25.9352</v>
      </c>
      <c r="JN105">
        <v>17.9834</v>
      </c>
      <c r="JO105">
        <v>27.5702</v>
      </c>
      <c r="JP105">
        <v>0</v>
      </c>
      <c r="JQ105">
        <v>20.724</v>
      </c>
      <c r="JR105">
        <v>345.963</v>
      </c>
      <c r="JS105">
        <v>18.6634</v>
      </c>
      <c r="JT105">
        <v>102.389</v>
      </c>
      <c r="JU105">
        <v>103.225</v>
      </c>
    </row>
    <row r="106" spans="1:281">
      <c r="A106">
        <v>90</v>
      </c>
      <c r="B106">
        <v>1659720146.6</v>
      </c>
      <c r="C106">
        <v>2161.5</v>
      </c>
      <c r="D106" t="s">
        <v>604</v>
      </c>
      <c r="E106" t="s">
        <v>605</v>
      </c>
      <c r="F106">
        <v>5</v>
      </c>
      <c r="G106" t="s">
        <v>595</v>
      </c>
      <c r="H106" t="s">
        <v>416</v>
      </c>
      <c r="I106">
        <v>1659720139.1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364.420974383334</v>
      </c>
      <c r="AK106">
        <v>371.82096969697</v>
      </c>
      <c r="AL106">
        <v>-3.14934821166503</v>
      </c>
      <c r="AM106">
        <v>66.0023153147269</v>
      </c>
      <c r="AN106">
        <f>(AP106 - AO106 + DI106*1E3/(8.314*(DK106+273.15)) * AR106/DH106 * AQ106) * DH106/(100*CV106) * 1000/(1000 - AP106)</f>
        <v>0</v>
      </c>
      <c r="AO106">
        <v>18.680389104763</v>
      </c>
      <c r="AP106">
        <v>20.8040678321678</v>
      </c>
      <c r="AQ106">
        <v>3.0517166080712e-05</v>
      </c>
      <c r="AR106">
        <v>111.647629213414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417</v>
      </c>
      <c r="AY106" t="s">
        <v>417</v>
      </c>
      <c r="AZ106">
        <v>0</v>
      </c>
      <c r="BA106">
        <v>0</v>
      </c>
      <c r="BB106">
        <f>1-AZ106/BA106</f>
        <v>0</v>
      </c>
      <c r="BC106">
        <v>0</v>
      </c>
      <c r="BD106" t="s">
        <v>417</v>
      </c>
      <c r="BE106" t="s">
        <v>417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417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6</v>
      </c>
      <c r="CW106">
        <v>0.5</v>
      </c>
      <c r="CX106" t="s">
        <v>418</v>
      </c>
      <c r="CY106">
        <v>2</v>
      </c>
      <c r="CZ106" t="b">
        <v>1</v>
      </c>
      <c r="DA106">
        <v>1659720139.1</v>
      </c>
      <c r="DB106">
        <v>384.426851851852</v>
      </c>
      <c r="DC106">
        <v>373.368703703704</v>
      </c>
      <c r="DD106">
        <v>20.8001962962963</v>
      </c>
      <c r="DE106">
        <v>18.6810777777778</v>
      </c>
      <c r="DF106">
        <v>378.367925925926</v>
      </c>
      <c r="DG106">
        <v>20.4749</v>
      </c>
      <c r="DH106">
        <v>500.064888888889</v>
      </c>
      <c r="DI106">
        <v>90.4028592592592</v>
      </c>
      <c r="DJ106">
        <v>0.0434402592592593</v>
      </c>
      <c r="DK106">
        <v>24.5108259259259</v>
      </c>
      <c r="DL106">
        <v>24.9915962962963</v>
      </c>
      <c r="DM106">
        <v>999.9</v>
      </c>
      <c r="DN106">
        <v>0</v>
      </c>
      <c r="DO106">
        <v>0</v>
      </c>
      <c r="DP106">
        <v>9998.51851851852</v>
      </c>
      <c r="DQ106">
        <v>0</v>
      </c>
      <c r="DR106">
        <v>11.5725888888889</v>
      </c>
      <c r="DS106">
        <v>11.058152962963</v>
      </c>
      <c r="DT106">
        <v>392.592814814815</v>
      </c>
      <c r="DU106">
        <v>380.47637037037</v>
      </c>
      <c r="DV106">
        <v>2.11913148148148</v>
      </c>
      <c r="DW106">
        <v>373.368703703704</v>
      </c>
      <c r="DX106">
        <v>18.6810777777778</v>
      </c>
      <c r="DY106">
        <v>1.88039777777778</v>
      </c>
      <c r="DZ106">
        <v>1.68882222222222</v>
      </c>
      <c r="EA106">
        <v>16.4716518518519</v>
      </c>
      <c r="EB106">
        <v>14.7940703703704</v>
      </c>
      <c r="EC106">
        <v>1999.97185185185</v>
      </c>
      <c r="ED106">
        <v>0.980005111111111</v>
      </c>
      <c r="EE106">
        <v>0.0199950777777778</v>
      </c>
      <c r="EF106">
        <v>0</v>
      </c>
      <c r="EG106">
        <v>415.31237037037</v>
      </c>
      <c r="EH106">
        <v>5.00063</v>
      </c>
      <c r="EI106">
        <v>8291.15148148148</v>
      </c>
      <c r="EJ106">
        <v>17256.6666666667</v>
      </c>
      <c r="EK106">
        <v>37.8097037037037</v>
      </c>
      <c r="EL106">
        <v>38</v>
      </c>
      <c r="EM106">
        <v>37.375</v>
      </c>
      <c r="EN106">
        <v>37.2706666666667</v>
      </c>
      <c r="EO106">
        <v>38.625</v>
      </c>
      <c r="EP106">
        <v>1955.08185185185</v>
      </c>
      <c r="EQ106">
        <v>39.89</v>
      </c>
      <c r="ER106">
        <v>0</v>
      </c>
      <c r="ES106">
        <v>1659720143.5</v>
      </c>
      <c r="ET106">
        <v>0</v>
      </c>
      <c r="EU106">
        <v>415.297</v>
      </c>
      <c r="EV106">
        <v>-7.1321025530435</v>
      </c>
      <c r="EW106">
        <v>-136.965811775147</v>
      </c>
      <c r="EX106">
        <v>8291.52961538462</v>
      </c>
      <c r="EY106">
        <v>15</v>
      </c>
      <c r="EZ106">
        <v>0</v>
      </c>
      <c r="FA106" t="s">
        <v>419</v>
      </c>
      <c r="FB106">
        <v>1659628608.5</v>
      </c>
      <c r="FC106">
        <v>1659628614.5</v>
      </c>
      <c r="FD106">
        <v>0</v>
      </c>
      <c r="FE106">
        <v>0.171</v>
      </c>
      <c r="FF106">
        <v>-0.023</v>
      </c>
      <c r="FG106">
        <v>6.372</v>
      </c>
      <c r="FH106">
        <v>0.072</v>
      </c>
      <c r="FI106">
        <v>420</v>
      </c>
      <c r="FJ106">
        <v>15</v>
      </c>
      <c r="FK106">
        <v>0.23</v>
      </c>
      <c r="FL106">
        <v>0.04</v>
      </c>
      <c r="FM106">
        <v>7.4385166175</v>
      </c>
      <c r="FN106">
        <v>55.3830511035647</v>
      </c>
      <c r="FO106">
        <v>5.57721187735565</v>
      </c>
      <c r="FP106">
        <v>0</v>
      </c>
      <c r="FQ106">
        <v>415.527794117647</v>
      </c>
      <c r="FR106">
        <v>-4.41495798207785</v>
      </c>
      <c r="FS106">
        <v>0.521172816512219</v>
      </c>
      <c r="FT106">
        <v>0</v>
      </c>
      <c r="FU106">
        <v>2.1179445</v>
      </c>
      <c r="FV106">
        <v>0.0212125328330081</v>
      </c>
      <c r="FW106">
        <v>0.00376826349264485</v>
      </c>
      <c r="FX106">
        <v>1</v>
      </c>
      <c r="FY106">
        <v>1</v>
      </c>
      <c r="FZ106">
        <v>3</v>
      </c>
      <c r="GA106" t="s">
        <v>426</v>
      </c>
      <c r="GB106">
        <v>2.97403</v>
      </c>
      <c r="GC106">
        <v>2.69761</v>
      </c>
      <c r="GD106">
        <v>0.0807239</v>
      </c>
      <c r="GE106">
        <v>0.0793191</v>
      </c>
      <c r="GF106">
        <v>0.0936145</v>
      </c>
      <c r="GG106">
        <v>0.0876551</v>
      </c>
      <c r="GH106">
        <v>35826.2</v>
      </c>
      <c r="GI106">
        <v>39253.9</v>
      </c>
      <c r="GJ106">
        <v>35314.2</v>
      </c>
      <c r="GK106">
        <v>38664.5</v>
      </c>
      <c r="GL106">
        <v>45379.4</v>
      </c>
      <c r="GM106">
        <v>50947.1</v>
      </c>
      <c r="GN106">
        <v>55191.8</v>
      </c>
      <c r="GO106">
        <v>62016.1</v>
      </c>
      <c r="GP106">
        <v>1.995</v>
      </c>
      <c r="GQ106">
        <v>1.848</v>
      </c>
      <c r="GR106">
        <v>0.107139</v>
      </c>
      <c r="GS106">
        <v>0</v>
      </c>
      <c r="GT106">
        <v>23.2294</v>
      </c>
      <c r="GU106">
        <v>999.9</v>
      </c>
      <c r="GV106">
        <v>56.019</v>
      </c>
      <c r="GW106">
        <v>28.58</v>
      </c>
      <c r="GX106">
        <v>24.3225</v>
      </c>
      <c r="GY106">
        <v>55.262</v>
      </c>
      <c r="GZ106">
        <v>46.6907</v>
      </c>
      <c r="HA106">
        <v>1</v>
      </c>
      <c r="HB106">
        <v>-0.0962805</v>
      </c>
      <c r="HC106">
        <v>1.45</v>
      </c>
      <c r="HD106">
        <v>20.1238</v>
      </c>
      <c r="HE106">
        <v>5.19932</v>
      </c>
      <c r="HF106">
        <v>12.004</v>
      </c>
      <c r="HG106">
        <v>4.976</v>
      </c>
      <c r="HH106">
        <v>3.2936</v>
      </c>
      <c r="HI106">
        <v>660.3</v>
      </c>
      <c r="HJ106">
        <v>9999</v>
      </c>
      <c r="HK106">
        <v>9999</v>
      </c>
      <c r="HL106">
        <v>9999</v>
      </c>
      <c r="HM106">
        <v>1.8631</v>
      </c>
      <c r="HN106">
        <v>1.86798</v>
      </c>
      <c r="HO106">
        <v>1.86774</v>
      </c>
      <c r="HP106">
        <v>1.8689</v>
      </c>
      <c r="HQ106">
        <v>1.86981</v>
      </c>
      <c r="HR106">
        <v>1.86584</v>
      </c>
      <c r="HS106">
        <v>1.86691</v>
      </c>
      <c r="HT106">
        <v>1.86829</v>
      </c>
      <c r="HU106">
        <v>5</v>
      </c>
      <c r="HV106">
        <v>0</v>
      </c>
      <c r="HW106">
        <v>0</v>
      </c>
      <c r="HX106">
        <v>0</v>
      </c>
      <c r="HY106" t="s">
        <v>421</v>
      </c>
      <c r="HZ106" t="s">
        <v>422</v>
      </c>
      <c r="IA106" t="s">
        <v>423</v>
      </c>
      <c r="IB106" t="s">
        <v>423</v>
      </c>
      <c r="IC106" t="s">
        <v>423</v>
      </c>
      <c r="ID106" t="s">
        <v>423</v>
      </c>
      <c r="IE106">
        <v>0</v>
      </c>
      <c r="IF106">
        <v>100</v>
      </c>
      <c r="IG106">
        <v>100</v>
      </c>
      <c r="IH106">
        <v>5.933</v>
      </c>
      <c r="II106">
        <v>0.3255</v>
      </c>
      <c r="IJ106">
        <v>3.92169283877132</v>
      </c>
      <c r="IK106">
        <v>0.0054094350880348</v>
      </c>
      <c r="IL106">
        <v>8.62785101562088e-07</v>
      </c>
      <c r="IM106">
        <v>-6.09410195572284e-10</v>
      </c>
      <c r="IN106">
        <v>-0.025273926026183</v>
      </c>
      <c r="IO106">
        <v>-0.0219156322177338</v>
      </c>
      <c r="IP106">
        <v>0.00246301660602182</v>
      </c>
      <c r="IQ106">
        <v>-2.7174175459257e-05</v>
      </c>
      <c r="IR106">
        <v>-3</v>
      </c>
      <c r="IS106">
        <v>1757</v>
      </c>
      <c r="IT106">
        <v>1</v>
      </c>
      <c r="IU106">
        <v>21</v>
      </c>
      <c r="IV106">
        <v>1525.6</v>
      </c>
      <c r="IW106">
        <v>1525.5</v>
      </c>
      <c r="IX106">
        <v>0.866699</v>
      </c>
      <c r="IY106">
        <v>2.6062</v>
      </c>
      <c r="IZ106">
        <v>1.54785</v>
      </c>
      <c r="JA106">
        <v>2.30591</v>
      </c>
      <c r="JB106">
        <v>1.34644</v>
      </c>
      <c r="JC106">
        <v>2.39258</v>
      </c>
      <c r="JD106">
        <v>32.1784</v>
      </c>
      <c r="JE106">
        <v>24.2539</v>
      </c>
      <c r="JF106">
        <v>18</v>
      </c>
      <c r="JG106">
        <v>501.055</v>
      </c>
      <c r="JH106">
        <v>407.291</v>
      </c>
      <c r="JI106">
        <v>20.7306</v>
      </c>
      <c r="JJ106">
        <v>25.9779</v>
      </c>
      <c r="JK106">
        <v>30</v>
      </c>
      <c r="JL106">
        <v>25.9858</v>
      </c>
      <c r="JM106">
        <v>25.9352</v>
      </c>
      <c r="JN106">
        <v>17.3346</v>
      </c>
      <c r="JO106">
        <v>27.5702</v>
      </c>
      <c r="JP106">
        <v>0</v>
      </c>
      <c r="JQ106">
        <v>20.7325</v>
      </c>
      <c r="JR106">
        <v>332.519</v>
      </c>
      <c r="JS106">
        <v>18.6476</v>
      </c>
      <c r="JT106">
        <v>102.39</v>
      </c>
      <c r="JU106">
        <v>103.227</v>
      </c>
    </row>
    <row r="107" spans="1:281">
      <c r="A107">
        <v>91</v>
      </c>
      <c r="B107">
        <v>1659720151.6</v>
      </c>
      <c r="C107">
        <v>2166.5</v>
      </c>
      <c r="D107" t="s">
        <v>606</v>
      </c>
      <c r="E107" t="s">
        <v>607</v>
      </c>
      <c r="F107">
        <v>5</v>
      </c>
      <c r="G107" t="s">
        <v>595</v>
      </c>
      <c r="H107" t="s">
        <v>416</v>
      </c>
      <c r="I107">
        <v>1659720143.81429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347.055792787523</v>
      </c>
      <c r="AK107">
        <v>355.404509090909</v>
      </c>
      <c r="AL107">
        <v>-3.32651216480453</v>
      </c>
      <c r="AM107">
        <v>66.0023153147269</v>
      </c>
      <c r="AN107">
        <f>(AP107 - AO107 + DI107*1E3/(8.314*(DK107+273.15)) * AR107/DH107 * AQ107) * DH107/(100*CV107) * 1000/(1000 - AP107)</f>
        <v>0</v>
      </c>
      <c r="AO107">
        <v>18.6823418740992</v>
      </c>
      <c r="AP107">
        <v>20.8110965034965</v>
      </c>
      <c r="AQ107">
        <v>1.48108805528694e-05</v>
      </c>
      <c r="AR107">
        <v>111.647629213414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417</v>
      </c>
      <c r="AY107" t="s">
        <v>417</v>
      </c>
      <c r="AZ107">
        <v>0</v>
      </c>
      <c r="BA107">
        <v>0</v>
      </c>
      <c r="BB107">
        <f>1-AZ107/BA107</f>
        <v>0</v>
      </c>
      <c r="BC107">
        <v>0</v>
      </c>
      <c r="BD107" t="s">
        <v>417</v>
      </c>
      <c r="BE107" t="s">
        <v>417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417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6</v>
      </c>
      <c r="CW107">
        <v>0.5</v>
      </c>
      <c r="CX107" t="s">
        <v>418</v>
      </c>
      <c r="CY107">
        <v>2</v>
      </c>
      <c r="CZ107" t="b">
        <v>1</v>
      </c>
      <c r="DA107">
        <v>1659720143.81429</v>
      </c>
      <c r="DB107">
        <v>370.759</v>
      </c>
      <c r="DC107">
        <v>357.640178571429</v>
      </c>
      <c r="DD107">
        <v>20.8035392857143</v>
      </c>
      <c r="DE107">
        <v>18.6809</v>
      </c>
      <c r="DF107">
        <v>364.778785714286</v>
      </c>
      <c r="DG107">
        <v>20.4781035714286</v>
      </c>
      <c r="DH107">
        <v>500.070928571429</v>
      </c>
      <c r="DI107">
        <v>90.4021714285714</v>
      </c>
      <c r="DJ107">
        <v>0.0435721964285714</v>
      </c>
      <c r="DK107">
        <v>24.5106464285714</v>
      </c>
      <c r="DL107">
        <v>24.9879642857143</v>
      </c>
      <c r="DM107">
        <v>999.9</v>
      </c>
      <c r="DN107">
        <v>0</v>
      </c>
      <c r="DO107">
        <v>0</v>
      </c>
      <c r="DP107">
        <v>9998.03571428571</v>
      </c>
      <c r="DQ107">
        <v>0</v>
      </c>
      <c r="DR107">
        <v>11.6151714285714</v>
      </c>
      <c r="DS107">
        <v>13.11885</v>
      </c>
      <c r="DT107">
        <v>378.635785714286</v>
      </c>
      <c r="DU107">
        <v>364.448321428571</v>
      </c>
      <c r="DV107">
        <v>2.12264714285714</v>
      </c>
      <c r="DW107">
        <v>357.640178571429</v>
      </c>
      <c r="DX107">
        <v>18.6809</v>
      </c>
      <c r="DY107">
        <v>1.88068535714286</v>
      </c>
      <c r="DZ107">
        <v>1.68879392857143</v>
      </c>
      <c r="EA107">
        <v>16.4740571428571</v>
      </c>
      <c r="EB107">
        <v>14.7938071428571</v>
      </c>
      <c r="EC107">
        <v>1999.9575</v>
      </c>
      <c r="ED107">
        <v>0.980005</v>
      </c>
      <c r="EE107">
        <v>0.0199952</v>
      </c>
      <c r="EF107">
        <v>0</v>
      </c>
      <c r="EG107">
        <v>414.62825</v>
      </c>
      <c r="EH107">
        <v>5.00063</v>
      </c>
      <c r="EI107">
        <v>8277.90678571429</v>
      </c>
      <c r="EJ107">
        <v>17256.5428571429</v>
      </c>
      <c r="EK107">
        <v>37.8097857142857</v>
      </c>
      <c r="EL107">
        <v>38</v>
      </c>
      <c r="EM107">
        <v>37.375</v>
      </c>
      <c r="EN107">
        <v>37.281</v>
      </c>
      <c r="EO107">
        <v>38.625</v>
      </c>
      <c r="EP107">
        <v>1955.0675</v>
      </c>
      <c r="EQ107">
        <v>39.89</v>
      </c>
      <c r="ER107">
        <v>0</v>
      </c>
      <c r="ES107">
        <v>1659720148.9</v>
      </c>
      <c r="ET107">
        <v>0</v>
      </c>
      <c r="EU107">
        <v>414.50312</v>
      </c>
      <c r="EV107">
        <v>-9.85430767199783</v>
      </c>
      <c r="EW107">
        <v>-203.250768919588</v>
      </c>
      <c r="EX107">
        <v>8275.564</v>
      </c>
      <c r="EY107">
        <v>15</v>
      </c>
      <c r="EZ107">
        <v>0</v>
      </c>
      <c r="FA107" t="s">
        <v>419</v>
      </c>
      <c r="FB107">
        <v>1659628608.5</v>
      </c>
      <c r="FC107">
        <v>1659628614.5</v>
      </c>
      <c r="FD107">
        <v>0</v>
      </c>
      <c r="FE107">
        <v>0.171</v>
      </c>
      <c r="FF107">
        <v>-0.023</v>
      </c>
      <c r="FG107">
        <v>6.372</v>
      </c>
      <c r="FH107">
        <v>0.072</v>
      </c>
      <c r="FI107">
        <v>420</v>
      </c>
      <c r="FJ107">
        <v>15</v>
      </c>
      <c r="FK107">
        <v>0.23</v>
      </c>
      <c r="FL107">
        <v>0.04</v>
      </c>
      <c r="FM107">
        <v>11.8019705</v>
      </c>
      <c r="FN107">
        <v>26.8369400375234</v>
      </c>
      <c r="FO107">
        <v>2.73128627567667</v>
      </c>
      <c r="FP107">
        <v>0</v>
      </c>
      <c r="FQ107">
        <v>414.930029411765</v>
      </c>
      <c r="FR107">
        <v>-8.28432390745867</v>
      </c>
      <c r="FS107">
        <v>0.842988433571272</v>
      </c>
      <c r="FT107">
        <v>0</v>
      </c>
      <c r="FU107">
        <v>2.12115675</v>
      </c>
      <c r="FV107">
        <v>0.0431557598499034</v>
      </c>
      <c r="FW107">
        <v>0.00505426027599488</v>
      </c>
      <c r="FX107">
        <v>1</v>
      </c>
      <c r="FY107">
        <v>1</v>
      </c>
      <c r="FZ107">
        <v>3</v>
      </c>
      <c r="GA107" t="s">
        <v>426</v>
      </c>
      <c r="GB107">
        <v>2.97448</v>
      </c>
      <c r="GC107">
        <v>2.69753</v>
      </c>
      <c r="GD107">
        <v>0.0778398</v>
      </c>
      <c r="GE107">
        <v>0.076457</v>
      </c>
      <c r="GF107">
        <v>0.0936252</v>
      </c>
      <c r="GG107">
        <v>0.0876361</v>
      </c>
      <c r="GH107">
        <v>35938.2</v>
      </c>
      <c r="GI107">
        <v>39375.9</v>
      </c>
      <c r="GJ107">
        <v>35313.9</v>
      </c>
      <c r="GK107">
        <v>38664.5</v>
      </c>
      <c r="GL107">
        <v>45378</v>
      </c>
      <c r="GM107">
        <v>50947.6</v>
      </c>
      <c r="GN107">
        <v>55190.7</v>
      </c>
      <c r="GO107">
        <v>62015.5</v>
      </c>
      <c r="GP107">
        <v>1.9942</v>
      </c>
      <c r="GQ107">
        <v>1.8482</v>
      </c>
      <c r="GR107">
        <v>0.107437</v>
      </c>
      <c r="GS107">
        <v>0</v>
      </c>
      <c r="GT107">
        <v>23.2275</v>
      </c>
      <c r="GU107">
        <v>999.9</v>
      </c>
      <c r="GV107">
        <v>55.994</v>
      </c>
      <c r="GW107">
        <v>28.58</v>
      </c>
      <c r="GX107">
        <v>24.3112</v>
      </c>
      <c r="GY107">
        <v>54.942</v>
      </c>
      <c r="GZ107">
        <v>46.3141</v>
      </c>
      <c r="HA107">
        <v>1</v>
      </c>
      <c r="HB107">
        <v>-0.0961585</v>
      </c>
      <c r="HC107">
        <v>1.43327</v>
      </c>
      <c r="HD107">
        <v>20.1243</v>
      </c>
      <c r="HE107">
        <v>5.19932</v>
      </c>
      <c r="HF107">
        <v>12.004</v>
      </c>
      <c r="HG107">
        <v>4.9756</v>
      </c>
      <c r="HH107">
        <v>3.293</v>
      </c>
      <c r="HI107">
        <v>660.3</v>
      </c>
      <c r="HJ107">
        <v>9999</v>
      </c>
      <c r="HK107">
        <v>9999</v>
      </c>
      <c r="HL107">
        <v>9999</v>
      </c>
      <c r="HM107">
        <v>1.8631</v>
      </c>
      <c r="HN107">
        <v>1.86798</v>
      </c>
      <c r="HO107">
        <v>1.86771</v>
      </c>
      <c r="HP107">
        <v>1.8689</v>
      </c>
      <c r="HQ107">
        <v>1.86978</v>
      </c>
      <c r="HR107">
        <v>1.86584</v>
      </c>
      <c r="HS107">
        <v>1.86688</v>
      </c>
      <c r="HT107">
        <v>1.86829</v>
      </c>
      <c r="HU107">
        <v>5</v>
      </c>
      <c r="HV107">
        <v>0</v>
      </c>
      <c r="HW107">
        <v>0</v>
      </c>
      <c r="HX107">
        <v>0</v>
      </c>
      <c r="HY107" t="s">
        <v>421</v>
      </c>
      <c r="HZ107" t="s">
        <v>422</v>
      </c>
      <c r="IA107" t="s">
        <v>423</v>
      </c>
      <c r="IB107" t="s">
        <v>423</v>
      </c>
      <c r="IC107" t="s">
        <v>423</v>
      </c>
      <c r="ID107" t="s">
        <v>423</v>
      </c>
      <c r="IE107">
        <v>0</v>
      </c>
      <c r="IF107">
        <v>100</v>
      </c>
      <c r="IG107">
        <v>100</v>
      </c>
      <c r="IH107">
        <v>5.84</v>
      </c>
      <c r="II107">
        <v>0.3257</v>
      </c>
      <c r="IJ107">
        <v>3.92169283877132</v>
      </c>
      <c r="IK107">
        <v>0.0054094350880348</v>
      </c>
      <c r="IL107">
        <v>8.62785101562088e-07</v>
      </c>
      <c r="IM107">
        <v>-6.09410195572284e-10</v>
      </c>
      <c r="IN107">
        <v>-0.025273926026183</v>
      </c>
      <c r="IO107">
        <v>-0.0219156322177338</v>
      </c>
      <c r="IP107">
        <v>0.00246301660602182</v>
      </c>
      <c r="IQ107">
        <v>-2.7174175459257e-05</v>
      </c>
      <c r="IR107">
        <v>-3</v>
      </c>
      <c r="IS107">
        <v>1757</v>
      </c>
      <c r="IT107">
        <v>1</v>
      </c>
      <c r="IU107">
        <v>21</v>
      </c>
      <c r="IV107">
        <v>1525.7</v>
      </c>
      <c r="IW107">
        <v>1525.6</v>
      </c>
      <c r="IX107">
        <v>0.837402</v>
      </c>
      <c r="IY107">
        <v>2.61108</v>
      </c>
      <c r="IZ107">
        <v>1.54785</v>
      </c>
      <c r="JA107">
        <v>2.30591</v>
      </c>
      <c r="JB107">
        <v>1.34644</v>
      </c>
      <c r="JC107">
        <v>2.31079</v>
      </c>
      <c r="JD107">
        <v>32.1784</v>
      </c>
      <c r="JE107">
        <v>24.2451</v>
      </c>
      <c r="JF107">
        <v>18</v>
      </c>
      <c r="JG107">
        <v>500.508</v>
      </c>
      <c r="JH107">
        <v>407.386</v>
      </c>
      <c r="JI107">
        <v>20.743</v>
      </c>
      <c r="JJ107">
        <v>25.9779</v>
      </c>
      <c r="JK107">
        <v>30.0001</v>
      </c>
      <c r="JL107">
        <v>25.9836</v>
      </c>
      <c r="JM107">
        <v>25.933</v>
      </c>
      <c r="JN107">
        <v>16.7536</v>
      </c>
      <c r="JO107">
        <v>27.5702</v>
      </c>
      <c r="JP107">
        <v>0</v>
      </c>
      <c r="JQ107">
        <v>20.7432</v>
      </c>
      <c r="JR107">
        <v>312.383</v>
      </c>
      <c r="JS107">
        <v>18.6327</v>
      </c>
      <c r="JT107">
        <v>102.388</v>
      </c>
      <c r="JU107">
        <v>103.226</v>
      </c>
    </row>
    <row r="108" spans="1:281">
      <c r="A108">
        <v>92</v>
      </c>
      <c r="B108">
        <v>1659720156.6</v>
      </c>
      <c r="C108">
        <v>2171.5</v>
      </c>
      <c r="D108" t="s">
        <v>608</v>
      </c>
      <c r="E108" t="s">
        <v>609</v>
      </c>
      <c r="F108">
        <v>5</v>
      </c>
      <c r="G108" t="s">
        <v>595</v>
      </c>
      <c r="H108" t="s">
        <v>416</v>
      </c>
      <c r="I108">
        <v>1659720149.1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331.185831456635</v>
      </c>
      <c r="AK108">
        <v>339.493466666667</v>
      </c>
      <c r="AL108">
        <v>-3.19816457511914</v>
      </c>
      <c r="AM108">
        <v>66.0023153147269</v>
      </c>
      <c r="AN108">
        <f>(AP108 - AO108 + DI108*1E3/(8.314*(DK108+273.15)) * AR108/DH108 * AQ108) * DH108/(100*CV108) * 1000/(1000 - AP108)</f>
        <v>0</v>
      </c>
      <c r="AO108">
        <v>18.679717131654</v>
      </c>
      <c r="AP108">
        <v>20.813779020979</v>
      </c>
      <c r="AQ108">
        <v>2.32618388625745e-05</v>
      </c>
      <c r="AR108">
        <v>111.647629213414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417</v>
      </c>
      <c r="AY108" t="s">
        <v>417</v>
      </c>
      <c r="AZ108">
        <v>0</v>
      </c>
      <c r="BA108">
        <v>0</v>
      </c>
      <c r="BB108">
        <f>1-AZ108/BA108</f>
        <v>0</v>
      </c>
      <c r="BC108">
        <v>0</v>
      </c>
      <c r="BD108" t="s">
        <v>417</v>
      </c>
      <c r="BE108" t="s">
        <v>417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417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6</v>
      </c>
      <c r="CW108">
        <v>0.5</v>
      </c>
      <c r="CX108" t="s">
        <v>418</v>
      </c>
      <c r="CY108">
        <v>2</v>
      </c>
      <c r="CZ108" t="b">
        <v>1</v>
      </c>
      <c r="DA108">
        <v>1659720149.1</v>
      </c>
      <c r="DB108">
        <v>354.50237037037</v>
      </c>
      <c r="DC108">
        <v>340.346259259259</v>
      </c>
      <c r="DD108">
        <v>20.808462962963</v>
      </c>
      <c r="DE108">
        <v>18.680462962963</v>
      </c>
      <c r="DF108">
        <v>348.615777777778</v>
      </c>
      <c r="DG108">
        <v>20.4828111111111</v>
      </c>
      <c r="DH108">
        <v>500.075888888889</v>
      </c>
      <c r="DI108">
        <v>90.4018925925926</v>
      </c>
      <c r="DJ108">
        <v>0.043434837037037</v>
      </c>
      <c r="DK108">
        <v>24.5117185185185</v>
      </c>
      <c r="DL108">
        <v>24.9943037037037</v>
      </c>
      <c r="DM108">
        <v>999.9</v>
      </c>
      <c r="DN108">
        <v>0</v>
      </c>
      <c r="DO108">
        <v>0</v>
      </c>
      <c r="DP108">
        <v>10015.9259259259</v>
      </c>
      <c r="DQ108">
        <v>0</v>
      </c>
      <c r="DR108">
        <v>11.6396</v>
      </c>
      <c r="DS108">
        <v>14.1561740740741</v>
      </c>
      <c r="DT108">
        <v>362.035555555556</v>
      </c>
      <c r="DU108">
        <v>346.825</v>
      </c>
      <c r="DV108">
        <v>2.12801037037037</v>
      </c>
      <c r="DW108">
        <v>340.346259259259</v>
      </c>
      <c r="DX108">
        <v>18.680462962963</v>
      </c>
      <c r="DY108">
        <v>1.88112518518518</v>
      </c>
      <c r="DZ108">
        <v>1.68874814814815</v>
      </c>
      <c r="EA108">
        <v>16.4777222222222</v>
      </c>
      <c r="EB108">
        <v>14.7933888888889</v>
      </c>
      <c r="EC108">
        <v>1999.97148148148</v>
      </c>
      <c r="ED108">
        <v>0.980005111111111</v>
      </c>
      <c r="EE108">
        <v>0.0199950777777778</v>
      </c>
      <c r="EF108">
        <v>0</v>
      </c>
      <c r="EG108">
        <v>413.67437037037</v>
      </c>
      <c r="EH108">
        <v>5.00063</v>
      </c>
      <c r="EI108">
        <v>8259.50444444444</v>
      </c>
      <c r="EJ108">
        <v>17256.6666666667</v>
      </c>
      <c r="EK108">
        <v>37.812</v>
      </c>
      <c r="EL108">
        <v>38</v>
      </c>
      <c r="EM108">
        <v>37.375</v>
      </c>
      <c r="EN108">
        <v>37.2867407407407</v>
      </c>
      <c r="EO108">
        <v>38.625</v>
      </c>
      <c r="EP108">
        <v>1955.08148148148</v>
      </c>
      <c r="EQ108">
        <v>39.89</v>
      </c>
      <c r="ER108">
        <v>0</v>
      </c>
      <c r="ES108">
        <v>1659720153.7</v>
      </c>
      <c r="ET108">
        <v>0</v>
      </c>
      <c r="EU108">
        <v>413.62272</v>
      </c>
      <c r="EV108">
        <v>-11.2357692223632</v>
      </c>
      <c r="EW108">
        <v>-229.495384617335</v>
      </c>
      <c r="EX108">
        <v>8258.4464</v>
      </c>
      <c r="EY108">
        <v>15</v>
      </c>
      <c r="EZ108">
        <v>0</v>
      </c>
      <c r="FA108" t="s">
        <v>419</v>
      </c>
      <c r="FB108">
        <v>1659628608.5</v>
      </c>
      <c r="FC108">
        <v>1659628614.5</v>
      </c>
      <c r="FD108">
        <v>0</v>
      </c>
      <c r="FE108">
        <v>0.171</v>
      </c>
      <c r="FF108">
        <v>-0.023</v>
      </c>
      <c r="FG108">
        <v>6.372</v>
      </c>
      <c r="FH108">
        <v>0.072</v>
      </c>
      <c r="FI108">
        <v>420</v>
      </c>
      <c r="FJ108">
        <v>15</v>
      </c>
      <c r="FK108">
        <v>0.23</v>
      </c>
      <c r="FL108">
        <v>0.04</v>
      </c>
      <c r="FM108">
        <v>13.23141075</v>
      </c>
      <c r="FN108">
        <v>14.1692828893057</v>
      </c>
      <c r="FO108">
        <v>1.50053927209751</v>
      </c>
      <c r="FP108">
        <v>0</v>
      </c>
      <c r="FQ108">
        <v>414.397735294118</v>
      </c>
      <c r="FR108">
        <v>-10.0596944109387</v>
      </c>
      <c r="FS108">
        <v>1.00761904299847</v>
      </c>
      <c r="FT108">
        <v>0</v>
      </c>
      <c r="FU108">
        <v>2.1244625</v>
      </c>
      <c r="FV108">
        <v>0.0595652532832995</v>
      </c>
      <c r="FW108">
        <v>0.00629884662061238</v>
      </c>
      <c r="FX108">
        <v>1</v>
      </c>
      <c r="FY108">
        <v>1</v>
      </c>
      <c r="FZ108">
        <v>3</v>
      </c>
      <c r="GA108" t="s">
        <v>426</v>
      </c>
      <c r="GB108">
        <v>2.97391</v>
      </c>
      <c r="GC108">
        <v>2.69806</v>
      </c>
      <c r="GD108">
        <v>0.0750045</v>
      </c>
      <c r="GE108">
        <v>0.073479</v>
      </c>
      <c r="GF108">
        <v>0.0936399</v>
      </c>
      <c r="GG108">
        <v>0.0876441</v>
      </c>
      <c r="GH108">
        <v>36049.5</v>
      </c>
      <c r="GI108">
        <v>39502.8</v>
      </c>
      <c r="GJ108">
        <v>35314.6</v>
      </c>
      <c r="GK108">
        <v>38664.5</v>
      </c>
      <c r="GL108">
        <v>45377.3</v>
      </c>
      <c r="GM108">
        <v>50947.2</v>
      </c>
      <c r="GN108">
        <v>55191</v>
      </c>
      <c r="GO108">
        <v>62015.7</v>
      </c>
      <c r="GP108">
        <v>1.9936</v>
      </c>
      <c r="GQ108">
        <v>1.8484</v>
      </c>
      <c r="GR108">
        <v>0.10699</v>
      </c>
      <c r="GS108">
        <v>0</v>
      </c>
      <c r="GT108">
        <v>23.2275</v>
      </c>
      <c r="GU108">
        <v>999.9</v>
      </c>
      <c r="GV108">
        <v>55.994</v>
      </c>
      <c r="GW108">
        <v>28.57</v>
      </c>
      <c r="GX108">
        <v>24.2972</v>
      </c>
      <c r="GY108">
        <v>55.282</v>
      </c>
      <c r="GZ108">
        <v>46.2179</v>
      </c>
      <c r="HA108">
        <v>1</v>
      </c>
      <c r="HB108">
        <v>-0.0962195</v>
      </c>
      <c r="HC108">
        <v>1.44266</v>
      </c>
      <c r="HD108">
        <v>20.1242</v>
      </c>
      <c r="HE108">
        <v>5.19932</v>
      </c>
      <c r="HF108">
        <v>12.004</v>
      </c>
      <c r="HG108">
        <v>4.9756</v>
      </c>
      <c r="HH108">
        <v>3.2934</v>
      </c>
      <c r="HI108">
        <v>660.3</v>
      </c>
      <c r="HJ108">
        <v>9999</v>
      </c>
      <c r="HK108">
        <v>9999</v>
      </c>
      <c r="HL108">
        <v>9999</v>
      </c>
      <c r="HM108">
        <v>1.8631</v>
      </c>
      <c r="HN108">
        <v>1.86798</v>
      </c>
      <c r="HO108">
        <v>1.86768</v>
      </c>
      <c r="HP108">
        <v>1.8689</v>
      </c>
      <c r="HQ108">
        <v>1.86981</v>
      </c>
      <c r="HR108">
        <v>1.86584</v>
      </c>
      <c r="HS108">
        <v>1.86691</v>
      </c>
      <c r="HT108">
        <v>1.86829</v>
      </c>
      <c r="HU108">
        <v>5</v>
      </c>
      <c r="HV108">
        <v>0</v>
      </c>
      <c r="HW108">
        <v>0</v>
      </c>
      <c r="HX108">
        <v>0</v>
      </c>
      <c r="HY108" t="s">
        <v>421</v>
      </c>
      <c r="HZ108" t="s">
        <v>422</v>
      </c>
      <c r="IA108" t="s">
        <v>423</v>
      </c>
      <c r="IB108" t="s">
        <v>423</v>
      </c>
      <c r="IC108" t="s">
        <v>423</v>
      </c>
      <c r="ID108" t="s">
        <v>423</v>
      </c>
      <c r="IE108">
        <v>0</v>
      </c>
      <c r="IF108">
        <v>100</v>
      </c>
      <c r="IG108">
        <v>100</v>
      </c>
      <c r="IH108">
        <v>5.751</v>
      </c>
      <c r="II108">
        <v>0.326</v>
      </c>
      <c r="IJ108">
        <v>3.92169283877132</v>
      </c>
      <c r="IK108">
        <v>0.0054094350880348</v>
      </c>
      <c r="IL108">
        <v>8.62785101562088e-07</v>
      </c>
      <c r="IM108">
        <v>-6.09410195572284e-10</v>
      </c>
      <c r="IN108">
        <v>-0.025273926026183</v>
      </c>
      <c r="IO108">
        <v>-0.0219156322177338</v>
      </c>
      <c r="IP108">
        <v>0.00246301660602182</v>
      </c>
      <c r="IQ108">
        <v>-2.7174175459257e-05</v>
      </c>
      <c r="IR108">
        <v>-3</v>
      </c>
      <c r="IS108">
        <v>1757</v>
      </c>
      <c r="IT108">
        <v>1</v>
      </c>
      <c r="IU108">
        <v>21</v>
      </c>
      <c r="IV108">
        <v>1525.8</v>
      </c>
      <c r="IW108">
        <v>1525.7</v>
      </c>
      <c r="IX108">
        <v>0.803223</v>
      </c>
      <c r="IY108">
        <v>2.62085</v>
      </c>
      <c r="IZ108">
        <v>1.54785</v>
      </c>
      <c r="JA108">
        <v>2.30713</v>
      </c>
      <c r="JB108">
        <v>1.34644</v>
      </c>
      <c r="JC108">
        <v>2.2583</v>
      </c>
      <c r="JD108">
        <v>32.1784</v>
      </c>
      <c r="JE108">
        <v>24.2451</v>
      </c>
      <c r="JF108">
        <v>18</v>
      </c>
      <c r="JG108">
        <v>500.116</v>
      </c>
      <c r="JH108">
        <v>407.497</v>
      </c>
      <c r="JI108">
        <v>20.7511</v>
      </c>
      <c r="JJ108">
        <v>25.9779</v>
      </c>
      <c r="JK108">
        <v>30</v>
      </c>
      <c r="JL108">
        <v>25.9836</v>
      </c>
      <c r="JM108">
        <v>25.933</v>
      </c>
      <c r="JN108">
        <v>16.0498</v>
      </c>
      <c r="JO108">
        <v>27.5702</v>
      </c>
      <c r="JP108">
        <v>0</v>
      </c>
      <c r="JQ108">
        <v>20.7486</v>
      </c>
      <c r="JR108">
        <v>298.979</v>
      </c>
      <c r="JS108">
        <v>18.615</v>
      </c>
      <c r="JT108">
        <v>102.389</v>
      </c>
      <c r="JU108">
        <v>103.227</v>
      </c>
    </row>
    <row r="109" spans="1:281">
      <c r="A109">
        <v>93</v>
      </c>
      <c r="B109">
        <v>1659720161.6</v>
      </c>
      <c r="C109">
        <v>2176.5</v>
      </c>
      <c r="D109" t="s">
        <v>610</v>
      </c>
      <c r="E109" t="s">
        <v>611</v>
      </c>
      <c r="F109">
        <v>5</v>
      </c>
      <c r="G109" t="s">
        <v>595</v>
      </c>
      <c r="H109" t="s">
        <v>416</v>
      </c>
      <c r="I109">
        <v>1659720153.81429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314.525051342467</v>
      </c>
      <c r="AK109">
        <v>323.39363030303</v>
      </c>
      <c r="AL109">
        <v>-3.24171826911126</v>
      </c>
      <c r="AM109">
        <v>66.0023153147269</v>
      </c>
      <c r="AN109">
        <f>(AP109 - AO109 + DI109*1E3/(8.314*(DK109+273.15)) * AR109/DH109 * AQ109) * DH109/(100*CV109) * 1000/(1000 - AP109)</f>
        <v>0</v>
      </c>
      <c r="AO109">
        <v>18.67942715965</v>
      </c>
      <c r="AP109">
        <v>20.8171265734266</v>
      </c>
      <c r="AQ109">
        <v>5.41927943852027e-06</v>
      </c>
      <c r="AR109">
        <v>111.647629213414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417</v>
      </c>
      <c r="AY109" t="s">
        <v>417</v>
      </c>
      <c r="AZ109">
        <v>0</v>
      </c>
      <c r="BA109">
        <v>0</v>
      </c>
      <c r="BB109">
        <f>1-AZ109/BA109</f>
        <v>0</v>
      </c>
      <c r="BC109">
        <v>0</v>
      </c>
      <c r="BD109" t="s">
        <v>417</v>
      </c>
      <c r="BE109" t="s">
        <v>417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417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6</v>
      </c>
      <c r="CW109">
        <v>0.5</v>
      </c>
      <c r="CX109" t="s">
        <v>418</v>
      </c>
      <c r="CY109">
        <v>2</v>
      </c>
      <c r="CZ109" t="b">
        <v>1</v>
      </c>
      <c r="DA109">
        <v>1659720153.81429</v>
      </c>
      <c r="DB109">
        <v>339.655464285714</v>
      </c>
      <c r="DC109">
        <v>324.945357142857</v>
      </c>
      <c r="DD109">
        <v>20.8125107142857</v>
      </c>
      <c r="DE109">
        <v>18.6800392857143</v>
      </c>
      <c r="DF109">
        <v>333.854285714286</v>
      </c>
      <c r="DG109">
        <v>20.4866714285714</v>
      </c>
      <c r="DH109">
        <v>500.057285714286</v>
      </c>
      <c r="DI109">
        <v>90.40135</v>
      </c>
      <c r="DJ109">
        <v>0.0434939071428571</v>
      </c>
      <c r="DK109">
        <v>24.5128928571429</v>
      </c>
      <c r="DL109">
        <v>24.9999607142857</v>
      </c>
      <c r="DM109">
        <v>999.9</v>
      </c>
      <c r="DN109">
        <v>0</v>
      </c>
      <c r="DO109">
        <v>0</v>
      </c>
      <c r="DP109">
        <v>10005</v>
      </c>
      <c r="DQ109">
        <v>0</v>
      </c>
      <c r="DR109">
        <v>11.6431464285714</v>
      </c>
      <c r="DS109">
        <v>14.7100857142857</v>
      </c>
      <c r="DT109">
        <v>346.874642857143</v>
      </c>
      <c r="DU109">
        <v>331.130892857143</v>
      </c>
      <c r="DV109">
        <v>2.1324625</v>
      </c>
      <c r="DW109">
        <v>324.945357142857</v>
      </c>
      <c r="DX109">
        <v>18.6800392857143</v>
      </c>
      <c r="DY109">
        <v>1.88147892857143</v>
      </c>
      <c r="DZ109">
        <v>1.68870107142857</v>
      </c>
      <c r="EA109">
        <v>16.480675</v>
      </c>
      <c r="EB109">
        <v>14.79295</v>
      </c>
      <c r="EC109">
        <v>1999.99571428571</v>
      </c>
      <c r="ED109">
        <v>0.980005214285714</v>
      </c>
      <c r="EE109">
        <v>0.0199949642857143</v>
      </c>
      <c r="EF109">
        <v>0</v>
      </c>
      <c r="EG109">
        <v>412.807214285714</v>
      </c>
      <c r="EH109">
        <v>5.00063</v>
      </c>
      <c r="EI109">
        <v>8241.78821428572</v>
      </c>
      <c r="EJ109">
        <v>17256.8857142857</v>
      </c>
      <c r="EK109">
        <v>37.812</v>
      </c>
      <c r="EL109">
        <v>38</v>
      </c>
      <c r="EM109">
        <v>37.375</v>
      </c>
      <c r="EN109">
        <v>37.2920714285714</v>
      </c>
      <c r="EO109">
        <v>38.625</v>
      </c>
      <c r="EP109">
        <v>1955.10535714286</v>
      </c>
      <c r="EQ109">
        <v>39.8903571428572</v>
      </c>
      <c r="ER109">
        <v>0</v>
      </c>
      <c r="ES109">
        <v>1659720159.1</v>
      </c>
      <c r="ET109">
        <v>0</v>
      </c>
      <c r="EU109">
        <v>412.696461538461</v>
      </c>
      <c r="EV109">
        <v>-11.2286495667823</v>
      </c>
      <c r="EW109">
        <v>-229.558974366558</v>
      </c>
      <c r="EX109">
        <v>8239.07384615385</v>
      </c>
      <c r="EY109">
        <v>15</v>
      </c>
      <c r="EZ109">
        <v>0</v>
      </c>
      <c r="FA109" t="s">
        <v>419</v>
      </c>
      <c r="FB109">
        <v>1659628608.5</v>
      </c>
      <c r="FC109">
        <v>1659628614.5</v>
      </c>
      <c r="FD109">
        <v>0</v>
      </c>
      <c r="FE109">
        <v>0.171</v>
      </c>
      <c r="FF109">
        <v>-0.023</v>
      </c>
      <c r="FG109">
        <v>6.372</v>
      </c>
      <c r="FH109">
        <v>0.072</v>
      </c>
      <c r="FI109">
        <v>420</v>
      </c>
      <c r="FJ109">
        <v>15</v>
      </c>
      <c r="FK109">
        <v>0.23</v>
      </c>
      <c r="FL109">
        <v>0.04</v>
      </c>
      <c r="FM109">
        <v>14.3582475</v>
      </c>
      <c r="FN109">
        <v>6.58452270168852</v>
      </c>
      <c r="FO109">
        <v>0.763267604116505</v>
      </c>
      <c r="FP109">
        <v>0</v>
      </c>
      <c r="FQ109">
        <v>413.353323529412</v>
      </c>
      <c r="FR109">
        <v>-11.0684339078583</v>
      </c>
      <c r="FS109">
        <v>1.10437772525282</v>
      </c>
      <c r="FT109">
        <v>0</v>
      </c>
      <c r="FU109">
        <v>2.12999225</v>
      </c>
      <c r="FV109">
        <v>0.0574670544090035</v>
      </c>
      <c r="FW109">
        <v>0.00599870339635993</v>
      </c>
      <c r="FX109">
        <v>1</v>
      </c>
      <c r="FY109">
        <v>1</v>
      </c>
      <c r="FZ109">
        <v>3</v>
      </c>
      <c r="GA109" t="s">
        <v>426</v>
      </c>
      <c r="GB109">
        <v>2.97465</v>
      </c>
      <c r="GC109">
        <v>2.69738</v>
      </c>
      <c r="GD109">
        <v>0.072044</v>
      </c>
      <c r="GE109">
        <v>0.0703624</v>
      </c>
      <c r="GF109">
        <v>0.0936539</v>
      </c>
      <c r="GG109">
        <v>0.0876488</v>
      </c>
      <c r="GH109">
        <v>36164.1</v>
      </c>
      <c r="GI109">
        <v>39635.5</v>
      </c>
      <c r="GJ109">
        <v>35314</v>
      </c>
      <c r="GK109">
        <v>38664.4</v>
      </c>
      <c r="GL109">
        <v>45376.5</v>
      </c>
      <c r="GM109">
        <v>50946.3</v>
      </c>
      <c r="GN109">
        <v>55191</v>
      </c>
      <c r="GO109">
        <v>62015</v>
      </c>
      <c r="GP109">
        <v>1.9944</v>
      </c>
      <c r="GQ109">
        <v>1.8476</v>
      </c>
      <c r="GR109">
        <v>0.107586</v>
      </c>
      <c r="GS109">
        <v>0</v>
      </c>
      <c r="GT109">
        <v>23.2294</v>
      </c>
      <c r="GU109">
        <v>999.9</v>
      </c>
      <c r="GV109">
        <v>55.994</v>
      </c>
      <c r="GW109">
        <v>28.58</v>
      </c>
      <c r="GX109">
        <v>24.3122</v>
      </c>
      <c r="GY109">
        <v>54.692</v>
      </c>
      <c r="GZ109">
        <v>46.2179</v>
      </c>
      <c r="HA109">
        <v>1</v>
      </c>
      <c r="HB109">
        <v>-0.0959756</v>
      </c>
      <c r="HC109">
        <v>1.49427</v>
      </c>
      <c r="HD109">
        <v>20.1239</v>
      </c>
      <c r="HE109">
        <v>5.19812</v>
      </c>
      <c r="HF109">
        <v>12.004</v>
      </c>
      <c r="HG109">
        <v>4.9756</v>
      </c>
      <c r="HH109">
        <v>3.293</v>
      </c>
      <c r="HI109">
        <v>660.3</v>
      </c>
      <c r="HJ109">
        <v>9999</v>
      </c>
      <c r="HK109">
        <v>9999</v>
      </c>
      <c r="HL109">
        <v>9999</v>
      </c>
      <c r="HM109">
        <v>1.8631</v>
      </c>
      <c r="HN109">
        <v>1.86798</v>
      </c>
      <c r="HO109">
        <v>1.86768</v>
      </c>
      <c r="HP109">
        <v>1.8689</v>
      </c>
      <c r="HQ109">
        <v>1.86978</v>
      </c>
      <c r="HR109">
        <v>1.86584</v>
      </c>
      <c r="HS109">
        <v>1.86691</v>
      </c>
      <c r="HT109">
        <v>1.86829</v>
      </c>
      <c r="HU109">
        <v>5</v>
      </c>
      <c r="HV109">
        <v>0</v>
      </c>
      <c r="HW109">
        <v>0</v>
      </c>
      <c r="HX109">
        <v>0</v>
      </c>
      <c r="HY109" t="s">
        <v>421</v>
      </c>
      <c r="HZ109" t="s">
        <v>422</v>
      </c>
      <c r="IA109" t="s">
        <v>423</v>
      </c>
      <c r="IB109" t="s">
        <v>423</v>
      </c>
      <c r="IC109" t="s">
        <v>423</v>
      </c>
      <c r="ID109" t="s">
        <v>423</v>
      </c>
      <c r="IE109">
        <v>0</v>
      </c>
      <c r="IF109">
        <v>100</v>
      </c>
      <c r="IG109">
        <v>100</v>
      </c>
      <c r="IH109">
        <v>5.66</v>
      </c>
      <c r="II109">
        <v>0.3261</v>
      </c>
      <c r="IJ109">
        <v>3.92169283877132</v>
      </c>
      <c r="IK109">
        <v>0.0054094350880348</v>
      </c>
      <c r="IL109">
        <v>8.62785101562088e-07</v>
      </c>
      <c r="IM109">
        <v>-6.09410195572284e-10</v>
      </c>
      <c r="IN109">
        <v>-0.025273926026183</v>
      </c>
      <c r="IO109">
        <v>-0.0219156322177338</v>
      </c>
      <c r="IP109">
        <v>0.00246301660602182</v>
      </c>
      <c r="IQ109">
        <v>-2.7174175459257e-05</v>
      </c>
      <c r="IR109">
        <v>-3</v>
      </c>
      <c r="IS109">
        <v>1757</v>
      </c>
      <c r="IT109">
        <v>1</v>
      </c>
      <c r="IU109">
        <v>21</v>
      </c>
      <c r="IV109">
        <v>1525.9</v>
      </c>
      <c r="IW109">
        <v>1525.8</v>
      </c>
      <c r="IX109">
        <v>0.771484</v>
      </c>
      <c r="IY109">
        <v>2.61475</v>
      </c>
      <c r="IZ109">
        <v>1.54785</v>
      </c>
      <c r="JA109">
        <v>2.30713</v>
      </c>
      <c r="JB109">
        <v>1.34644</v>
      </c>
      <c r="JC109">
        <v>2.3645</v>
      </c>
      <c r="JD109">
        <v>32.1784</v>
      </c>
      <c r="JE109">
        <v>24.2539</v>
      </c>
      <c r="JF109">
        <v>18</v>
      </c>
      <c r="JG109">
        <v>500.64</v>
      </c>
      <c r="JH109">
        <v>407.052</v>
      </c>
      <c r="JI109">
        <v>20.7421</v>
      </c>
      <c r="JJ109">
        <v>25.9757</v>
      </c>
      <c r="JK109">
        <v>30.0002</v>
      </c>
      <c r="JL109">
        <v>25.9836</v>
      </c>
      <c r="JM109">
        <v>25.933</v>
      </c>
      <c r="JN109">
        <v>15.4164</v>
      </c>
      <c r="JO109">
        <v>27.5702</v>
      </c>
      <c r="JP109">
        <v>0</v>
      </c>
      <c r="JQ109">
        <v>20.7376</v>
      </c>
      <c r="JR109">
        <v>278.884</v>
      </c>
      <c r="JS109">
        <v>18.5981</v>
      </c>
      <c r="JT109">
        <v>102.389</v>
      </c>
      <c r="JU109">
        <v>103.226</v>
      </c>
    </row>
    <row r="110" spans="1:281">
      <c r="A110">
        <v>94</v>
      </c>
      <c r="B110">
        <v>1659720166.6</v>
      </c>
      <c r="C110">
        <v>2181.5</v>
      </c>
      <c r="D110" t="s">
        <v>612</v>
      </c>
      <c r="E110" t="s">
        <v>613</v>
      </c>
      <c r="F110">
        <v>5</v>
      </c>
      <c r="G110" t="s">
        <v>595</v>
      </c>
      <c r="H110" t="s">
        <v>416</v>
      </c>
      <c r="I110">
        <v>1659720159.1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297.583697574561</v>
      </c>
      <c r="AK110">
        <v>307.122157575757</v>
      </c>
      <c r="AL110">
        <v>-3.26599100241216</v>
      </c>
      <c r="AM110">
        <v>66.0023153147269</v>
      </c>
      <c r="AN110">
        <f>(AP110 - AO110 + DI110*1E3/(8.314*(DK110+273.15)) * AR110/DH110 * AQ110) * DH110/(100*CV110) * 1000/(1000 - AP110)</f>
        <v>0</v>
      </c>
      <c r="AO110">
        <v>18.6808337488839</v>
      </c>
      <c r="AP110">
        <v>20.8201706293706</v>
      </c>
      <c r="AQ110">
        <v>1.0521032761044e-05</v>
      </c>
      <c r="AR110">
        <v>111.647629213414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417</v>
      </c>
      <c r="AY110" t="s">
        <v>417</v>
      </c>
      <c r="AZ110">
        <v>0</v>
      </c>
      <c r="BA110">
        <v>0</v>
      </c>
      <c r="BB110">
        <f>1-AZ110/BA110</f>
        <v>0</v>
      </c>
      <c r="BC110">
        <v>0</v>
      </c>
      <c r="BD110" t="s">
        <v>417</v>
      </c>
      <c r="BE110" t="s">
        <v>417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417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6</v>
      </c>
      <c r="CW110">
        <v>0.5</v>
      </c>
      <c r="CX110" t="s">
        <v>418</v>
      </c>
      <c r="CY110">
        <v>2</v>
      </c>
      <c r="CZ110" t="b">
        <v>1</v>
      </c>
      <c r="DA110">
        <v>1659720159.1</v>
      </c>
      <c r="DB110">
        <v>322.947333333333</v>
      </c>
      <c r="DC110">
        <v>307.801888888889</v>
      </c>
      <c r="DD110">
        <v>20.8166962962963</v>
      </c>
      <c r="DE110">
        <v>18.6798888888889</v>
      </c>
      <c r="DF110">
        <v>317.242222222222</v>
      </c>
      <c r="DG110">
        <v>20.4906740740741</v>
      </c>
      <c r="DH110">
        <v>500.052592592593</v>
      </c>
      <c r="DI110">
        <v>90.401862962963</v>
      </c>
      <c r="DJ110">
        <v>0.043393762962963</v>
      </c>
      <c r="DK110">
        <v>24.5143222222222</v>
      </c>
      <c r="DL110">
        <v>25.002137037037</v>
      </c>
      <c r="DM110">
        <v>999.9</v>
      </c>
      <c r="DN110">
        <v>0</v>
      </c>
      <c r="DO110">
        <v>0</v>
      </c>
      <c r="DP110">
        <v>10007.5925925926</v>
      </c>
      <c r="DQ110">
        <v>0</v>
      </c>
      <c r="DR110">
        <v>11.6592222222222</v>
      </c>
      <c r="DS110">
        <v>15.1453925925926</v>
      </c>
      <c r="DT110">
        <v>329.812925925926</v>
      </c>
      <c r="DU110">
        <v>313.661148148148</v>
      </c>
      <c r="DV110">
        <v>2.13680074074074</v>
      </c>
      <c r="DW110">
        <v>307.801888888889</v>
      </c>
      <c r="DX110">
        <v>18.6798888888889</v>
      </c>
      <c r="DY110">
        <v>1.88186814814815</v>
      </c>
      <c r="DZ110">
        <v>1.68869592592593</v>
      </c>
      <c r="EA110">
        <v>16.4839148148148</v>
      </c>
      <c r="EB110">
        <v>14.7929111111111</v>
      </c>
      <c r="EC110">
        <v>1999.99777777778</v>
      </c>
      <c r="ED110">
        <v>0.980005222222222</v>
      </c>
      <c r="EE110">
        <v>0.0199949555555556</v>
      </c>
      <c r="EF110">
        <v>0</v>
      </c>
      <c r="EG110">
        <v>411.807962962963</v>
      </c>
      <c r="EH110">
        <v>5.00063</v>
      </c>
      <c r="EI110">
        <v>8222.16555555556</v>
      </c>
      <c r="EJ110">
        <v>17256.9037037037</v>
      </c>
      <c r="EK110">
        <v>37.812</v>
      </c>
      <c r="EL110">
        <v>38</v>
      </c>
      <c r="EM110">
        <v>37.375</v>
      </c>
      <c r="EN110">
        <v>37.2867407407407</v>
      </c>
      <c r="EO110">
        <v>38.625</v>
      </c>
      <c r="EP110">
        <v>1955.10740740741</v>
      </c>
      <c r="EQ110">
        <v>39.8903703703704</v>
      </c>
      <c r="ER110">
        <v>0</v>
      </c>
      <c r="ES110">
        <v>1659720163.9</v>
      </c>
      <c r="ET110">
        <v>0</v>
      </c>
      <c r="EU110">
        <v>411.791384615385</v>
      </c>
      <c r="EV110">
        <v>-10.8303589673902</v>
      </c>
      <c r="EW110">
        <v>-212.141880303249</v>
      </c>
      <c r="EX110">
        <v>8221.45807692308</v>
      </c>
      <c r="EY110">
        <v>15</v>
      </c>
      <c r="EZ110">
        <v>0</v>
      </c>
      <c r="FA110" t="s">
        <v>419</v>
      </c>
      <c r="FB110">
        <v>1659628608.5</v>
      </c>
      <c r="FC110">
        <v>1659628614.5</v>
      </c>
      <c r="FD110">
        <v>0</v>
      </c>
      <c r="FE110">
        <v>0.171</v>
      </c>
      <c r="FF110">
        <v>-0.023</v>
      </c>
      <c r="FG110">
        <v>6.372</v>
      </c>
      <c r="FH110">
        <v>0.072</v>
      </c>
      <c r="FI110">
        <v>420</v>
      </c>
      <c r="FJ110">
        <v>15</v>
      </c>
      <c r="FK110">
        <v>0.23</v>
      </c>
      <c r="FL110">
        <v>0.04</v>
      </c>
      <c r="FM110">
        <v>14.9073097560976</v>
      </c>
      <c r="FN110">
        <v>5.17064947735193</v>
      </c>
      <c r="FO110">
        <v>0.585969264908164</v>
      </c>
      <c r="FP110">
        <v>0</v>
      </c>
      <c r="FQ110">
        <v>412.478617647059</v>
      </c>
      <c r="FR110">
        <v>-11.3810084043771</v>
      </c>
      <c r="FS110">
        <v>1.13092879618548</v>
      </c>
      <c r="FT110">
        <v>0</v>
      </c>
      <c r="FU110">
        <v>2.13355024390244</v>
      </c>
      <c r="FV110">
        <v>0.0507662717770036</v>
      </c>
      <c r="FW110">
        <v>0.00556181076313301</v>
      </c>
      <c r="FX110">
        <v>1</v>
      </c>
      <c r="FY110">
        <v>1</v>
      </c>
      <c r="FZ110">
        <v>3</v>
      </c>
      <c r="GA110" t="s">
        <v>426</v>
      </c>
      <c r="GB110">
        <v>2.97387</v>
      </c>
      <c r="GC110">
        <v>2.69751</v>
      </c>
      <c r="GD110">
        <v>0.0689973</v>
      </c>
      <c r="GE110">
        <v>0.0671018</v>
      </c>
      <c r="GF110">
        <v>0.0936621</v>
      </c>
      <c r="GG110">
        <v>0.087619</v>
      </c>
      <c r="GH110">
        <v>36282.6</v>
      </c>
      <c r="GI110">
        <v>39774.2</v>
      </c>
      <c r="GJ110">
        <v>35313.8</v>
      </c>
      <c r="GK110">
        <v>38664.2</v>
      </c>
      <c r="GL110">
        <v>45375.9</v>
      </c>
      <c r="GM110">
        <v>50947.9</v>
      </c>
      <c r="GN110">
        <v>55190.8</v>
      </c>
      <c r="GO110">
        <v>62014.9</v>
      </c>
      <c r="GP110">
        <v>1.9944</v>
      </c>
      <c r="GQ110">
        <v>1.847</v>
      </c>
      <c r="GR110">
        <v>0.109076</v>
      </c>
      <c r="GS110">
        <v>0</v>
      </c>
      <c r="GT110">
        <v>23.2294</v>
      </c>
      <c r="GU110">
        <v>999.9</v>
      </c>
      <c r="GV110">
        <v>55.994</v>
      </c>
      <c r="GW110">
        <v>28.58</v>
      </c>
      <c r="GX110">
        <v>24.3118</v>
      </c>
      <c r="GY110">
        <v>54.732</v>
      </c>
      <c r="GZ110">
        <v>46.4303</v>
      </c>
      <c r="HA110">
        <v>1</v>
      </c>
      <c r="HB110">
        <v>-0.0961585</v>
      </c>
      <c r="HC110">
        <v>1.48288</v>
      </c>
      <c r="HD110">
        <v>20.1237</v>
      </c>
      <c r="HE110">
        <v>5.19932</v>
      </c>
      <c r="HF110">
        <v>12.004</v>
      </c>
      <c r="HG110">
        <v>4.976</v>
      </c>
      <c r="HH110">
        <v>3.2932</v>
      </c>
      <c r="HI110">
        <v>660.3</v>
      </c>
      <c r="HJ110">
        <v>9999</v>
      </c>
      <c r="HK110">
        <v>9999</v>
      </c>
      <c r="HL110">
        <v>9999</v>
      </c>
      <c r="HM110">
        <v>1.8631</v>
      </c>
      <c r="HN110">
        <v>1.86798</v>
      </c>
      <c r="HO110">
        <v>1.86774</v>
      </c>
      <c r="HP110">
        <v>1.8689</v>
      </c>
      <c r="HQ110">
        <v>1.86975</v>
      </c>
      <c r="HR110">
        <v>1.86578</v>
      </c>
      <c r="HS110">
        <v>1.86691</v>
      </c>
      <c r="HT110">
        <v>1.86829</v>
      </c>
      <c r="HU110">
        <v>5</v>
      </c>
      <c r="HV110">
        <v>0</v>
      </c>
      <c r="HW110">
        <v>0</v>
      </c>
      <c r="HX110">
        <v>0</v>
      </c>
      <c r="HY110" t="s">
        <v>421</v>
      </c>
      <c r="HZ110" t="s">
        <v>422</v>
      </c>
      <c r="IA110" t="s">
        <v>423</v>
      </c>
      <c r="IB110" t="s">
        <v>423</v>
      </c>
      <c r="IC110" t="s">
        <v>423</v>
      </c>
      <c r="ID110" t="s">
        <v>423</v>
      </c>
      <c r="IE110">
        <v>0</v>
      </c>
      <c r="IF110">
        <v>100</v>
      </c>
      <c r="IG110">
        <v>100</v>
      </c>
      <c r="IH110">
        <v>5.568</v>
      </c>
      <c r="II110">
        <v>0.3262</v>
      </c>
      <c r="IJ110">
        <v>3.92169283877132</v>
      </c>
      <c r="IK110">
        <v>0.0054094350880348</v>
      </c>
      <c r="IL110">
        <v>8.62785101562088e-07</v>
      </c>
      <c r="IM110">
        <v>-6.09410195572284e-10</v>
      </c>
      <c r="IN110">
        <v>-0.025273926026183</v>
      </c>
      <c r="IO110">
        <v>-0.0219156322177338</v>
      </c>
      <c r="IP110">
        <v>0.00246301660602182</v>
      </c>
      <c r="IQ110">
        <v>-2.7174175459257e-05</v>
      </c>
      <c r="IR110">
        <v>-3</v>
      </c>
      <c r="IS110">
        <v>1757</v>
      </c>
      <c r="IT110">
        <v>1</v>
      </c>
      <c r="IU110">
        <v>21</v>
      </c>
      <c r="IV110">
        <v>1526</v>
      </c>
      <c r="IW110">
        <v>1525.9</v>
      </c>
      <c r="IX110">
        <v>0.736084</v>
      </c>
      <c r="IY110">
        <v>2.61108</v>
      </c>
      <c r="IZ110">
        <v>1.54785</v>
      </c>
      <c r="JA110">
        <v>2.30713</v>
      </c>
      <c r="JB110">
        <v>1.34644</v>
      </c>
      <c r="JC110">
        <v>2.40356</v>
      </c>
      <c r="JD110">
        <v>32.2005</v>
      </c>
      <c r="JE110">
        <v>24.2539</v>
      </c>
      <c r="JF110">
        <v>18</v>
      </c>
      <c r="JG110">
        <v>500.62</v>
      </c>
      <c r="JH110">
        <v>406.708</v>
      </c>
      <c r="JI110">
        <v>20.7402</v>
      </c>
      <c r="JJ110">
        <v>25.9757</v>
      </c>
      <c r="JK110">
        <v>30.0001</v>
      </c>
      <c r="JL110">
        <v>25.9814</v>
      </c>
      <c r="JM110">
        <v>25.9313</v>
      </c>
      <c r="JN110">
        <v>14.6975</v>
      </c>
      <c r="JO110">
        <v>27.8428</v>
      </c>
      <c r="JP110">
        <v>0</v>
      </c>
      <c r="JQ110">
        <v>20.7394</v>
      </c>
      <c r="JR110">
        <v>265.412</v>
      </c>
      <c r="JS110">
        <v>18.5815</v>
      </c>
      <c r="JT110">
        <v>102.388</v>
      </c>
      <c r="JU110">
        <v>103.225</v>
      </c>
    </row>
    <row r="111" spans="1:281">
      <c r="A111">
        <v>95</v>
      </c>
      <c r="B111">
        <v>1659720171.6</v>
      </c>
      <c r="C111">
        <v>2186.5</v>
      </c>
      <c r="D111" t="s">
        <v>614</v>
      </c>
      <c r="E111" t="s">
        <v>615</v>
      </c>
      <c r="F111">
        <v>5</v>
      </c>
      <c r="G111" t="s">
        <v>595</v>
      </c>
      <c r="H111" t="s">
        <v>416</v>
      </c>
      <c r="I111">
        <v>1659720163.81429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280.710714924471</v>
      </c>
      <c r="AK111">
        <v>290.646539393939</v>
      </c>
      <c r="AL111">
        <v>-3.29068697081658</v>
      </c>
      <c r="AM111">
        <v>66.0023153147269</v>
      </c>
      <c r="AN111">
        <f>(AP111 - AO111 + DI111*1E3/(8.314*(DK111+273.15)) * AR111/DH111 * AQ111) * DH111/(100*CV111) * 1000/(1000 - AP111)</f>
        <v>0</v>
      </c>
      <c r="AO111">
        <v>18.6591204488179</v>
      </c>
      <c r="AP111">
        <v>20.8127433566434</v>
      </c>
      <c r="AQ111">
        <v>2.58474715924981e-05</v>
      </c>
      <c r="AR111">
        <v>111.647629213414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417</v>
      </c>
      <c r="AY111" t="s">
        <v>417</v>
      </c>
      <c r="AZ111">
        <v>0</v>
      </c>
      <c r="BA111">
        <v>0</v>
      </c>
      <c r="BB111">
        <f>1-AZ111/BA111</f>
        <v>0</v>
      </c>
      <c r="BC111">
        <v>0</v>
      </c>
      <c r="BD111" t="s">
        <v>417</v>
      </c>
      <c r="BE111" t="s">
        <v>417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417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6</v>
      </c>
      <c r="CW111">
        <v>0.5</v>
      </c>
      <c r="CX111" t="s">
        <v>418</v>
      </c>
      <c r="CY111">
        <v>2</v>
      </c>
      <c r="CZ111" t="b">
        <v>1</v>
      </c>
      <c r="DA111">
        <v>1659720163.81429</v>
      </c>
      <c r="DB111">
        <v>307.968071428571</v>
      </c>
      <c r="DC111">
        <v>292.217464285714</v>
      </c>
      <c r="DD111">
        <v>20.8185321428571</v>
      </c>
      <c r="DE111">
        <v>18.6724071428571</v>
      </c>
      <c r="DF111">
        <v>302.348928571429</v>
      </c>
      <c r="DG111">
        <v>20.4924392857143</v>
      </c>
      <c r="DH111">
        <v>500.068571428571</v>
      </c>
      <c r="DI111">
        <v>90.4017821428572</v>
      </c>
      <c r="DJ111">
        <v>0.0432740928571429</v>
      </c>
      <c r="DK111">
        <v>24.5149</v>
      </c>
      <c r="DL111">
        <v>25.0029785714286</v>
      </c>
      <c r="DM111">
        <v>999.9</v>
      </c>
      <c r="DN111">
        <v>0</v>
      </c>
      <c r="DO111">
        <v>0</v>
      </c>
      <c r="DP111">
        <v>10006.0714285714</v>
      </c>
      <c r="DQ111">
        <v>0</v>
      </c>
      <c r="DR111">
        <v>11.6762642857143</v>
      </c>
      <c r="DS111">
        <v>15.7505892857143</v>
      </c>
      <c r="DT111">
        <v>314.515892857143</v>
      </c>
      <c r="DU111">
        <v>297.777928571429</v>
      </c>
      <c r="DV111">
        <v>2.14611785714286</v>
      </c>
      <c r="DW111">
        <v>292.217464285714</v>
      </c>
      <c r="DX111">
        <v>18.6724071428571</v>
      </c>
      <c r="DY111">
        <v>1.8820325</v>
      </c>
      <c r="DZ111">
        <v>1.68801928571429</v>
      </c>
      <c r="EA111">
        <v>16.4852928571429</v>
      </c>
      <c r="EB111">
        <v>14.7866857142857</v>
      </c>
      <c r="EC111">
        <v>2000.00571428571</v>
      </c>
      <c r="ED111">
        <v>0.980005214285714</v>
      </c>
      <c r="EE111">
        <v>0.0199949642857143</v>
      </c>
      <c r="EF111">
        <v>0</v>
      </c>
      <c r="EG111">
        <v>411.04325</v>
      </c>
      <c r="EH111">
        <v>5.00063</v>
      </c>
      <c r="EI111">
        <v>8206.60071428571</v>
      </c>
      <c r="EJ111">
        <v>17256.975</v>
      </c>
      <c r="EK111">
        <v>37.8097857142857</v>
      </c>
      <c r="EL111">
        <v>38</v>
      </c>
      <c r="EM111">
        <v>37.375</v>
      </c>
      <c r="EN111">
        <v>37.2854285714286</v>
      </c>
      <c r="EO111">
        <v>38.625</v>
      </c>
      <c r="EP111">
        <v>1955.115</v>
      </c>
      <c r="EQ111">
        <v>39.8907142857143</v>
      </c>
      <c r="ER111">
        <v>0</v>
      </c>
      <c r="ES111">
        <v>1659720168.7</v>
      </c>
      <c r="ET111">
        <v>0</v>
      </c>
      <c r="EU111">
        <v>411.004807692308</v>
      </c>
      <c r="EV111">
        <v>-9.44940172253675</v>
      </c>
      <c r="EW111">
        <v>-186.004102650591</v>
      </c>
      <c r="EX111">
        <v>8205.51461538462</v>
      </c>
      <c r="EY111">
        <v>15</v>
      </c>
      <c r="EZ111">
        <v>0</v>
      </c>
      <c r="FA111" t="s">
        <v>419</v>
      </c>
      <c r="FB111">
        <v>1659628608.5</v>
      </c>
      <c r="FC111">
        <v>1659628614.5</v>
      </c>
      <c r="FD111">
        <v>0</v>
      </c>
      <c r="FE111">
        <v>0.171</v>
      </c>
      <c r="FF111">
        <v>-0.023</v>
      </c>
      <c r="FG111">
        <v>6.372</v>
      </c>
      <c r="FH111">
        <v>0.072</v>
      </c>
      <c r="FI111">
        <v>420</v>
      </c>
      <c r="FJ111">
        <v>15</v>
      </c>
      <c r="FK111">
        <v>0.23</v>
      </c>
      <c r="FL111">
        <v>0.04</v>
      </c>
      <c r="FM111">
        <v>15.311015</v>
      </c>
      <c r="FN111">
        <v>7.25650581613505</v>
      </c>
      <c r="FO111">
        <v>0.71917568769738</v>
      </c>
      <c r="FP111">
        <v>0</v>
      </c>
      <c r="FQ111">
        <v>411.719382352941</v>
      </c>
      <c r="FR111">
        <v>-10.4509854735487</v>
      </c>
      <c r="FS111">
        <v>1.04236439419083</v>
      </c>
      <c r="FT111">
        <v>0</v>
      </c>
      <c r="FU111">
        <v>2.14137925</v>
      </c>
      <c r="FV111">
        <v>0.0930960225140685</v>
      </c>
      <c r="FW111">
        <v>0.0108629232685083</v>
      </c>
      <c r="FX111">
        <v>1</v>
      </c>
      <c r="FY111">
        <v>1</v>
      </c>
      <c r="FZ111">
        <v>3</v>
      </c>
      <c r="GA111" t="s">
        <v>426</v>
      </c>
      <c r="GB111">
        <v>2.974</v>
      </c>
      <c r="GC111">
        <v>2.69648</v>
      </c>
      <c r="GD111">
        <v>0.0658534</v>
      </c>
      <c r="GE111">
        <v>0.0638586</v>
      </c>
      <c r="GF111">
        <v>0.0936439</v>
      </c>
      <c r="GG111">
        <v>0.08753</v>
      </c>
      <c r="GH111">
        <v>36405</v>
      </c>
      <c r="GI111">
        <v>39912.8</v>
      </c>
      <c r="GJ111">
        <v>35313.7</v>
      </c>
      <c r="GK111">
        <v>38664.5</v>
      </c>
      <c r="GL111">
        <v>45376.8</v>
      </c>
      <c r="GM111">
        <v>50952.8</v>
      </c>
      <c r="GN111">
        <v>55190.8</v>
      </c>
      <c r="GO111">
        <v>62015</v>
      </c>
      <c r="GP111">
        <v>1.9938</v>
      </c>
      <c r="GQ111">
        <v>1.8466</v>
      </c>
      <c r="GR111">
        <v>0.108629</v>
      </c>
      <c r="GS111">
        <v>0</v>
      </c>
      <c r="GT111">
        <v>23.2294</v>
      </c>
      <c r="GU111">
        <v>999.9</v>
      </c>
      <c r="GV111">
        <v>55.994</v>
      </c>
      <c r="GW111">
        <v>28.57</v>
      </c>
      <c r="GX111">
        <v>24.2963</v>
      </c>
      <c r="GY111">
        <v>54.802</v>
      </c>
      <c r="GZ111">
        <v>46.5986</v>
      </c>
      <c r="HA111">
        <v>1</v>
      </c>
      <c r="HB111">
        <v>-0.0960976</v>
      </c>
      <c r="HC111">
        <v>1.47686</v>
      </c>
      <c r="HD111">
        <v>20.1237</v>
      </c>
      <c r="HE111">
        <v>5.19812</v>
      </c>
      <c r="HF111">
        <v>12.0052</v>
      </c>
      <c r="HG111">
        <v>4.9756</v>
      </c>
      <c r="HH111">
        <v>3.2932</v>
      </c>
      <c r="HI111">
        <v>660.3</v>
      </c>
      <c r="HJ111">
        <v>9999</v>
      </c>
      <c r="HK111">
        <v>9999</v>
      </c>
      <c r="HL111">
        <v>9999</v>
      </c>
      <c r="HM111">
        <v>1.8631</v>
      </c>
      <c r="HN111">
        <v>1.86798</v>
      </c>
      <c r="HO111">
        <v>1.8678</v>
      </c>
      <c r="HP111">
        <v>1.8689</v>
      </c>
      <c r="HQ111">
        <v>1.86972</v>
      </c>
      <c r="HR111">
        <v>1.86584</v>
      </c>
      <c r="HS111">
        <v>1.86691</v>
      </c>
      <c r="HT111">
        <v>1.86829</v>
      </c>
      <c r="HU111">
        <v>5</v>
      </c>
      <c r="HV111">
        <v>0</v>
      </c>
      <c r="HW111">
        <v>0</v>
      </c>
      <c r="HX111">
        <v>0</v>
      </c>
      <c r="HY111" t="s">
        <v>421</v>
      </c>
      <c r="HZ111" t="s">
        <v>422</v>
      </c>
      <c r="IA111" t="s">
        <v>423</v>
      </c>
      <c r="IB111" t="s">
        <v>423</v>
      </c>
      <c r="IC111" t="s">
        <v>423</v>
      </c>
      <c r="ID111" t="s">
        <v>423</v>
      </c>
      <c r="IE111">
        <v>0</v>
      </c>
      <c r="IF111">
        <v>100</v>
      </c>
      <c r="IG111">
        <v>100</v>
      </c>
      <c r="IH111">
        <v>5.475</v>
      </c>
      <c r="II111">
        <v>0.326</v>
      </c>
      <c r="IJ111">
        <v>3.92169283877132</v>
      </c>
      <c r="IK111">
        <v>0.0054094350880348</v>
      </c>
      <c r="IL111">
        <v>8.62785101562088e-07</v>
      </c>
      <c r="IM111">
        <v>-6.09410195572284e-10</v>
      </c>
      <c r="IN111">
        <v>-0.025273926026183</v>
      </c>
      <c r="IO111">
        <v>-0.0219156322177338</v>
      </c>
      <c r="IP111">
        <v>0.00246301660602182</v>
      </c>
      <c r="IQ111">
        <v>-2.7174175459257e-05</v>
      </c>
      <c r="IR111">
        <v>-3</v>
      </c>
      <c r="IS111">
        <v>1757</v>
      </c>
      <c r="IT111">
        <v>1</v>
      </c>
      <c r="IU111">
        <v>21</v>
      </c>
      <c r="IV111">
        <v>1526.1</v>
      </c>
      <c r="IW111">
        <v>1526</v>
      </c>
      <c r="IX111">
        <v>0.703125</v>
      </c>
      <c r="IY111">
        <v>2.61597</v>
      </c>
      <c r="IZ111">
        <v>1.54785</v>
      </c>
      <c r="JA111">
        <v>2.30713</v>
      </c>
      <c r="JB111">
        <v>1.34644</v>
      </c>
      <c r="JC111">
        <v>2.40234</v>
      </c>
      <c r="JD111">
        <v>32.2005</v>
      </c>
      <c r="JE111">
        <v>24.2539</v>
      </c>
      <c r="JF111">
        <v>18</v>
      </c>
      <c r="JG111">
        <v>500.225</v>
      </c>
      <c r="JH111">
        <v>406.48</v>
      </c>
      <c r="JI111">
        <v>20.7393</v>
      </c>
      <c r="JJ111">
        <v>25.9757</v>
      </c>
      <c r="JK111">
        <v>30.0001</v>
      </c>
      <c r="JL111">
        <v>25.9814</v>
      </c>
      <c r="JM111">
        <v>25.9308</v>
      </c>
      <c r="JN111">
        <v>14.0485</v>
      </c>
      <c r="JO111">
        <v>27.8428</v>
      </c>
      <c r="JP111">
        <v>0</v>
      </c>
      <c r="JQ111">
        <v>20.7397</v>
      </c>
      <c r="JR111">
        <v>251.96</v>
      </c>
      <c r="JS111">
        <v>18.57</v>
      </c>
      <c r="JT111">
        <v>102.388</v>
      </c>
      <c r="JU111">
        <v>103.226</v>
      </c>
    </row>
    <row r="112" spans="1:281">
      <c r="A112">
        <v>96</v>
      </c>
      <c r="B112">
        <v>1659720176.6</v>
      </c>
      <c r="C112">
        <v>2191.5</v>
      </c>
      <c r="D112" t="s">
        <v>616</v>
      </c>
      <c r="E112" t="s">
        <v>617</v>
      </c>
      <c r="F112">
        <v>5</v>
      </c>
      <c r="G112" t="s">
        <v>595</v>
      </c>
      <c r="H112" t="s">
        <v>416</v>
      </c>
      <c r="I112">
        <v>1659720169.1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264.245284118283</v>
      </c>
      <c r="AK112">
        <v>274.315375757576</v>
      </c>
      <c r="AL112">
        <v>-3.23383857939761</v>
      </c>
      <c r="AM112">
        <v>66.0023153147269</v>
      </c>
      <c r="AN112">
        <f>(AP112 - AO112 + DI112*1E3/(8.314*(DK112+273.15)) * AR112/DH112 * AQ112) * DH112/(100*CV112) * 1000/(1000 - AP112)</f>
        <v>0</v>
      </c>
      <c r="AO112">
        <v>18.6483976827621</v>
      </c>
      <c r="AP112">
        <v>20.8104006993007</v>
      </c>
      <c r="AQ112">
        <v>6.2254896731864e-06</v>
      </c>
      <c r="AR112">
        <v>111.647629213414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417</v>
      </c>
      <c r="AY112" t="s">
        <v>417</v>
      </c>
      <c r="AZ112">
        <v>0</v>
      </c>
      <c r="BA112">
        <v>0</v>
      </c>
      <c r="BB112">
        <f>1-AZ112/BA112</f>
        <v>0</v>
      </c>
      <c r="BC112">
        <v>0</v>
      </c>
      <c r="BD112" t="s">
        <v>417</v>
      </c>
      <c r="BE112" t="s">
        <v>417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417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6</v>
      </c>
      <c r="CW112">
        <v>0.5</v>
      </c>
      <c r="CX112" t="s">
        <v>418</v>
      </c>
      <c r="CY112">
        <v>2</v>
      </c>
      <c r="CZ112" t="b">
        <v>1</v>
      </c>
      <c r="DA112">
        <v>1659720169.1</v>
      </c>
      <c r="DB112">
        <v>291.027</v>
      </c>
      <c r="DC112">
        <v>274.915814814815</v>
      </c>
      <c r="DD112">
        <v>20.8176259259259</v>
      </c>
      <c r="DE112">
        <v>18.6618481481481</v>
      </c>
      <c r="DF112">
        <v>285.504777777778</v>
      </c>
      <c r="DG112">
        <v>20.4915777777778</v>
      </c>
      <c r="DH112">
        <v>500.075888888889</v>
      </c>
      <c r="DI112">
        <v>90.4024185185185</v>
      </c>
      <c r="DJ112">
        <v>0.0431335592592593</v>
      </c>
      <c r="DK112">
        <v>24.5153333333333</v>
      </c>
      <c r="DL112">
        <v>25.0036</v>
      </c>
      <c r="DM112">
        <v>999.9</v>
      </c>
      <c r="DN112">
        <v>0</v>
      </c>
      <c r="DO112">
        <v>0</v>
      </c>
      <c r="DP112">
        <v>10011.6666666667</v>
      </c>
      <c r="DQ112">
        <v>0</v>
      </c>
      <c r="DR112">
        <v>11.6898888888889</v>
      </c>
      <c r="DS112">
        <v>16.1111592592593</v>
      </c>
      <c r="DT112">
        <v>297.21437037037</v>
      </c>
      <c r="DU112">
        <v>280.144148148148</v>
      </c>
      <c r="DV112">
        <v>2.15577888888889</v>
      </c>
      <c r="DW112">
        <v>274.915814814815</v>
      </c>
      <c r="DX112">
        <v>18.6618481481481</v>
      </c>
      <c r="DY112">
        <v>1.88196444444444</v>
      </c>
      <c r="DZ112">
        <v>1.6870762962963</v>
      </c>
      <c r="EA112">
        <v>16.4847259259259</v>
      </c>
      <c r="EB112">
        <v>14.7780185185185</v>
      </c>
      <c r="EC112">
        <v>1999.99814814815</v>
      </c>
      <c r="ED112">
        <v>0.980005222222222</v>
      </c>
      <c r="EE112">
        <v>0.0199949555555556</v>
      </c>
      <c r="EF112">
        <v>0</v>
      </c>
      <c r="EG112">
        <v>410.344222222222</v>
      </c>
      <c r="EH112">
        <v>5.00063</v>
      </c>
      <c r="EI112">
        <v>8191.27296296296</v>
      </c>
      <c r="EJ112">
        <v>17256.9148148148</v>
      </c>
      <c r="EK112">
        <v>37.8097037037037</v>
      </c>
      <c r="EL112">
        <v>38</v>
      </c>
      <c r="EM112">
        <v>37.375</v>
      </c>
      <c r="EN112">
        <v>37.2752592592593</v>
      </c>
      <c r="EO112">
        <v>38.625</v>
      </c>
      <c r="EP112">
        <v>1955.10777777778</v>
      </c>
      <c r="EQ112">
        <v>39.8903703703704</v>
      </c>
      <c r="ER112">
        <v>0</v>
      </c>
      <c r="ES112">
        <v>1659720173.5</v>
      </c>
      <c r="ET112">
        <v>0</v>
      </c>
      <c r="EU112">
        <v>410.343038461538</v>
      </c>
      <c r="EV112">
        <v>-7.14567520675179</v>
      </c>
      <c r="EW112">
        <v>-156.888888637043</v>
      </c>
      <c r="EX112">
        <v>8191.71230769231</v>
      </c>
      <c r="EY112">
        <v>15</v>
      </c>
      <c r="EZ112">
        <v>0</v>
      </c>
      <c r="FA112" t="s">
        <v>419</v>
      </c>
      <c r="FB112">
        <v>1659628608.5</v>
      </c>
      <c r="FC112">
        <v>1659628614.5</v>
      </c>
      <c r="FD112">
        <v>0</v>
      </c>
      <c r="FE112">
        <v>0.171</v>
      </c>
      <c r="FF112">
        <v>-0.023</v>
      </c>
      <c r="FG112">
        <v>6.372</v>
      </c>
      <c r="FH112">
        <v>0.072</v>
      </c>
      <c r="FI112">
        <v>420</v>
      </c>
      <c r="FJ112">
        <v>15</v>
      </c>
      <c r="FK112">
        <v>0.23</v>
      </c>
      <c r="FL112">
        <v>0.04</v>
      </c>
      <c r="FM112">
        <v>15.7969675</v>
      </c>
      <c r="FN112">
        <v>5.72057673545963</v>
      </c>
      <c r="FO112">
        <v>0.645277119301274</v>
      </c>
      <c r="FP112">
        <v>0</v>
      </c>
      <c r="FQ112">
        <v>410.8795</v>
      </c>
      <c r="FR112">
        <v>-8.56316272315841</v>
      </c>
      <c r="FS112">
        <v>0.861459781929691</v>
      </c>
      <c r="FT112">
        <v>0</v>
      </c>
      <c r="FU112">
        <v>2.14937375</v>
      </c>
      <c r="FV112">
        <v>0.126409868667912</v>
      </c>
      <c r="FW112">
        <v>0.0134108146075285</v>
      </c>
      <c r="FX112">
        <v>0</v>
      </c>
      <c r="FY112">
        <v>0</v>
      </c>
      <c r="FZ112">
        <v>3</v>
      </c>
      <c r="GA112" t="s">
        <v>432</v>
      </c>
      <c r="GB112">
        <v>2.97445</v>
      </c>
      <c r="GC112">
        <v>2.69664</v>
      </c>
      <c r="GD112">
        <v>0.0627334</v>
      </c>
      <c r="GE112">
        <v>0.0607172</v>
      </c>
      <c r="GF112">
        <v>0.0936235</v>
      </c>
      <c r="GG112">
        <v>0.087532</v>
      </c>
      <c r="GH112">
        <v>36526.4</v>
      </c>
      <c r="GI112">
        <v>40046.3</v>
      </c>
      <c r="GJ112">
        <v>35313.6</v>
      </c>
      <c r="GK112">
        <v>38664.2</v>
      </c>
      <c r="GL112">
        <v>45377.1</v>
      </c>
      <c r="GM112">
        <v>50952.9</v>
      </c>
      <c r="GN112">
        <v>55190</v>
      </c>
      <c r="GO112">
        <v>62015.4</v>
      </c>
      <c r="GP112">
        <v>1.995</v>
      </c>
      <c r="GQ112">
        <v>1.847</v>
      </c>
      <c r="GR112">
        <v>0.107437</v>
      </c>
      <c r="GS112">
        <v>0</v>
      </c>
      <c r="GT112">
        <v>23.2314</v>
      </c>
      <c r="GU112">
        <v>999.9</v>
      </c>
      <c r="GV112">
        <v>55.994</v>
      </c>
      <c r="GW112">
        <v>28.58</v>
      </c>
      <c r="GX112">
        <v>24.3141</v>
      </c>
      <c r="GY112">
        <v>54.842</v>
      </c>
      <c r="GZ112">
        <v>46.7788</v>
      </c>
      <c r="HA112">
        <v>1</v>
      </c>
      <c r="HB112">
        <v>-0.0962805</v>
      </c>
      <c r="HC112">
        <v>1.50309</v>
      </c>
      <c r="HD112">
        <v>20.123</v>
      </c>
      <c r="HE112">
        <v>5.19692</v>
      </c>
      <c r="HF112">
        <v>12.004</v>
      </c>
      <c r="HG112">
        <v>4.9748</v>
      </c>
      <c r="HH112">
        <v>3.293</v>
      </c>
      <c r="HI112">
        <v>660.3</v>
      </c>
      <c r="HJ112">
        <v>9999</v>
      </c>
      <c r="HK112">
        <v>9999</v>
      </c>
      <c r="HL112">
        <v>9999</v>
      </c>
      <c r="HM112">
        <v>1.8631</v>
      </c>
      <c r="HN112">
        <v>1.86798</v>
      </c>
      <c r="HO112">
        <v>1.86774</v>
      </c>
      <c r="HP112">
        <v>1.8689</v>
      </c>
      <c r="HQ112">
        <v>1.86975</v>
      </c>
      <c r="HR112">
        <v>1.86584</v>
      </c>
      <c r="HS112">
        <v>1.86682</v>
      </c>
      <c r="HT112">
        <v>1.86829</v>
      </c>
      <c r="HU112">
        <v>5</v>
      </c>
      <c r="HV112">
        <v>0</v>
      </c>
      <c r="HW112">
        <v>0</v>
      </c>
      <c r="HX112">
        <v>0</v>
      </c>
      <c r="HY112" t="s">
        <v>421</v>
      </c>
      <c r="HZ112" t="s">
        <v>422</v>
      </c>
      <c r="IA112" t="s">
        <v>423</v>
      </c>
      <c r="IB112" t="s">
        <v>423</v>
      </c>
      <c r="IC112" t="s">
        <v>423</v>
      </c>
      <c r="ID112" t="s">
        <v>423</v>
      </c>
      <c r="IE112">
        <v>0</v>
      </c>
      <c r="IF112">
        <v>100</v>
      </c>
      <c r="IG112">
        <v>100</v>
      </c>
      <c r="IH112">
        <v>5.386</v>
      </c>
      <c r="II112">
        <v>0.3258</v>
      </c>
      <c r="IJ112">
        <v>3.92169283877132</v>
      </c>
      <c r="IK112">
        <v>0.0054094350880348</v>
      </c>
      <c r="IL112">
        <v>8.62785101562088e-07</v>
      </c>
      <c r="IM112">
        <v>-6.09410195572284e-10</v>
      </c>
      <c r="IN112">
        <v>-0.025273926026183</v>
      </c>
      <c r="IO112">
        <v>-0.0219156322177338</v>
      </c>
      <c r="IP112">
        <v>0.00246301660602182</v>
      </c>
      <c r="IQ112">
        <v>-2.7174175459257e-05</v>
      </c>
      <c r="IR112">
        <v>-3</v>
      </c>
      <c r="IS112">
        <v>1757</v>
      </c>
      <c r="IT112">
        <v>1</v>
      </c>
      <c r="IU112">
        <v>21</v>
      </c>
      <c r="IV112">
        <v>1526.1</v>
      </c>
      <c r="IW112">
        <v>1526</v>
      </c>
      <c r="IX112">
        <v>0.666504</v>
      </c>
      <c r="IY112">
        <v>2.61597</v>
      </c>
      <c r="IZ112">
        <v>1.54785</v>
      </c>
      <c r="JA112">
        <v>2.30713</v>
      </c>
      <c r="JB112">
        <v>1.34644</v>
      </c>
      <c r="JC112">
        <v>2.3291</v>
      </c>
      <c r="JD112">
        <v>32.1784</v>
      </c>
      <c r="JE112">
        <v>24.2451</v>
      </c>
      <c r="JF112">
        <v>18</v>
      </c>
      <c r="JG112">
        <v>501.015</v>
      </c>
      <c r="JH112">
        <v>406.702</v>
      </c>
      <c r="JI112">
        <v>20.732</v>
      </c>
      <c r="JJ112">
        <v>25.9757</v>
      </c>
      <c r="JK112">
        <v>30</v>
      </c>
      <c r="JL112">
        <v>25.9814</v>
      </c>
      <c r="JM112">
        <v>25.9308</v>
      </c>
      <c r="JN112">
        <v>13.3184</v>
      </c>
      <c r="JO112">
        <v>28.1291</v>
      </c>
      <c r="JP112">
        <v>0</v>
      </c>
      <c r="JQ112">
        <v>20.731</v>
      </c>
      <c r="JR112">
        <v>231.602</v>
      </c>
      <c r="JS112">
        <v>18.5603</v>
      </c>
      <c r="JT112">
        <v>102.387</v>
      </c>
      <c r="JU112">
        <v>103.226</v>
      </c>
    </row>
    <row r="113" spans="1:281">
      <c r="A113">
        <v>97</v>
      </c>
      <c r="B113">
        <v>1659720181.6</v>
      </c>
      <c r="C113">
        <v>2196.5</v>
      </c>
      <c r="D113" t="s">
        <v>618</v>
      </c>
      <c r="E113" t="s">
        <v>619</v>
      </c>
      <c r="F113">
        <v>5</v>
      </c>
      <c r="G113" t="s">
        <v>595</v>
      </c>
      <c r="H113" t="s">
        <v>416</v>
      </c>
      <c r="I113">
        <v>1659720173.81429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247.030834767843</v>
      </c>
      <c r="AK113">
        <v>258.047151515151</v>
      </c>
      <c r="AL113">
        <v>-3.33535084780163</v>
      </c>
      <c r="AM113">
        <v>66.0023153147269</v>
      </c>
      <c r="AN113">
        <f>(AP113 - AO113 + DI113*1E3/(8.314*(DK113+273.15)) * AR113/DH113 * AQ113) * DH113/(100*CV113) * 1000/(1000 - AP113)</f>
        <v>0</v>
      </c>
      <c r="AO113">
        <v>18.6140138789155</v>
      </c>
      <c r="AP113">
        <v>20.8005167832168</v>
      </c>
      <c r="AQ113">
        <v>-3.07809907778662e-07</v>
      </c>
      <c r="AR113">
        <v>111.647629213414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417</v>
      </c>
      <c r="AY113" t="s">
        <v>417</v>
      </c>
      <c r="AZ113">
        <v>0</v>
      </c>
      <c r="BA113">
        <v>0</v>
      </c>
      <c r="BB113">
        <f>1-AZ113/BA113</f>
        <v>0</v>
      </c>
      <c r="BC113">
        <v>0</v>
      </c>
      <c r="BD113" t="s">
        <v>417</v>
      </c>
      <c r="BE113" t="s">
        <v>417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417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6</v>
      </c>
      <c r="CW113">
        <v>0.5</v>
      </c>
      <c r="CX113" t="s">
        <v>418</v>
      </c>
      <c r="CY113">
        <v>2</v>
      </c>
      <c r="CZ113" t="b">
        <v>1</v>
      </c>
      <c r="DA113">
        <v>1659720173.81429</v>
      </c>
      <c r="DB113">
        <v>275.978178571429</v>
      </c>
      <c r="DC113">
        <v>259.32725</v>
      </c>
      <c r="DD113">
        <v>20.8130642857143</v>
      </c>
      <c r="DE113">
        <v>18.639225</v>
      </c>
      <c r="DF113">
        <v>270.541857142857</v>
      </c>
      <c r="DG113">
        <v>20.4872071428571</v>
      </c>
      <c r="DH113">
        <v>500.064</v>
      </c>
      <c r="DI113">
        <v>90.402025</v>
      </c>
      <c r="DJ113">
        <v>0.0431072785714286</v>
      </c>
      <c r="DK113">
        <v>24.515625</v>
      </c>
      <c r="DL113">
        <v>25.0035035714286</v>
      </c>
      <c r="DM113">
        <v>999.9</v>
      </c>
      <c r="DN113">
        <v>0</v>
      </c>
      <c r="DO113">
        <v>0</v>
      </c>
      <c r="DP113">
        <v>10005.7142857143</v>
      </c>
      <c r="DQ113">
        <v>0</v>
      </c>
      <c r="DR113">
        <v>11.6845392857143</v>
      </c>
      <c r="DS113">
        <v>16.6509535714286</v>
      </c>
      <c r="DT113">
        <v>281.844357142857</v>
      </c>
      <c r="DU113">
        <v>264.253071428571</v>
      </c>
      <c r="DV113">
        <v>2.17383821428571</v>
      </c>
      <c r="DW113">
        <v>259.32725</v>
      </c>
      <c r="DX113">
        <v>18.639225</v>
      </c>
      <c r="DY113">
        <v>1.88154428571429</v>
      </c>
      <c r="DZ113">
        <v>1.68502392857143</v>
      </c>
      <c r="EA113">
        <v>16.4812178571429</v>
      </c>
      <c r="EB113">
        <v>14.7591392857143</v>
      </c>
      <c r="EC113">
        <v>2000.02678571429</v>
      </c>
      <c r="ED113">
        <v>0.980005321428571</v>
      </c>
      <c r="EE113">
        <v>0.0199948464285714</v>
      </c>
      <c r="EF113">
        <v>0</v>
      </c>
      <c r="EG113">
        <v>409.796785714286</v>
      </c>
      <c r="EH113">
        <v>5.00063</v>
      </c>
      <c r="EI113">
        <v>8180.31535714286</v>
      </c>
      <c r="EJ113">
        <v>17257.1678571429</v>
      </c>
      <c r="EK113">
        <v>37.8053571428571</v>
      </c>
      <c r="EL113">
        <v>38</v>
      </c>
      <c r="EM113">
        <v>37.375</v>
      </c>
      <c r="EN113">
        <v>37.2655</v>
      </c>
      <c r="EO113">
        <v>38.625</v>
      </c>
      <c r="EP113">
        <v>1955.13571428571</v>
      </c>
      <c r="EQ113">
        <v>39.8910714285714</v>
      </c>
      <c r="ER113">
        <v>0</v>
      </c>
      <c r="ES113">
        <v>1659720178.9</v>
      </c>
      <c r="ET113">
        <v>0</v>
      </c>
      <c r="EU113">
        <v>409.69312</v>
      </c>
      <c r="EV113">
        <v>-6.26576922376327</v>
      </c>
      <c r="EW113">
        <v>-121.833076695661</v>
      </c>
      <c r="EX113">
        <v>8178.4228</v>
      </c>
      <c r="EY113">
        <v>15</v>
      </c>
      <c r="EZ113">
        <v>0</v>
      </c>
      <c r="FA113" t="s">
        <v>419</v>
      </c>
      <c r="FB113">
        <v>1659628608.5</v>
      </c>
      <c r="FC113">
        <v>1659628614.5</v>
      </c>
      <c r="FD113">
        <v>0</v>
      </c>
      <c r="FE113">
        <v>0.171</v>
      </c>
      <c r="FF113">
        <v>-0.023</v>
      </c>
      <c r="FG113">
        <v>6.372</v>
      </c>
      <c r="FH113">
        <v>0.072</v>
      </c>
      <c r="FI113">
        <v>420</v>
      </c>
      <c r="FJ113">
        <v>15</v>
      </c>
      <c r="FK113">
        <v>0.23</v>
      </c>
      <c r="FL113">
        <v>0.04</v>
      </c>
      <c r="FM113">
        <v>16.28922</v>
      </c>
      <c r="FN113">
        <v>4.66846378986868</v>
      </c>
      <c r="FO113">
        <v>0.659774806733328</v>
      </c>
      <c r="FP113">
        <v>0</v>
      </c>
      <c r="FQ113">
        <v>410.212058823529</v>
      </c>
      <c r="FR113">
        <v>-7.63459129536459</v>
      </c>
      <c r="FS113">
        <v>0.768694498376245</v>
      </c>
      <c r="FT113">
        <v>0</v>
      </c>
      <c r="FU113">
        <v>2.16186725</v>
      </c>
      <c r="FV113">
        <v>0.185461350844271</v>
      </c>
      <c r="FW113">
        <v>0.0200017226742473</v>
      </c>
      <c r="FX113">
        <v>0</v>
      </c>
      <c r="FY113">
        <v>0</v>
      </c>
      <c r="FZ113">
        <v>3</v>
      </c>
      <c r="GA113" t="s">
        <v>432</v>
      </c>
      <c r="GB113">
        <v>2.9743</v>
      </c>
      <c r="GC113">
        <v>2.6975</v>
      </c>
      <c r="GD113">
        <v>0.0594742</v>
      </c>
      <c r="GE113">
        <v>0.0569906</v>
      </c>
      <c r="GF113">
        <v>0.0935874</v>
      </c>
      <c r="GG113">
        <v>0.087357</v>
      </c>
      <c r="GH113">
        <v>36653.4</v>
      </c>
      <c r="GI113">
        <v>40205.5</v>
      </c>
      <c r="GJ113">
        <v>35313.6</v>
      </c>
      <c r="GK113">
        <v>38664.5</v>
      </c>
      <c r="GL113">
        <v>45379.4</v>
      </c>
      <c r="GM113">
        <v>50962.5</v>
      </c>
      <c r="GN113">
        <v>55190.8</v>
      </c>
      <c r="GO113">
        <v>62015.2</v>
      </c>
      <c r="GP113">
        <v>1.994</v>
      </c>
      <c r="GQ113">
        <v>1.8476</v>
      </c>
      <c r="GR113">
        <v>0.108331</v>
      </c>
      <c r="GS113">
        <v>0</v>
      </c>
      <c r="GT113">
        <v>23.2314</v>
      </c>
      <c r="GU113">
        <v>999.9</v>
      </c>
      <c r="GV113">
        <v>55.994</v>
      </c>
      <c r="GW113">
        <v>28.57</v>
      </c>
      <c r="GX113">
        <v>24.2977</v>
      </c>
      <c r="GY113">
        <v>55.092</v>
      </c>
      <c r="GZ113">
        <v>46.4183</v>
      </c>
      <c r="HA113">
        <v>1</v>
      </c>
      <c r="HB113">
        <v>-0.0960366</v>
      </c>
      <c r="HC113">
        <v>1.4885</v>
      </c>
      <c r="HD113">
        <v>20.1234</v>
      </c>
      <c r="HE113">
        <v>5.19932</v>
      </c>
      <c r="HF113">
        <v>12.004</v>
      </c>
      <c r="HG113">
        <v>4.9756</v>
      </c>
      <c r="HH113">
        <v>3.2932</v>
      </c>
      <c r="HI113">
        <v>660.3</v>
      </c>
      <c r="HJ113">
        <v>9999</v>
      </c>
      <c r="HK113">
        <v>9999</v>
      </c>
      <c r="HL113">
        <v>9999</v>
      </c>
      <c r="HM113">
        <v>1.8631</v>
      </c>
      <c r="HN113">
        <v>1.86798</v>
      </c>
      <c r="HO113">
        <v>1.86774</v>
      </c>
      <c r="HP113">
        <v>1.8689</v>
      </c>
      <c r="HQ113">
        <v>1.86975</v>
      </c>
      <c r="HR113">
        <v>1.86584</v>
      </c>
      <c r="HS113">
        <v>1.86688</v>
      </c>
      <c r="HT113">
        <v>1.86829</v>
      </c>
      <c r="HU113">
        <v>5</v>
      </c>
      <c r="HV113">
        <v>0</v>
      </c>
      <c r="HW113">
        <v>0</v>
      </c>
      <c r="HX113">
        <v>0</v>
      </c>
      <c r="HY113" t="s">
        <v>421</v>
      </c>
      <c r="HZ113" t="s">
        <v>422</v>
      </c>
      <c r="IA113" t="s">
        <v>423</v>
      </c>
      <c r="IB113" t="s">
        <v>423</v>
      </c>
      <c r="IC113" t="s">
        <v>423</v>
      </c>
      <c r="ID113" t="s">
        <v>423</v>
      </c>
      <c r="IE113">
        <v>0</v>
      </c>
      <c r="IF113">
        <v>100</v>
      </c>
      <c r="IG113">
        <v>100</v>
      </c>
      <c r="IH113">
        <v>5.294</v>
      </c>
      <c r="II113">
        <v>0.3253</v>
      </c>
      <c r="IJ113">
        <v>3.92169283877132</v>
      </c>
      <c r="IK113">
        <v>0.0054094350880348</v>
      </c>
      <c r="IL113">
        <v>8.62785101562088e-07</v>
      </c>
      <c r="IM113">
        <v>-6.09410195572284e-10</v>
      </c>
      <c r="IN113">
        <v>-0.025273926026183</v>
      </c>
      <c r="IO113">
        <v>-0.0219156322177338</v>
      </c>
      <c r="IP113">
        <v>0.00246301660602182</v>
      </c>
      <c r="IQ113">
        <v>-2.7174175459257e-05</v>
      </c>
      <c r="IR113">
        <v>-3</v>
      </c>
      <c r="IS113">
        <v>1757</v>
      </c>
      <c r="IT113">
        <v>1</v>
      </c>
      <c r="IU113">
        <v>21</v>
      </c>
      <c r="IV113">
        <v>1526.2</v>
      </c>
      <c r="IW113">
        <v>1526.1</v>
      </c>
      <c r="IX113">
        <v>0.633545</v>
      </c>
      <c r="IY113">
        <v>2.62817</v>
      </c>
      <c r="IZ113">
        <v>1.54785</v>
      </c>
      <c r="JA113">
        <v>2.30591</v>
      </c>
      <c r="JB113">
        <v>1.34644</v>
      </c>
      <c r="JC113">
        <v>2.27051</v>
      </c>
      <c r="JD113">
        <v>32.2005</v>
      </c>
      <c r="JE113">
        <v>24.2451</v>
      </c>
      <c r="JF113">
        <v>18</v>
      </c>
      <c r="JG113">
        <v>500.356</v>
      </c>
      <c r="JH113">
        <v>407.027</v>
      </c>
      <c r="JI113">
        <v>20.7296</v>
      </c>
      <c r="JJ113">
        <v>25.9757</v>
      </c>
      <c r="JK113">
        <v>30.0001</v>
      </c>
      <c r="JL113">
        <v>25.9814</v>
      </c>
      <c r="JM113">
        <v>25.9291</v>
      </c>
      <c r="JN113">
        <v>12.6523</v>
      </c>
      <c r="JO113">
        <v>28.1291</v>
      </c>
      <c r="JP113">
        <v>0</v>
      </c>
      <c r="JQ113">
        <v>20.7309</v>
      </c>
      <c r="JR113">
        <v>218.217</v>
      </c>
      <c r="JS113">
        <v>18.5581</v>
      </c>
      <c r="JT113">
        <v>102.388</v>
      </c>
      <c r="JU113">
        <v>103.226</v>
      </c>
    </row>
    <row r="114" spans="1:281">
      <c r="A114">
        <v>98</v>
      </c>
      <c r="B114">
        <v>1659720186.6</v>
      </c>
      <c r="C114">
        <v>2201.5</v>
      </c>
      <c r="D114" t="s">
        <v>620</v>
      </c>
      <c r="E114" t="s">
        <v>621</v>
      </c>
      <c r="F114">
        <v>5</v>
      </c>
      <c r="G114" t="s">
        <v>595</v>
      </c>
      <c r="H114" t="s">
        <v>416</v>
      </c>
      <c r="I114">
        <v>1659720179.1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230.03359982794</v>
      </c>
      <c r="AK114">
        <v>241.30083030303</v>
      </c>
      <c r="AL114">
        <v>-3.31130989226681</v>
      </c>
      <c r="AM114">
        <v>66.0023153147269</v>
      </c>
      <c r="AN114">
        <f>(AP114 - AO114 + DI114*1E3/(8.314*(DK114+273.15)) * AR114/DH114 * AQ114) * DH114/(100*CV114) * 1000/(1000 - AP114)</f>
        <v>0</v>
      </c>
      <c r="AO114">
        <v>18.5922349545728</v>
      </c>
      <c r="AP114">
        <v>20.7861258741259</v>
      </c>
      <c r="AQ114">
        <v>-0.00574785499379529</v>
      </c>
      <c r="AR114">
        <v>111.647629213414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417</v>
      </c>
      <c r="AY114" t="s">
        <v>417</v>
      </c>
      <c r="AZ114">
        <v>0</v>
      </c>
      <c r="BA114">
        <v>0</v>
      </c>
      <c r="BB114">
        <f>1-AZ114/BA114</f>
        <v>0</v>
      </c>
      <c r="BC114">
        <v>0</v>
      </c>
      <c r="BD114" t="s">
        <v>417</v>
      </c>
      <c r="BE114" t="s">
        <v>417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417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6</v>
      </c>
      <c r="CW114">
        <v>0.5</v>
      </c>
      <c r="CX114" t="s">
        <v>418</v>
      </c>
      <c r="CY114">
        <v>2</v>
      </c>
      <c r="CZ114" t="b">
        <v>1</v>
      </c>
      <c r="DA114">
        <v>1659720179.1</v>
      </c>
      <c r="DB114">
        <v>258.968111111111</v>
      </c>
      <c r="DC114">
        <v>241.910555555556</v>
      </c>
      <c r="DD114">
        <v>20.8027851851852</v>
      </c>
      <c r="DE114">
        <v>18.6166296296296</v>
      </c>
      <c r="DF114">
        <v>253.628777777778</v>
      </c>
      <c r="DG114">
        <v>20.4773703703704</v>
      </c>
      <c r="DH114">
        <v>500.067740740741</v>
      </c>
      <c r="DI114">
        <v>90.4013</v>
      </c>
      <c r="DJ114">
        <v>0.0433789740740741</v>
      </c>
      <c r="DK114">
        <v>24.516662962963</v>
      </c>
      <c r="DL114">
        <v>25.0006222222222</v>
      </c>
      <c r="DM114">
        <v>999.9</v>
      </c>
      <c r="DN114">
        <v>0</v>
      </c>
      <c r="DO114">
        <v>0</v>
      </c>
      <c r="DP114">
        <v>9995</v>
      </c>
      <c r="DQ114">
        <v>0</v>
      </c>
      <c r="DR114">
        <v>11.6739296296296</v>
      </c>
      <c r="DS114">
        <v>17.0575185185185</v>
      </c>
      <c r="DT114">
        <v>264.47</v>
      </c>
      <c r="DU114">
        <v>246.500037037037</v>
      </c>
      <c r="DV114">
        <v>2.18616148148148</v>
      </c>
      <c r="DW114">
        <v>241.910555555556</v>
      </c>
      <c r="DX114">
        <v>18.6166296296296</v>
      </c>
      <c r="DY114">
        <v>1.88060037037037</v>
      </c>
      <c r="DZ114">
        <v>1.68296740740741</v>
      </c>
      <c r="EA114">
        <v>16.4733333333333</v>
      </c>
      <c r="EB114">
        <v>14.7402074074074</v>
      </c>
      <c r="EC114">
        <v>2000.01777777778</v>
      </c>
      <c r="ED114">
        <v>0.980005333333333</v>
      </c>
      <c r="EE114">
        <v>0.0199948333333333</v>
      </c>
      <c r="EF114">
        <v>0</v>
      </c>
      <c r="EG114">
        <v>409.378</v>
      </c>
      <c r="EH114">
        <v>5.00063</v>
      </c>
      <c r="EI114">
        <v>8170.63814814815</v>
      </c>
      <c r="EJ114">
        <v>17257.0851851852</v>
      </c>
      <c r="EK114">
        <v>37.8074074074074</v>
      </c>
      <c r="EL114">
        <v>38</v>
      </c>
      <c r="EM114">
        <v>37.375</v>
      </c>
      <c r="EN114">
        <v>37.2591851851852</v>
      </c>
      <c r="EO114">
        <v>38.625</v>
      </c>
      <c r="EP114">
        <v>1955.12703703704</v>
      </c>
      <c r="EQ114">
        <v>39.8907407407407</v>
      </c>
      <c r="ER114">
        <v>0</v>
      </c>
      <c r="ES114">
        <v>1659720183.7</v>
      </c>
      <c r="ET114">
        <v>0</v>
      </c>
      <c r="EU114">
        <v>409.32552</v>
      </c>
      <c r="EV114">
        <v>-4.24315384155664</v>
      </c>
      <c r="EW114">
        <v>-86.3923076727539</v>
      </c>
      <c r="EX114">
        <v>8170.1056</v>
      </c>
      <c r="EY114">
        <v>15</v>
      </c>
      <c r="EZ114">
        <v>0</v>
      </c>
      <c r="FA114" t="s">
        <v>419</v>
      </c>
      <c r="FB114">
        <v>1659628608.5</v>
      </c>
      <c r="FC114">
        <v>1659628614.5</v>
      </c>
      <c r="FD114">
        <v>0</v>
      </c>
      <c r="FE114">
        <v>0.171</v>
      </c>
      <c r="FF114">
        <v>-0.023</v>
      </c>
      <c r="FG114">
        <v>6.372</v>
      </c>
      <c r="FH114">
        <v>0.072</v>
      </c>
      <c r="FI114">
        <v>420</v>
      </c>
      <c r="FJ114">
        <v>15</v>
      </c>
      <c r="FK114">
        <v>0.23</v>
      </c>
      <c r="FL114">
        <v>0.04</v>
      </c>
      <c r="FM114">
        <v>16.8673875</v>
      </c>
      <c r="FN114">
        <v>5.53280037523449</v>
      </c>
      <c r="FO114">
        <v>0.823830517517863</v>
      </c>
      <c r="FP114">
        <v>0</v>
      </c>
      <c r="FQ114">
        <v>409.613441176471</v>
      </c>
      <c r="FR114">
        <v>-5.0930328519885</v>
      </c>
      <c r="FS114">
        <v>0.540668387612335</v>
      </c>
      <c r="FT114">
        <v>0</v>
      </c>
      <c r="FU114">
        <v>2.17953375</v>
      </c>
      <c r="FV114">
        <v>0.159402439024387</v>
      </c>
      <c r="FW114">
        <v>0.0184176600966979</v>
      </c>
      <c r="FX114">
        <v>0</v>
      </c>
      <c r="FY114">
        <v>0</v>
      </c>
      <c r="FZ114">
        <v>3</v>
      </c>
      <c r="GA114" t="s">
        <v>432</v>
      </c>
      <c r="GB114">
        <v>2.97481</v>
      </c>
      <c r="GC114">
        <v>2.69723</v>
      </c>
      <c r="GD114">
        <v>0.056099</v>
      </c>
      <c r="GE114">
        <v>0.053673</v>
      </c>
      <c r="GF114">
        <v>0.0935462</v>
      </c>
      <c r="GG114">
        <v>0.0873454</v>
      </c>
      <c r="GH114">
        <v>36785.2</v>
      </c>
      <c r="GI114">
        <v>40347.2</v>
      </c>
      <c r="GJ114">
        <v>35313.9</v>
      </c>
      <c r="GK114">
        <v>38664.8</v>
      </c>
      <c r="GL114">
        <v>45381.7</v>
      </c>
      <c r="GM114">
        <v>50963.3</v>
      </c>
      <c r="GN114">
        <v>55191</v>
      </c>
      <c r="GO114">
        <v>62015.6</v>
      </c>
      <c r="GP114">
        <v>1.994</v>
      </c>
      <c r="GQ114">
        <v>1.8466</v>
      </c>
      <c r="GR114">
        <v>0.107139</v>
      </c>
      <c r="GS114">
        <v>0</v>
      </c>
      <c r="GT114">
        <v>23.2334</v>
      </c>
      <c r="GU114">
        <v>999.9</v>
      </c>
      <c r="GV114">
        <v>55.994</v>
      </c>
      <c r="GW114">
        <v>28.57</v>
      </c>
      <c r="GX114">
        <v>24.2975</v>
      </c>
      <c r="GY114">
        <v>54.592</v>
      </c>
      <c r="GZ114">
        <v>46.1939</v>
      </c>
      <c r="HA114">
        <v>1</v>
      </c>
      <c r="HB114">
        <v>-0.0961585</v>
      </c>
      <c r="HC114">
        <v>1.48627</v>
      </c>
      <c r="HD114">
        <v>20.1234</v>
      </c>
      <c r="HE114">
        <v>5.20172</v>
      </c>
      <c r="HF114">
        <v>12.004</v>
      </c>
      <c r="HG114">
        <v>4.9756</v>
      </c>
      <c r="HH114">
        <v>3.2932</v>
      </c>
      <c r="HI114">
        <v>660.3</v>
      </c>
      <c r="HJ114">
        <v>9999</v>
      </c>
      <c r="HK114">
        <v>9999</v>
      </c>
      <c r="HL114">
        <v>9999</v>
      </c>
      <c r="HM114">
        <v>1.8631</v>
      </c>
      <c r="HN114">
        <v>1.86798</v>
      </c>
      <c r="HO114">
        <v>1.86771</v>
      </c>
      <c r="HP114">
        <v>1.8689</v>
      </c>
      <c r="HQ114">
        <v>1.86978</v>
      </c>
      <c r="HR114">
        <v>1.86581</v>
      </c>
      <c r="HS114">
        <v>1.86688</v>
      </c>
      <c r="HT114">
        <v>1.86829</v>
      </c>
      <c r="HU114">
        <v>5</v>
      </c>
      <c r="HV114">
        <v>0</v>
      </c>
      <c r="HW114">
        <v>0</v>
      </c>
      <c r="HX114">
        <v>0</v>
      </c>
      <c r="HY114" t="s">
        <v>421</v>
      </c>
      <c r="HZ114" t="s">
        <v>422</v>
      </c>
      <c r="IA114" t="s">
        <v>423</v>
      </c>
      <c r="IB114" t="s">
        <v>423</v>
      </c>
      <c r="IC114" t="s">
        <v>423</v>
      </c>
      <c r="ID114" t="s">
        <v>423</v>
      </c>
      <c r="IE114">
        <v>0</v>
      </c>
      <c r="IF114">
        <v>100</v>
      </c>
      <c r="IG114">
        <v>100</v>
      </c>
      <c r="IH114">
        <v>5.202</v>
      </c>
      <c r="II114">
        <v>0.3246</v>
      </c>
      <c r="IJ114">
        <v>3.92169283877132</v>
      </c>
      <c r="IK114">
        <v>0.0054094350880348</v>
      </c>
      <c r="IL114">
        <v>8.62785101562088e-07</v>
      </c>
      <c r="IM114">
        <v>-6.09410195572284e-10</v>
      </c>
      <c r="IN114">
        <v>-0.025273926026183</v>
      </c>
      <c r="IO114">
        <v>-0.0219156322177338</v>
      </c>
      <c r="IP114">
        <v>0.00246301660602182</v>
      </c>
      <c r="IQ114">
        <v>-2.7174175459257e-05</v>
      </c>
      <c r="IR114">
        <v>-3</v>
      </c>
      <c r="IS114">
        <v>1757</v>
      </c>
      <c r="IT114">
        <v>1</v>
      </c>
      <c r="IU114">
        <v>21</v>
      </c>
      <c r="IV114">
        <v>1526.3</v>
      </c>
      <c r="IW114">
        <v>1526.2</v>
      </c>
      <c r="IX114">
        <v>0.596924</v>
      </c>
      <c r="IY114">
        <v>2.62329</v>
      </c>
      <c r="IZ114">
        <v>1.54785</v>
      </c>
      <c r="JA114">
        <v>2.30713</v>
      </c>
      <c r="JB114">
        <v>1.34644</v>
      </c>
      <c r="JC114">
        <v>2.37183</v>
      </c>
      <c r="JD114">
        <v>32.1784</v>
      </c>
      <c r="JE114">
        <v>24.2539</v>
      </c>
      <c r="JF114">
        <v>18</v>
      </c>
      <c r="JG114">
        <v>500.339</v>
      </c>
      <c r="JH114">
        <v>406.463</v>
      </c>
      <c r="JI114">
        <v>20.7293</v>
      </c>
      <c r="JJ114">
        <v>25.9757</v>
      </c>
      <c r="JK114">
        <v>30.0001</v>
      </c>
      <c r="JL114">
        <v>25.9792</v>
      </c>
      <c r="JM114">
        <v>25.9287</v>
      </c>
      <c r="JN114">
        <v>11.9226</v>
      </c>
      <c r="JO114">
        <v>28.1291</v>
      </c>
      <c r="JP114">
        <v>0</v>
      </c>
      <c r="JQ114">
        <v>20.7303</v>
      </c>
      <c r="JR114">
        <v>198.018</v>
      </c>
      <c r="JS114">
        <v>18.5626</v>
      </c>
      <c r="JT114">
        <v>102.389</v>
      </c>
      <c r="JU114">
        <v>103.227</v>
      </c>
    </row>
    <row r="115" spans="1:281">
      <c r="A115">
        <v>99</v>
      </c>
      <c r="B115">
        <v>1659720191.6</v>
      </c>
      <c r="C115">
        <v>2206.5</v>
      </c>
      <c r="D115" t="s">
        <v>622</v>
      </c>
      <c r="E115" t="s">
        <v>623</v>
      </c>
      <c r="F115">
        <v>5</v>
      </c>
      <c r="G115" t="s">
        <v>595</v>
      </c>
      <c r="H115" t="s">
        <v>416</v>
      </c>
      <c r="I115">
        <v>1659720183.81429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213.246286584297</v>
      </c>
      <c r="AK115">
        <v>224.928175757576</v>
      </c>
      <c r="AL115">
        <v>-3.33652491596162</v>
      </c>
      <c r="AM115">
        <v>66.0023153147269</v>
      </c>
      <c r="AN115">
        <f>(AP115 - AO115 + DI115*1E3/(8.314*(DK115+273.15)) * AR115/DH115 * AQ115) * DH115/(100*CV115) * 1000/(1000 - AP115)</f>
        <v>0</v>
      </c>
      <c r="AO115">
        <v>18.5900488703417</v>
      </c>
      <c r="AP115">
        <v>20.7747965034965</v>
      </c>
      <c r="AQ115">
        <v>-0.000434585358025934</v>
      </c>
      <c r="AR115">
        <v>111.647629213414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417</v>
      </c>
      <c r="AY115" t="s">
        <v>417</v>
      </c>
      <c r="AZ115">
        <v>0</v>
      </c>
      <c r="BA115">
        <v>0</v>
      </c>
      <c r="BB115">
        <f>1-AZ115/BA115</f>
        <v>0</v>
      </c>
      <c r="BC115">
        <v>0</v>
      </c>
      <c r="BD115" t="s">
        <v>417</v>
      </c>
      <c r="BE115" t="s">
        <v>417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417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6</v>
      </c>
      <c r="CW115">
        <v>0.5</v>
      </c>
      <c r="CX115" t="s">
        <v>418</v>
      </c>
      <c r="CY115">
        <v>2</v>
      </c>
      <c r="CZ115" t="b">
        <v>1</v>
      </c>
      <c r="DA115">
        <v>1659720183.81429</v>
      </c>
      <c r="DB115">
        <v>243.847821428571</v>
      </c>
      <c r="DC115">
        <v>226.122464285714</v>
      </c>
      <c r="DD115">
        <v>20.7921571428571</v>
      </c>
      <c r="DE115">
        <v>18.5987285714286</v>
      </c>
      <c r="DF115">
        <v>238.594535714286</v>
      </c>
      <c r="DG115">
        <v>20.4671928571429</v>
      </c>
      <c r="DH115">
        <v>500.080535714286</v>
      </c>
      <c r="DI115">
        <v>90.4011571428572</v>
      </c>
      <c r="DJ115">
        <v>0.0433743607142857</v>
      </c>
      <c r="DK115">
        <v>24.5161928571429</v>
      </c>
      <c r="DL115">
        <v>24.9981607142857</v>
      </c>
      <c r="DM115">
        <v>999.9</v>
      </c>
      <c r="DN115">
        <v>0</v>
      </c>
      <c r="DO115">
        <v>0</v>
      </c>
      <c r="DP115">
        <v>9988.03571428571</v>
      </c>
      <c r="DQ115">
        <v>0</v>
      </c>
      <c r="DR115">
        <v>11.6730964285714</v>
      </c>
      <c r="DS115">
        <v>17.7253071428571</v>
      </c>
      <c r="DT115">
        <v>249.025785714286</v>
      </c>
      <c r="DU115">
        <v>230.407964285714</v>
      </c>
      <c r="DV115">
        <v>2.19343178571429</v>
      </c>
      <c r="DW115">
        <v>226.122464285714</v>
      </c>
      <c r="DX115">
        <v>18.5987285714286</v>
      </c>
      <c r="DY115">
        <v>1.87963607142857</v>
      </c>
      <c r="DZ115">
        <v>1.68134607142857</v>
      </c>
      <c r="EA115">
        <v>16.4652678571429</v>
      </c>
      <c r="EB115">
        <v>14.7252714285714</v>
      </c>
      <c r="EC115">
        <v>2000.00642857143</v>
      </c>
      <c r="ED115">
        <v>0.980005214285714</v>
      </c>
      <c r="EE115">
        <v>0.0199949642857143</v>
      </c>
      <c r="EF115">
        <v>0</v>
      </c>
      <c r="EG115">
        <v>409.002928571429</v>
      </c>
      <c r="EH115">
        <v>5.00063</v>
      </c>
      <c r="EI115">
        <v>8164.89</v>
      </c>
      <c r="EJ115">
        <v>17256.9785714286</v>
      </c>
      <c r="EK115">
        <v>37.8075714285714</v>
      </c>
      <c r="EL115">
        <v>38</v>
      </c>
      <c r="EM115">
        <v>37.375</v>
      </c>
      <c r="EN115">
        <v>37.2544285714286</v>
      </c>
      <c r="EO115">
        <v>38.625</v>
      </c>
      <c r="EP115">
        <v>1955.11571428571</v>
      </c>
      <c r="EQ115">
        <v>39.8907142857143</v>
      </c>
      <c r="ER115">
        <v>0</v>
      </c>
      <c r="ES115">
        <v>1659720188.5</v>
      </c>
      <c r="ET115">
        <v>0</v>
      </c>
      <c r="EU115">
        <v>408.99152</v>
      </c>
      <c r="EV115">
        <v>-2.42138462068246</v>
      </c>
      <c r="EW115">
        <v>-54.4299999074459</v>
      </c>
      <c r="EX115">
        <v>8164.366</v>
      </c>
      <c r="EY115">
        <v>15</v>
      </c>
      <c r="EZ115">
        <v>0</v>
      </c>
      <c r="FA115" t="s">
        <v>419</v>
      </c>
      <c r="FB115">
        <v>1659628608.5</v>
      </c>
      <c r="FC115">
        <v>1659628614.5</v>
      </c>
      <c r="FD115">
        <v>0</v>
      </c>
      <c r="FE115">
        <v>0.171</v>
      </c>
      <c r="FF115">
        <v>-0.023</v>
      </c>
      <c r="FG115">
        <v>6.372</v>
      </c>
      <c r="FH115">
        <v>0.072</v>
      </c>
      <c r="FI115">
        <v>420</v>
      </c>
      <c r="FJ115">
        <v>15</v>
      </c>
      <c r="FK115">
        <v>0.23</v>
      </c>
      <c r="FL115">
        <v>0.04</v>
      </c>
      <c r="FM115">
        <v>17.238575</v>
      </c>
      <c r="FN115">
        <v>6.61790318949336</v>
      </c>
      <c r="FO115">
        <v>0.89791681094353</v>
      </c>
      <c r="FP115">
        <v>0</v>
      </c>
      <c r="FQ115">
        <v>409.282058823529</v>
      </c>
      <c r="FR115">
        <v>-4.09368984275039</v>
      </c>
      <c r="FS115">
        <v>0.461927798099919</v>
      </c>
      <c r="FT115">
        <v>0</v>
      </c>
      <c r="FU115">
        <v>2.18543425</v>
      </c>
      <c r="FV115">
        <v>0.111726641651029</v>
      </c>
      <c r="FW115">
        <v>0.016110799466119</v>
      </c>
      <c r="FX115">
        <v>0</v>
      </c>
      <c r="FY115">
        <v>0</v>
      </c>
      <c r="FZ115">
        <v>3</v>
      </c>
      <c r="GA115" t="s">
        <v>432</v>
      </c>
      <c r="GB115">
        <v>2.97309</v>
      </c>
      <c r="GC115">
        <v>2.69724</v>
      </c>
      <c r="GD115">
        <v>0.0526859</v>
      </c>
      <c r="GE115">
        <v>0.0498515</v>
      </c>
      <c r="GF115">
        <v>0.0935238</v>
      </c>
      <c r="GG115">
        <v>0.0873439</v>
      </c>
      <c r="GH115">
        <v>36918.2</v>
      </c>
      <c r="GI115">
        <v>40508.8</v>
      </c>
      <c r="GJ115">
        <v>35314</v>
      </c>
      <c r="GK115">
        <v>38663.6</v>
      </c>
      <c r="GL115">
        <v>45382.8</v>
      </c>
      <c r="GM115">
        <v>50962.1</v>
      </c>
      <c r="GN115">
        <v>55191.1</v>
      </c>
      <c r="GO115">
        <v>62014.1</v>
      </c>
      <c r="GP115">
        <v>1.9934</v>
      </c>
      <c r="GQ115">
        <v>1.8474</v>
      </c>
      <c r="GR115">
        <v>0.10699</v>
      </c>
      <c r="GS115">
        <v>0</v>
      </c>
      <c r="GT115">
        <v>23.2334</v>
      </c>
      <c r="GU115">
        <v>999.9</v>
      </c>
      <c r="GV115">
        <v>55.994</v>
      </c>
      <c r="GW115">
        <v>28.58</v>
      </c>
      <c r="GX115">
        <v>24.3125</v>
      </c>
      <c r="GY115">
        <v>54.962</v>
      </c>
      <c r="GZ115">
        <v>46.2981</v>
      </c>
      <c r="HA115">
        <v>1</v>
      </c>
      <c r="HB115">
        <v>-0.0962805</v>
      </c>
      <c r="HC115">
        <v>1.46935</v>
      </c>
      <c r="HD115">
        <v>20.124</v>
      </c>
      <c r="HE115">
        <v>5.19932</v>
      </c>
      <c r="HF115">
        <v>12.004</v>
      </c>
      <c r="HG115">
        <v>4.9756</v>
      </c>
      <c r="HH115">
        <v>3.2932</v>
      </c>
      <c r="HI115">
        <v>660.3</v>
      </c>
      <c r="HJ115">
        <v>9999</v>
      </c>
      <c r="HK115">
        <v>9999</v>
      </c>
      <c r="HL115">
        <v>9999</v>
      </c>
      <c r="HM115">
        <v>1.86307</v>
      </c>
      <c r="HN115">
        <v>1.86798</v>
      </c>
      <c r="HO115">
        <v>1.86774</v>
      </c>
      <c r="HP115">
        <v>1.8689</v>
      </c>
      <c r="HQ115">
        <v>1.86975</v>
      </c>
      <c r="HR115">
        <v>1.86584</v>
      </c>
      <c r="HS115">
        <v>1.86691</v>
      </c>
      <c r="HT115">
        <v>1.86826</v>
      </c>
      <c r="HU115">
        <v>5</v>
      </c>
      <c r="HV115">
        <v>0</v>
      </c>
      <c r="HW115">
        <v>0</v>
      </c>
      <c r="HX115">
        <v>0</v>
      </c>
      <c r="HY115" t="s">
        <v>421</v>
      </c>
      <c r="HZ115" t="s">
        <v>422</v>
      </c>
      <c r="IA115" t="s">
        <v>423</v>
      </c>
      <c r="IB115" t="s">
        <v>423</v>
      </c>
      <c r="IC115" t="s">
        <v>423</v>
      </c>
      <c r="ID115" t="s">
        <v>423</v>
      </c>
      <c r="IE115">
        <v>0</v>
      </c>
      <c r="IF115">
        <v>100</v>
      </c>
      <c r="IG115">
        <v>100</v>
      </c>
      <c r="IH115">
        <v>5.11</v>
      </c>
      <c r="II115">
        <v>0.3243</v>
      </c>
      <c r="IJ115">
        <v>3.92169283877132</v>
      </c>
      <c r="IK115">
        <v>0.0054094350880348</v>
      </c>
      <c r="IL115">
        <v>8.62785101562088e-07</v>
      </c>
      <c r="IM115">
        <v>-6.09410195572284e-10</v>
      </c>
      <c r="IN115">
        <v>-0.025273926026183</v>
      </c>
      <c r="IO115">
        <v>-0.0219156322177338</v>
      </c>
      <c r="IP115">
        <v>0.00246301660602182</v>
      </c>
      <c r="IQ115">
        <v>-2.7174175459257e-05</v>
      </c>
      <c r="IR115">
        <v>-3</v>
      </c>
      <c r="IS115">
        <v>1757</v>
      </c>
      <c r="IT115">
        <v>1</v>
      </c>
      <c r="IU115">
        <v>21</v>
      </c>
      <c r="IV115">
        <v>1526.4</v>
      </c>
      <c r="IW115">
        <v>1526.3</v>
      </c>
      <c r="IX115">
        <v>0.561523</v>
      </c>
      <c r="IY115">
        <v>2.62085</v>
      </c>
      <c r="IZ115">
        <v>1.54785</v>
      </c>
      <c r="JA115">
        <v>2.30713</v>
      </c>
      <c r="JB115">
        <v>1.34644</v>
      </c>
      <c r="JC115">
        <v>2.40967</v>
      </c>
      <c r="JD115">
        <v>32.2005</v>
      </c>
      <c r="JE115">
        <v>24.2539</v>
      </c>
      <c r="JF115">
        <v>18</v>
      </c>
      <c r="JG115">
        <v>499.943</v>
      </c>
      <c r="JH115">
        <v>406.909</v>
      </c>
      <c r="JI115">
        <v>20.7332</v>
      </c>
      <c r="JJ115">
        <v>25.9757</v>
      </c>
      <c r="JK115">
        <v>30</v>
      </c>
      <c r="JL115">
        <v>25.9792</v>
      </c>
      <c r="JM115">
        <v>25.9287</v>
      </c>
      <c r="JN115">
        <v>11.2389</v>
      </c>
      <c r="JO115">
        <v>28.1291</v>
      </c>
      <c r="JP115">
        <v>0</v>
      </c>
      <c r="JQ115">
        <v>20.7345</v>
      </c>
      <c r="JR115">
        <v>184.632</v>
      </c>
      <c r="JS115">
        <v>18.5675</v>
      </c>
      <c r="JT115">
        <v>102.389</v>
      </c>
      <c r="JU115">
        <v>103.224</v>
      </c>
    </row>
    <row r="116" spans="1:281">
      <c r="A116">
        <v>100</v>
      </c>
      <c r="B116">
        <v>1659720196.6</v>
      </c>
      <c r="C116">
        <v>2211.5</v>
      </c>
      <c r="D116" t="s">
        <v>624</v>
      </c>
      <c r="E116" t="s">
        <v>625</v>
      </c>
      <c r="F116">
        <v>5</v>
      </c>
      <c r="G116" t="s">
        <v>595</v>
      </c>
      <c r="H116" t="s">
        <v>416</v>
      </c>
      <c r="I116">
        <v>1659720189.1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195.990493479092</v>
      </c>
      <c r="AK116">
        <v>208.138963636364</v>
      </c>
      <c r="AL116">
        <v>-3.35460828675403</v>
      </c>
      <c r="AM116">
        <v>66.0023153147269</v>
      </c>
      <c r="AN116">
        <f>(AP116 - AO116 + DI116*1E3/(8.314*(DK116+273.15)) * AR116/DH116 * AQ116) * DH116/(100*CV116) * 1000/(1000 - AP116)</f>
        <v>0</v>
      </c>
      <c r="AO116">
        <v>18.590103197284</v>
      </c>
      <c r="AP116">
        <v>20.7716272727273</v>
      </c>
      <c r="AQ116">
        <v>0.000403947019523205</v>
      </c>
      <c r="AR116">
        <v>111.647629213414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417</v>
      </c>
      <c r="AY116" t="s">
        <v>417</v>
      </c>
      <c r="AZ116">
        <v>0</v>
      </c>
      <c r="BA116">
        <v>0</v>
      </c>
      <c r="BB116">
        <f>1-AZ116/BA116</f>
        <v>0</v>
      </c>
      <c r="BC116">
        <v>0</v>
      </c>
      <c r="BD116" t="s">
        <v>417</v>
      </c>
      <c r="BE116" t="s">
        <v>417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417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6</v>
      </c>
      <c r="CW116">
        <v>0.5</v>
      </c>
      <c r="CX116" t="s">
        <v>418</v>
      </c>
      <c r="CY116">
        <v>2</v>
      </c>
      <c r="CZ116" t="b">
        <v>1</v>
      </c>
      <c r="DA116">
        <v>1659720189.1</v>
      </c>
      <c r="DB116">
        <v>226.645407407407</v>
      </c>
      <c r="DC116">
        <v>208.513148148148</v>
      </c>
      <c r="DD116">
        <v>20.781337037037</v>
      </c>
      <c r="DE116">
        <v>18.5908074074074</v>
      </c>
      <c r="DF116">
        <v>221.489777777778</v>
      </c>
      <c r="DG116">
        <v>20.4568333333333</v>
      </c>
      <c r="DH116">
        <v>500.088666666667</v>
      </c>
      <c r="DI116">
        <v>90.4013592592593</v>
      </c>
      <c r="DJ116">
        <v>0.0432973518518518</v>
      </c>
      <c r="DK116">
        <v>24.5177074074074</v>
      </c>
      <c r="DL116">
        <v>25.0005259259259</v>
      </c>
      <c r="DM116">
        <v>999.9</v>
      </c>
      <c r="DN116">
        <v>0</v>
      </c>
      <c r="DO116">
        <v>0</v>
      </c>
      <c r="DP116">
        <v>9991.48148148148</v>
      </c>
      <c r="DQ116">
        <v>0</v>
      </c>
      <c r="DR116">
        <v>11.6620777777778</v>
      </c>
      <c r="DS116">
        <v>18.1321925925926</v>
      </c>
      <c r="DT116">
        <v>231.455444444444</v>
      </c>
      <c r="DU116">
        <v>212.463074074074</v>
      </c>
      <c r="DV116">
        <v>2.19052703703704</v>
      </c>
      <c r="DW116">
        <v>208.513148148148</v>
      </c>
      <c r="DX116">
        <v>18.5908074074074</v>
      </c>
      <c r="DY116">
        <v>1.87866148148148</v>
      </c>
      <c r="DZ116">
        <v>1.68063407407407</v>
      </c>
      <c r="EA116">
        <v>16.4571185185185</v>
      </c>
      <c r="EB116">
        <v>14.7186962962963</v>
      </c>
      <c r="EC116">
        <v>1999.99814814815</v>
      </c>
      <c r="ED116">
        <v>0.980005222222222</v>
      </c>
      <c r="EE116">
        <v>0.0199949555555556</v>
      </c>
      <c r="EF116">
        <v>0</v>
      </c>
      <c r="EG116">
        <v>408.866777777778</v>
      </c>
      <c r="EH116">
        <v>5.00063</v>
      </c>
      <c r="EI116">
        <v>8161.2962962963</v>
      </c>
      <c r="EJ116">
        <v>17256.9074074074</v>
      </c>
      <c r="EK116">
        <v>37.812</v>
      </c>
      <c r="EL116">
        <v>38</v>
      </c>
      <c r="EM116">
        <v>37.375</v>
      </c>
      <c r="EN116">
        <v>37.2545925925926</v>
      </c>
      <c r="EO116">
        <v>38.625</v>
      </c>
      <c r="EP116">
        <v>1955.10777777778</v>
      </c>
      <c r="EQ116">
        <v>39.8903703703704</v>
      </c>
      <c r="ER116">
        <v>0</v>
      </c>
      <c r="ES116">
        <v>1659720193.9</v>
      </c>
      <c r="ET116">
        <v>0</v>
      </c>
      <c r="EU116">
        <v>408.86</v>
      </c>
      <c r="EV116">
        <v>-1.45524787060488</v>
      </c>
      <c r="EW116">
        <v>-21.5528204773921</v>
      </c>
      <c r="EX116">
        <v>8161.28692307692</v>
      </c>
      <c r="EY116">
        <v>15</v>
      </c>
      <c r="EZ116">
        <v>0</v>
      </c>
      <c r="FA116" t="s">
        <v>419</v>
      </c>
      <c r="FB116">
        <v>1659628608.5</v>
      </c>
      <c r="FC116">
        <v>1659628614.5</v>
      </c>
      <c r="FD116">
        <v>0</v>
      </c>
      <c r="FE116">
        <v>0.171</v>
      </c>
      <c r="FF116">
        <v>-0.023</v>
      </c>
      <c r="FG116">
        <v>6.372</v>
      </c>
      <c r="FH116">
        <v>0.072</v>
      </c>
      <c r="FI116">
        <v>420</v>
      </c>
      <c r="FJ116">
        <v>15</v>
      </c>
      <c r="FK116">
        <v>0.23</v>
      </c>
      <c r="FL116">
        <v>0.04</v>
      </c>
      <c r="FM116">
        <v>17.94476</v>
      </c>
      <c r="FN116">
        <v>4.72086754221384</v>
      </c>
      <c r="FO116">
        <v>0.751063026915851</v>
      </c>
      <c r="FP116">
        <v>0</v>
      </c>
      <c r="FQ116">
        <v>408.960088235294</v>
      </c>
      <c r="FR116">
        <v>-1.69303285209083</v>
      </c>
      <c r="FS116">
        <v>0.277892739321259</v>
      </c>
      <c r="FT116">
        <v>0</v>
      </c>
      <c r="FU116">
        <v>2.19182625</v>
      </c>
      <c r="FV116">
        <v>-0.0336980487804917</v>
      </c>
      <c r="FW116">
        <v>0.00933849122918151</v>
      </c>
      <c r="FX116">
        <v>1</v>
      </c>
      <c r="FY116">
        <v>1</v>
      </c>
      <c r="FZ116">
        <v>3</v>
      </c>
      <c r="GA116" t="s">
        <v>426</v>
      </c>
      <c r="GB116">
        <v>2.97422</v>
      </c>
      <c r="GC116">
        <v>2.69653</v>
      </c>
      <c r="GD116">
        <v>0.0491369</v>
      </c>
      <c r="GE116">
        <v>0.04636</v>
      </c>
      <c r="GF116">
        <v>0.0935262</v>
      </c>
      <c r="GG116">
        <v>0.0873377</v>
      </c>
      <c r="GH116">
        <v>37056.7</v>
      </c>
      <c r="GI116">
        <v>40657.8</v>
      </c>
      <c r="GJ116">
        <v>35314.2</v>
      </c>
      <c r="GK116">
        <v>38663.9</v>
      </c>
      <c r="GL116">
        <v>45383.4</v>
      </c>
      <c r="GM116">
        <v>50962.8</v>
      </c>
      <c r="GN116">
        <v>55192.1</v>
      </c>
      <c r="GO116">
        <v>62014.6</v>
      </c>
      <c r="GP116">
        <v>1.9938</v>
      </c>
      <c r="GQ116">
        <v>1.847</v>
      </c>
      <c r="GR116">
        <v>0.107288</v>
      </c>
      <c r="GS116">
        <v>0</v>
      </c>
      <c r="GT116">
        <v>23.2334</v>
      </c>
      <c r="GU116">
        <v>999.9</v>
      </c>
      <c r="GV116">
        <v>55.994</v>
      </c>
      <c r="GW116">
        <v>28.58</v>
      </c>
      <c r="GX116">
        <v>24.3104</v>
      </c>
      <c r="GY116">
        <v>54.912</v>
      </c>
      <c r="GZ116">
        <v>46.5665</v>
      </c>
      <c r="HA116">
        <v>1</v>
      </c>
      <c r="HB116">
        <v>-0.0962805</v>
      </c>
      <c r="HC116">
        <v>1.45804</v>
      </c>
      <c r="HD116">
        <v>20.1233</v>
      </c>
      <c r="HE116">
        <v>5.19812</v>
      </c>
      <c r="HF116">
        <v>12.004</v>
      </c>
      <c r="HG116">
        <v>4.9756</v>
      </c>
      <c r="HH116">
        <v>3.293</v>
      </c>
      <c r="HI116">
        <v>660.3</v>
      </c>
      <c r="HJ116">
        <v>9999</v>
      </c>
      <c r="HK116">
        <v>9999</v>
      </c>
      <c r="HL116">
        <v>9999</v>
      </c>
      <c r="HM116">
        <v>1.8631</v>
      </c>
      <c r="HN116">
        <v>1.86798</v>
      </c>
      <c r="HO116">
        <v>1.86768</v>
      </c>
      <c r="HP116">
        <v>1.8689</v>
      </c>
      <c r="HQ116">
        <v>1.86969</v>
      </c>
      <c r="HR116">
        <v>1.86584</v>
      </c>
      <c r="HS116">
        <v>1.86691</v>
      </c>
      <c r="HT116">
        <v>1.86829</v>
      </c>
      <c r="HU116">
        <v>5</v>
      </c>
      <c r="HV116">
        <v>0</v>
      </c>
      <c r="HW116">
        <v>0</v>
      </c>
      <c r="HX116">
        <v>0</v>
      </c>
      <c r="HY116" t="s">
        <v>421</v>
      </c>
      <c r="HZ116" t="s">
        <v>422</v>
      </c>
      <c r="IA116" t="s">
        <v>423</v>
      </c>
      <c r="IB116" t="s">
        <v>423</v>
      </c>
      <c r="IC116" t="s">
        <v>423</v>
      </c>
      <c r="ID116" t="s">
        <v>423</v>
      </c>
      <c r="IE116">
        <v>0</v>
      </c>
      <c r="IF116">
        <v>100</v>
      </c>
      <c r="IG116">
        <v>100</v>
      </c>
      <c r="IH116">
        <v>5.018</v>
      </c>
      <c r="II116">
        <v>0.3244</v>
      </c>
      <c r="IJ116">
        <v>3.92169283877132</v>
      </c>
      <c r="IK116">
        <v>0.0054094350880348</v>
      </c>
      <c r="IL116">
        <v>8.62785101562088e-07</v>
      </c>
      <c r="IM116">
        <v>-6.09410195572284e-10</v>
      </c>
      <c r="IN116">
        <v>-0.025273926026183</v>
      </c>
      <c r="IO116">
        <v>-0.0219156322177338</v>
      </c>
      <c r="IP116">
        <v>0.00246301660602182</v>
      </c>
      <c r="IQ116">
        <v>-2.7174175459257e-05</v>
      </c>
      <c r="IR116">
        <v>-3</v>
      </c>
      <c r="IS116">
        <v>1757</v>
      </c>
      <c r="IT116">
        <v>1</v>
      </c>
      <c r="IU116">
        <v>21</v>
      </c>
      <c r="IV116">
        <v>1526.5</v>
      </c>
      <c r="IW116">
        <v>1526.4</v>
      </c>
      <c r="IX116">
        <v>0.526123</v>
      </c>
      <c r="IY116">
        <v>2.62695</v>
      </c>
      <c r="IZ116">
        <v>1.54785</v>
      </c>
      <c r="JA116">
        <v>2.30713</v>
      </c>
      <c r="JB116">
        <v>1.34644</v>
      </c>
      <c r="JC116">
        <v>2.39136</v>
      </c>
      <c r="JD116">
        <v>32.2005</v>
      </c>
      <c r="JE116">
        <v>24.2539</v>
      </c>
      <c r="JF116">
        <v>18</v>
      </c>
      <c r="JG116">
        <v>500.205</v>
      </c>
      <c r="JH116">
        <v>406.686</v>
      </c>
      <c r="JI116">
        <v>20.7394</v>
      </c>
      <c r="JJ116">
        <v>25.9757</v>
      </c>
      <c r="JK116">
        <v>30</v>
      </c>
      <c r="JL116">
        <v>25.9792</v>
      </c>
      <c r="JM116">
        <v>25.9287</v>
      </c>
      <c r="JN116">
        <v>10.4995</v>
      </c>
      <c r="JO116">
        <v>28.1291</v>
      </c>
      <c r="JP116">
        <v>0</v>
      </c>
      <c r="JQ116">
        <v>20.7399</v>
      </c>
      <c r="JR116">
        <v>164.453</v>
      </c>
      <c r="JS116">
        <v>18.5655</v>
      </c>
      <c r="JT116">
        <v>102.39</v>
      </c>
      <c r="JU116">
        <v>103.225</v>
      </c>
    </row>
    <row r="117" spans="1:281">
      <c r="A117">
        <v>101</v>
      </c>
      <c r="B117">
        <v>1659720201.6</v>
      </c>
      <c r="C117">
        <v>2216.5</v>
      </c>
      <c r="D117" t="s">
        <v>626</v>
      </c>
      <c r="E117" t="s">
        <v>627</v>
      </c>
      <c r="F117">
        <v>5</v>
      </c>
      <c r="G117" t="s">
        <v>595</v>
      </c>
      <c r="H117" t="s">
        <v>416</v>
      </c>
      <c r="I117">
        <v>1659720193.81429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179.292101368563</v>
      </c>
      <c r="AK117">
        <v>191.797927272727</v>
      </c>
      <c r="AL117">
        <v>-3.32579799526125</v>
      </c>
      <c r="AM117">
        <v>66.0023153147269</v>
      </c>
      <c r="AN117">
        <f>(AP117 - AO117 + DI117*1E3/(8.314*(DK117+273.15)) * AR117/DH117 * AQ117) * DH117/(100*CV117) * 1000/(1000 - AP117)</f>
        <v>0</v>
      </c>
      <c r="AO117">
        <v>18.5899479853602</v>
      </c>
      <c r="AP117">
        <v>20.7783160839161</v>
      </c>
      <c r="AQ117">
        <v>6.42461700463939e-05</v>
      </c>
      <c r="AR117">
        <v>111.647629213414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417</v>
      </c>
      <c r="AY117" t="s">
        <v>417</v>
      </c>
      <c r="AZ117">
        <v>0</v>
      </c>
      <c r="BA117">
        <v>0</v>
      </c>
      <c r="BB117">
        <f>1-AZ117/BA117</f>
        <v>0</v>
      </c>
      <c r="BC117">
        <v>0</v>
      </c>
      <c r="BD117" t="s">
        <v>417</v>
      </c>
      <c r="BE117" t="s">
        <v>417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417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6</v>
      </c>
      <c r="CW117">
        <v>0.5</v>
      </c>
      <c r="CX117" t="s">
        <v>418</v>
      </c>
      <c r="CY117">
        <v>2</v>
      </c>
      <c r="CZ117" t="b">
        <v>1</v>
      </c>
      <c r="DA117">
        <v>1659720193.81429</v>
      </c>
      <c r="DB117">
        <v>211.428285714286</v>
      </c>
      <c r="DC117">
        <v>192.799178571429</v>
      </c>
      <c r="DD117">
        <v>20.7773678571429</v>
      </c>
      <c r="DE117">
        <v>18.5901642857143</v>
      </c>
      <c r="DF117">
        <v>206.358785714286</v>
      </c>
      <c r="DG117">
        <v>20.4530285714286</v>
      </c>
      <c r="DH117">
        <v>500.045071428571</v>
      </c>
      <c r="DI117">
        <v>90.4014821428571</v>
      </c>
      <c r="DJ117">
        <v>0.0432485535714286</v>
      </c>
      <c r="DK117">
        <v>24.5171857142857</v>
      </c>
      <c r="DL117">
        <v>25.0042321428571</v>
      </c>
      <c r="DM117">
        <v>999.9</v>
      </c>
      <c r="DN117">
        <v>0</v>
      </c>
      <c r="DO117">
        <v>0</v>
      </c>
      <c r="DP117">
        <v>9981.78571428571</v>
      </c>
      <c r="DQ117">
        <v>0</v>
      </c>
      <c r="DR117">
        <v>11.6648285714286</v>
      </c>
      <c r="DS117">
        <v>18.629175</v>
      </c>
      <c r="DT117">
        <v>215.9145</v>
      </c>
      <c r="DU117">
        <v>196.451178571429</v>
      </c>
      <c r="DV117">
        <v>2.187195</v>
      </c>
      <c r="DW117">
        <v>192.799178571429</v>
      </c>
      <c r="DX117">
        <v>18.5901642857143</v>
      </c>
      <c r="DY117">
        <v>1.87830428571429</v>
      </c>
      <c r="DZ117">
        <v>1.68057821428571</v>
      </c>
      <c r="EA117">
        <v>16.4541392857143</v>
      </c>
      <c r="EB117">
        <v>14.7181821428571</v>
      </c>
      <c r="EC117">
        <v>1999.99357142857</v>
      </c>
      <c r="ED117">
        <v>0.980005214285714</v>
      </c>
      <c r="EE117">
        <v>0.0199949642857143</v>
      </c>
      <c r="EF117">
        <v>0</v>
      </c>
      <c r="EG117">
        <v>408.809357142857</v>
      </c>
      <c r="EH117">
        <v>5.00063</v>
      </c>
      <c r="EI117">
        <v>8160.58642857143</v>
      </c>
      <c r="EJ117">
        <v>17256.8714285714</v>
      </c>
      <c r="EK117">
        <v>37.8031428571429</v>
      </c>
      <c r="EL117">
        <v>38</v>
      </c>
      <c r="EM117">
        <v>37.375</v>
      </c>
      <c r="EN117">
        <v>37.25</v>
      </c>
      <c r="EO117">
        <v>38.625</v>
      </c>
      <c r="EP117">
        <v>1955.10321428571</v>
      </c>
      <c r="EQ117">
        <v>39.8903571428572</v>
      </c>
      <c r="ER117">
        <v>0</v>
      </c>
      <c r="ES117">
        <v>1659720198.7</v>
      </c>
      <c r="ET117">
        <v>0</v>
      </c>
      <c r="EU117">
        <v>408.828538461539</v>
      </c>
      <c r="EV117">
        <v>1.26242733764716</v>
      </c>
      <c r="EW117">
        <v>7.01504275514792</v>
      </c>
      <c r="EX117">
        <v>8160.63961538462</v>
      </c>
      <c r="EY117">
        <v>15</v>
      </c>
      <c r="EZ117">
        <v>0</v>
      </c>
      <c r="FA117" t="s">
        <v>419</v>
      </c>
      <c r="FB117">
        <v>1659628608.5</v>
      </c>
      <c r="FC117">
        <v>1659628614.5</v>
      </c>
      <c r="FD117">
        <v>0</v>
      </c>
      <c r="FE117">
        <v>0.171</v>
      </c>
      <c r="FF117">
        <v>-0.023</v>
      </c>
      <c r="FG117">
        <v>6.372</v>
      </c>
      <c r="FH117">
        <v>0.072</v>
      </c>
      <c r="FI117">
        <v>420</v>
      </c>
      <c r="FJ117">
        <v>15</v>
      </c>
      <c r="FK117">
        <v>0.23</v>
      </c>
      <c r="FL117">
        <v>0.04</v>
      </c>
      <c r="FM117">
        <v>18.295745</v>
      </c>
      <c r="FN117">
        <v>4.36422439024384</v>
      </c>
      <c r="FO117">
        <v>0.703698551209962</v>
      </c>
      <c r="FP117">
        <v>0</v>
      </c>
      <c r="FQ117">
        <v>408.888058823529</v>
      </c>
      <c r="FR117">
        <v>-1.02951871961772</v>
      </c>
      <c r="FS117">
        <v>0.255150928941659</v>
      </c>
      <c r="FT117">
        <v>0</v>
      </c>
      <c r="FU117">
        <v>2.1906715</v>
      </c>
      <c r="FV117">
        <v>-0.0553931707317083</v>
      </c>
      <c r="FW117">
        <v>0.00649093080767309</v>
      </c>
      <c r="FX117">
        <v>1</v>
      </c>
      <c r="FY117">
        <v>1</v>
      </c>
      <c r="FZ117">
        <v>3</v>
      </c>
      <c r="GA117" t="s">
        <v>426</v>
      </c>
      <c r="GB117">
        <v>2.97393</v>
      </c>
      <c r="GC117">
        <v>2.69713</v>
      </c>
      <c r="GD117">
        <v>0.0455669</v>
      </c>
      <c r="GE117">
        <v>0.0423411</v>
      </c>
      <c r="GF117">
        <v>0.0935005</v>
      </c>
      <c r="GG117">
        <v>0.087341</v>
      </c>
      <c r="GH117">
        <v>37195.4</v>
      </c>
      <c r="GI117">
        <v>40828.8</v>
      </c>
      <c r="GJ117">
        <v>35313.8</v>
      </c>
      <c r="GK117">
        <v>38663.5</v>
      </c>
      <c r="GL117">
        <v>45383.4</v>
      </c>
      <c r="GM117">
        <v>50961.6</v>
      </c>
      <c r="GN117">
        <v>55190.6</v>
      </c>
      <c r="GO117">
        <v>62013.6</v>
      </c>
      <c r="GP117">
        <v>1.9942</v>
      </c>
      <c r="GQ117">
        <v>1.8474</v>
      </c>
      <c r="GR117">
        <v>0.108033</v>
      </c>
      <c r="GS117">
        <v>0</v>
      </c>
      <c r="GT117">
        <v>23.2353</v>
      </c>
      <c r="GU117">
        <v>999.9</v>
      </c>
      <c r="GV117">
        <v>55.994</v>
      </c>
      <c r="GW117">
        <v>28.58</v>
      </c>
      <c r="GX117">
        <v>24.3113</v>
      </c>
      <c r="GY117">
        <v>55.012</v>
      </c>
      <c r="GZ117">
        <v>46.7027</v>
      </c>
      <c r="HA117">
        <v>1</v>
      </c>
      <c r="HB117">
        <v>-0.0961585</v>
      </c>
      <c r="HC117">
        <v>1.47854</v>
      </c>
      <c r="HD117">
        <v>20.1237</v>
      </c>
      <c r="HE117">
        <v>5.20172</v>
      </c>
      <c r="HF117">
        <v>12.0052</v>
      </c>
      <c r="HG117">
        <v>4.976</v>
      </c>
      <c r="HH117">
        <v>3.293</v>
      </c>
      <c r="HI117">
        <v>660.3</v>
      </c>
      <c r="HJ117">
        <v>9999</v>
      </c>
      <c r="HK117">
        <v>9999</v>
      </c>
      <c r="HL117">
        <v>9999</v>
      </c>
      <c r="HM117">
        <v>1.8631</v>
      </c>
      <c r="HN117">
        <v>1.86798</v>
      </c>
      <c r="HO117">
        <v>1.8678</v>
      </c>
      <c r="HP117">
        <v>1.8689</v>
      </c>
      <c r="HQ117">
        <v>1.86978</v>
      </c>
      <c r="HR117">
        <v>1.86584</v>
      </c>
      <c r="HS117">
        <v>1.86691</v>
      </c>
      <c r="HT117">
        <v>1.86829</v>
      </c>
      <c r="HU117">
        <v>5</v>
      </c>
      <c r="HV117">
        <v>0</v>
      </c>
      <c r="HW117">
        <v>0</v>
      </c>
      <c r="HX117">
        <v>0</v>
      </c>
      <c r="HY117" t="s">
        <v>421</v>
      </c>
      <c r="HZ117" t="s">
        <v>422</v>
      </c>
      <c r="IA117" t="s">
        <v>423</v>
      </c>
      <c r="IB117" t="s">
        <v>423</v>
      </c>
      <c r="IC117" t="s">
        <v>423</v>
      </c>
      <c r="ID117" t="s">
        <v>423</v>
      </c>
      <c r="IE117">
        <v>0</v>
      </c>
      <c r="IF117">
        <v>100</v>
      </c>
      <c r="IG117">
        <v>100</v>
      </c>
      <c r="IH117">
        <v>4.927</v>
      </c>
      <c r="II117">
        <v>0.324</v>
      </c>
      <c r="IJ117">
        <v>3.92169283877132</v>
      </c>
      <c r="IK117">
        <v>0.0054094350880348</v>
      </c>
      <c r="IL117">
        <v>8.62785101562088e-07</v>
      </c>
      <c r="IM117">
        <v>-6.09410195572284e-10</v>
      </c>
      <c r="IN117">
        <v>-0.025273926026183</v>
      </c>
      <c r="IO117">
        <v>-0.0219156322177338</v>
      </c>
      <c r="IP117">
        <v>0.00246301660602182</v>
      </c>
      <c r="IQ117">
        <v>-2.7174175459257e-05</v>
      </c>
      <c r="IR117">
        <v>-3</v>
      </c>
      <c r="IS117">
        <v>1757</v>
      </c>
      <c r="IT117">
        <v>1</v>
      </c>
      <c r="IU117">
        <v>21</v>
      </c>
      <c r="IV117">
        <v>1526.6</v>
      </c>
      <c r="IW117">
        <v>1526.5</v>
      </c>
      <c r="IX117">
        <v>0.490723</v>
      </c>
      <c r="IY117">
        <v>2.62817</v>
      </c>
      <c r="IZ117">
        <v>1.54785</v>
      </c>
      <c r="JA117">
        <v>2.30713</v>
      </c>
      <c r="JB117">
        <v>1.34644</v>
      </c>
      <c r="JC117">
        <v>2.24121</v>
      </c>
      <c r="JD117">
        <v>32.2005</v>
      </c>
      <c r="JE117">
        <v>24.2451</v>
      </c>
      <c r="JF117">
        <v>18</v>
      </c>
      <c r="JG117">
        <v>500.449</v>
      </c>
      <c r="JH117">
        <v>406.893</v>
      </c>
      <c r="JI117">
        <v>20.7389</v>
      </c>
      <c r="JJ117">
        <v>25.9735</v>
      </c>
      <c r="JK117">
        <v>30.0001</v>
      </c>
      <c r="JL117">
        <v>25.9771</v>
      </c>
      <c r="JM117">
        <v>25.9265</v>
      </c>
      <c r="JN117">
        <v>9.80538</v>
      </c>
      <c r="JO117">
        <v>28.1291</v>
      </c>
      <c r="JP117">
        <v>0</v>
      </c>
      <c r="JQ117">
        <v>20.7373</v>
      </c>
      <c r="JR117">
        <v>150.984</v>
      </c>
      <c r="JS117">
        <v>18.5681</v>
      </c>
      <c r="JT117">
        <v>102.388</v>
      </c>
      <c r="JU117">
        <v>103.223</v>
      </c>
    </row>
    <row r="118" spans="1:281">
      <c r="A118">
        <v>102</v>
      </c>
      <c r="B118">
        <v>1659720206.1</v>
      </c>
      <c r="C118">
        <v>2221</v>
      </c>
      <c r="D118" t="s">
        <v>628</v>
      </c>
      <c r="E118" t="s">
        <v>629</v>
      </c>
      <c r="F118">
        <v>5</v>
      </c>
      <c r="G118" t="s">
        <v>595</v>
      </c>
      <c r="H118" t="s">
        <v>416</v>
      </c>
      <c r="I118">
        <v>1659720198.26071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163.491078762492</v>
      </c>
      <c r="AK118">
        <v>176.598545454545</v>
      </c>
      <c r="AL118">
        <v>-3.37222932057413</v>
      </c>
      <c r="AM118">
        <v>66.0023153147269</v>
      </c>
      <c r="AN118">
        <f>(AP118 - AO118 + DI118*1E3/(8.314*(DK118+273.15)) * AR118/DH118 * AQ118) * DH118/(100*CV118) * 1000/(1000 - AP118)</f>
        <v>0</v>
      </c>
      <c r="AO118">
        <v>18.5903366495119</v>
      </c>
      <c r="AP118">
        <v>20.7776454545455</v>
      </c>
      <c r="AQ118">
        <v>-6.50458959143671e-05</v>
      </c>
      <c r="AR118">
        <v>111.647629213414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417</v>
      </c>
      <c r="AY118" t="s">
        <v>417</v>
      </c>
      <c r="AZ118">
        <v>0</v>
      </c>
      <c r="BA118">
        <v>0</v>
      </c>
      <c r="BB118">
        <f>1-AZ118/BA118</f>
        <v>0</v>
      </c>
      <c r="BC118">
        <v>0</v>
      </c>
      <c r="BD118" t="s">
        <v>417</v>
      </c>
      <c r="BE118" t="s">
        <v>417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417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6</v>
      </c>
      <c r="CW118">
        <v>0.5</v>
      </c>
      <c r="CX118" t="s">
        <v>418</v>
      </c>
      <c r="CY118">
        <v>2</v>
      </c>
      <c r="CZ118" t="b">
        <v>1</v>
      </c>
      <c r="DA118">
        <v>1659720198.26071</v>
      </c>
      <c r="DB118">
        <v>196.937678571429</v>
      </c>
      <c r="DC118">
        <v>177.875035714286</v>
      </c>
      <c r="DD118">
        <v>20.7761035714286</v>
      </c>
      <c r="DE118">
        <v>18.5899428571429</v>
      </c>
      <c r="DF118">
        <v>191.95</v>
      </c>
      <c r="DG118">
        <v>20.4518178571429</v>
      </c>
      <c r="DH118">
        <v>500.044535714286</v>
      </c>
      <c r="DI118">
        <v>90.40105</v>
      </c>
      <c r="DJ118">
        <v>0.0431841857142857</v>
      </c>
      <c r="DK118">
        <v>24.5171785714286</v>
      </c>
      <c r="DL118">
        <v>25.0112607142857</v>
      </c>
      <c r="DM118">
        <v>999.9</v>
      </c>
      <c r="DN118">
        <v>0</v>
      </c>
      <c r="DO118">
        <v>0</v>
      </c>
      <c r="DP118">
        <v>9987.14285714286</v>
      </c>
      <c r="DQ118">
        <v>0</v>
      </c>
      <c r="DR118">
        <v>11.6707464285714</v>
      </c>
      <c r="DS118">
        <v>19.0627</v>
      </c>
      <c r="DT118">
        <v>201.116107142857</v>
      </c>
      <c r="DU118">
        <v>181.244285714286</v>
      </c>
      <c r="DV118">
        <v>2.18614821428571</v>
      </c>
      <c r="DW118">
        <v>177.875035714286</v>
      </c>
      <c r="DX118">
        <v>18.5899428571429</v>
      </c>
      <c r="DY118">
        <v>1.87818142857143</v>
      </c>
      <c r="DZ118">
        <v>1.68055142857143</v>
      </c>
      <c r="EA118">
        <v>16.4531107142857</v>
      </c>
      <c r="EB118">
        <v>14.7179321428571</v>
      </c>
      <c r="EC118">
        <v>1999.99928571429</v>
      </c>
      <c r="ED118">
        <v>0.980005321428571</v>
      </c>
      <c r="EE118">
        <v>0.0199948464285714</v>
      </c>
      <c r="EF118">
        <v>0</v>
      </c>
      <c r="EG118">
        <v>408.959035714286</v>
      </c>
      <c r="EH118">
        <v>5.00063</v>
      </c>
      <c r="EI118">
        <v>8161.92607142857</v>
      </c>
      <c r="EJ118">
        <v>17256.9285714286</v>
      </c>
      <c r="EK118">
        <v>37.7942857142857</v>
      </c>
      <c r="EL118">
        <v>38</v>
      </c>
      <c r="EM118">
        <v>37.375</v>
      </c>
      <c r="EN118">
        <v>37.25</v>
      </c>
      <c r="EO118">
        <v>38.625</v>
      </c>
      <c r="EP118">
        <v>1955.10892857143</v>
      </c>
      <c r="EQ118">
        <v>39.8903571428572</v>
      </c>
      <c r="ER118">
        <v>0</v>
      </c>
      <c r="ES118">
        <v>1659720203.5</v>
      </c>
      <c r="ET118">
        <v>0</v>
      </c>
      <c r="EU118">
        <v>409.003192307692</v>
      </c>
      <c r="EV118">
        <v>2.6621880300867</v>
      </c>
      <c r="EW118">
        <v>33.8129913990292</v>
      </c>
      <c r="EX118">
        <v>8162.32653846154</v>
      </c>
      <c r="EY118">
        <v>15</v>
      </c>
      <c r="EZ118">
        <v>0</v>
      </c>
      <c r="FA118" t="s">
        <v>419</v>
      </c>
      <c r="FB118">
        <v>1659628608.5</v>
      </c>
      <c r="FC118">
        <v>1659628614.5</v>
      </c>
      <c r="FD118">
        <v>0</v>
      </c>
      <c r="FE118">
        <v>0.171</v>
      </c>
      <c r="FF118">
        <v>-0.023</v>
      </c>
      <c r="FG118">
        <v>6.372</v>
      </c>
      <c r="FH118">
        <v>0.072</v>
      </c>
      <c r="FI118">
        <v>420</v>
      </c>
      <c r="FJ118">
        <v>15</v>
      </c>
      <c r="FK118">
        <v>0.23</v>
      </c>
      <c r="FL118">
        <v>0.04</v>
      </c>
      <c r="FM118">
        <v>18.7523775</v>
      </c>
      <c r="FN118">
        <v>6.64558311444653</v>
      </c>
      <c r="FO118">
        <v>0.819582865696782</v>
      </c>
      <c r="FP118">
        <v>0</v>
      </c>
      <c r="FQ118">
        <v>408.909764705882</v>
      </c>
      <c r="FR118">
        <v>1.42099311654358</v>
      </c>
      <c r="FS118">
        <v>0.281699052894013</v>
      </c>
      <c r="FT118">
        <v>0</v>
      </c>
      <c r="FU118">
        <v>2.18744125</v>
      </c>
      <c r="FV118">
        <v>-0.0180683302063829</v>
      </c>
      <c r="FW118">
        <v>0.00357424410715047</v>
      </c>
      <c r="FX118">
        <v>1</v>
      </c>
      <c r="FY118">
        <v>1</v>
      </c>
      <c r="FZ118">
        <v>3</v>
      </c>
      <c r="GA118" t="s">
        <v>426</v>
      </c>
      <c r="GB118">
        <v>2.97462</v>
      </c>
      <c r="GC118">
        <v>2.69687</v>
      </c>
      <c r="GD118">
        <v>0.0422326</v>
      </c>
      <c r="GE118">
        <v>0.0391357</v>
      </c>
      <c r="GF118">
        <v>0.0935089</v>
      </c>
      <c r="GG118">
        <v>0.0873429</v>
      </c>
      <c r="GH118">
        <v>37325</v>
      </c>
      <c r="GI118">
        <v>40965.9</v>
      </c>
      <c r="GJ118">
        <v>35313.5</v>
      </c>
      <c r="GK118">
        <v>38664.1</v>
      </c>
      <c r="GL118">
        <v>45382.5</v>
      </c>
      <c r="GM118">
        <v>50962.2</v>
      </c>
      <c r="GN118">
        <v>55190.2</v>
      </c>
      <c r="GO118">
        <v>62014.5</v>
      </c>
      <c r="GP118">
        <v>1.9934</v>
      </c>
      <c r="GQ118">
        <v>1.8466</v>
      </c>
      <c r="GR118">
        <v>0.109076</v>
      </c>
      <c r="GS118">
        <v>0</v>
      </c>
      <c r="GT118">
        <v>23.2353</v>
      </c>
      <c r="GU118">
        <v>999.9</v>
      </c>
      <c r="GV118">
        <v>55.994</v>
      </c>
      <c r="GW118">
        <v>28.58</v>
      </c>
      <c r="GX118">
        <v>24.3098</v>
      </c>
      <c r="GY118">
        <v>54.302</v>
      </c>
      <c r="GZ118">
        <v>46.7308</v>
      </c>
      <c r="HA118">
        <v>1</v>
      </c>
      <c r="HB118">
        <v>-0.0960976</v>
      </c>
      <c r="HC118">
        <v>1.52967</v>
      </c>
      <c r="HD118">
        <v>20.1231</v>
      </c>
      <c r="HE118">
        <v>5.19932</v>
      </c>
      <c r="HF118">
        <v>12.004</v>
      </c>
      <c r="HG118">
        <v>4.9756</v>
      </c>
      <c r="HH118">
        <v>3.293</v>
      </c>
      <c r="HI118">
        <v>660.3</v>
      </c>
      <c r="HJ118">
        <v>9999</v>
      </c>
      <c r="HK118">
        <v>9999</v>
      </c>
      <c r="HL118">
        <v>9999</v>
      </c>
      <c r="HM118">
        <v>1.86307</v>
      </c>
      <c r="HN118">
        <v>1.86798</v>
      </c>
      <c r="HO118">
        <v>1.86777</v>
      </c>
      <c r="HP118">
        <v>1.8689</v>
      </c>
      <c r="HQ118">
        <v>1.86978</v>
      </c>
      <c r="HR118">
        <v>1.86584</v>
      </c>
      <c r="HS118">
        <v>1.86691</v>
      </c>
      <c r="HT118">
        <v>1.86829</v>
      </c>
      <c r="HU118">
        <v>5</v>
      </c>
      <c r="HV118">
        <v>0</v>
      </c>
      <c r="HW118">
        <v>0</v>
      </c>
      <c r="HX118">
        <v>0</v>
      </c>
      <c r="HY118" t="s">
        <v>421</v>
      </c>
      <c r="HZ118" t="s">
        <v>422</v>
      </c>
      <c r="IA118" t="s">
        <v>423</v>
      </c>
      <c r="IB118" t="s">
        <v>423</v>
      </c>
      <c r="IC118" t="s">
        <v>423</v>
      </c>
      <c r="ID118" t="s">
        <v>423</v>
      </c>
      <c r="IE118">
        <v>0</v>
      </c>
      <c r="IF118">
        <v>100</v>
      </c>
      <c r="IG118">
        <v>100</v>
      </c>
      <c r="IH118">
        <v>4.844</v>
      </c>
      <c r="II118">
        <v>0.3241</v>
      </c>
      <c r="IJ118">
        <v>3.92169283877132</v>
      </c>
      <c r="IK118">
        <v>0.0054094350880348</v>
      </c>
      <c r="IL118">
        <v>8.62785101562088e-07</v>
      </c>
      <c r="IM118">
        <v>-6.09410195572284e-10</v>
      </c>
      <c r="IN118">
        <v>-0.025273926026183</v>
      </c>
      <c r="IO118">
        <v>-0.0219156322177338</v>
      </c>
      <c r="IP118">
        <v>0.00246301660602182</v>
      </c>
      <c r="IQ118">
        <v>-2.7174175459257e-05</v>
      </c>
      <c r="IR118">
        <v>-3</v>
      </c>
      <c r="IS118">
        <v>1757</v>
      </c>
      <c r="IT118">
        <v>1</v>
      </c>
      <c r="IU118">
        <v>21</v>
      </c>
      <c r="IV118">
        <v>1526.6</v>
      </c>
      <c r="IW118">
        <v>1526.5</v>
      </c>
      <c r="IX118">
        <v>0.461426</v>
      </c>
      <c r="IY118">
        <v>2.64526</v>
      </c>
      <c r="IZ118">
        <v>1.54785</v>
      </c>
      <c r="JA118">
        <v>2.30591</v>
      </c>
      <c r="JB118">
        <v>1.34644</v>
      </c>
      <c r="JC118">
        <v>2.24976</v>
      </c>
      <c r="JD118">
        <v>32.1784</v>
      </c>
      <c r="JE118">
        <v>24.2451</v>
      </c>
      <c r="JF118">
        <v>18</v>
      </c>
      <c r="JG118">
        <v>499.922</v>
      </c>
      <c r="JH118">
        <v>406.448</v>
      </c>
      <c r="JI118">
        <v>20.7271</v>
      </c>
      <c r="JJ118">
        <v>25.9735</v>
      </c>
      <c r="JK118">
        <v>30.0001</v>
      </c>
      <c r="JL118">
        <v>25.9771</v>
      </c>
      <c r="JM118">
        <v>25.9265</v>
      </c>
      <c r="JN118">
        <v>9.1286</v>
      </c>
      <c r="JO118">
        <v>28.1291</v>
      </c>
      <c r="JP118">
        <v>0</v>
      </c>
      <c r="JQ118">
        <v>20.7229</v>
      </c>
      <c r="JR118">
        <v>130.911</v>
      </c>
      <c r="JS118">
        <v>18.5674</v>
      </c>
      <c r="JT118">
        <v>102.387</v>
      </c>
      <c r="JU118">
        <v>103.225</v>
      </c>
    </row>
    <row r="119" spans="1:281">
      <c r="A119">
        <v>103</v>
      </c>
      <c r="B119">
        <v>1659720211.6</v>
      </c>
      <c r="C119">
        <v>2226.5</v>
      </c>
      <c r="D119" t="s">
        <v>630</v>
      </c>
      <c r="E119" t="s">
        <v>631</v>
      </c>
      <c r="F119">
        <v>5</v>
      </c>
      <c r="G119" t="s">
        <v>595</v>
      </c>
      <c r="H119" t="s">
        <v>416</v>
      </c>
      <c r="I119">
        <v>1659720203.83214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145.133880021393</v>
      </c>
      <c r="AK119">
        <v>158.598054545454</v>
      </c>
      <c r="AL119">
        <v>-3.32728883142847</v>
      </c>
      <c r="AM119">
        <v>66.0023153147269</v>
      </c>
      <c r="AN119">
        <f>(AP119 - AO119 + DI119*1E3/(8.314*(DK119+273.15)) * AR119/DH119 * AQ119) * DH119/(100*CV119) * 1000/(1000 - AP119)</f>
        <v>0</v>
      </c>
      <c r="AO119">
        <v>18.5879731603108</v>
      </c>
      <c r="AP119">
        <v>20.7734615384616</v>
      </c>
      <c r="AQ119">
        <v>0.000176800980217582</v>
      </c>
      <c r="AR119">
        <v>111.647629213414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417</v>
      </c>
      <c r="AY119" t="s">
        <v>417</v>
      </c>
      <c r="AZ119">
        <v>0</v>
      </c>
      <c r="BA119">
        <v>0</v>
      </c>
      <c r="BB119">
        <f>1-AZ119/BA119</f>
        <v>0</v>
      </c>
      <c r="BC119">
        <v>0</v>
      </c>
      <c r="BD119" t="s">
        <v>417</v>
      </c>
      <c r="BE119" t="s">
        <v>417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417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6</v>
      </c>
      <c r="CW119">
        <v>0.5</v>
      </c>
      <c r="CX119" t="s">
        <v>418</v>
      </c>
      <c r="CY119">
        <v>2</v>
      </c>
      <c r="CZ119" t="b">
        <v>1</v>
      </c>
      <c r="DA119">
        <v>1659720203.83214</v>
      </c>
      <c r="DB119">
        <v>178.88925</v>
      </c>
      <c r="DC119">
        <v>159.327821428571</v>
      </c>
      <c r="DD119">
        <v>20.7760214285714</v>
      </c>
      <c r="DE119">
        <v>18.5895642857143</v>
      </c>
      <c r="DF119">
        <v>174.00325</v>
      </c>
      <c r="DG119">
        <v>20.4517428571429</v>
      </c>
      <c r="DH119">
        <v>500.036892857143</v>
      </c>
      <c r="DI119">
        <v>90.4015571428572</v>
      </c>
      <c r="DJ119">
        <v>0.0430735678571429</v>
      </c>
      <c r="DK119">
        <v>24.5166892857143</v>
      </c>
      <c r="DL119">
        <v>25.0180321428571</v>
      </c>
      <c r="DM119">
        <v>999.9</v>
      </c>
      <c r="DN119">
        <v>0</v>
      </c>
      <c r="DO119">
        <v>0</v>
      </c>
      <c r="DP119">
        <v>9978.92857142857</v>
      </c>
      <c r="DQ119">
        <v>0</v>
      </c>
      <c r="DR119">
        <v>11.6865178571429</v>
      </c>
      <c r="DS119">
        <v>19.5615071428571</v>
      </c>
      <c r="DT119">
        <v>182.68475</v>
      </c>
      <c r="DU119">
        <v>162.345678571429</v>
      </c>
      <c r="DV119">
        <v>2.18644678571429</v>
      </c>
      <c r="DW119">
        <v>159.327821428571</v>
      </c>
      <c r="DX119">
        <v>18.5895642857143</v>
      </c>
      <c r="DY119">
        <v>1.87818357142857</v>
      </c>
      <c r="DZ119">
        <v>1.68052607142857</v>
      </c>
      <c r="EA119">
        <v>16.4531392857143</v>
      </c>
      <c r="EB119">
        <v>14.7177035714286</v>
      </c>
      <c r="EC119">
        <v>1999.98535714286</v>
      </c>
      <c r="ED119">
        <v>0.980005321428571</v>
      </c>
      <c r="EE119">
        <v>0.0199948464285714</v>
      </c>
      <c r="EF119">
        <v>0</v>
      </c>
      <c r="EG119">
        <v>409.227642857143</v>
      </c>
      <c r="EH119">
        <v>5.00063</v>
      </c>
      <c r="EI119">
        <v>8166.06857142857</v>
      </c>
      <c r="EJ119">
        <v>17256.7892857143</v>
      </c>
      <c r="EK119">
        <v>37.7920714285714</v>
      </c>
      <c r="EL119">
        <v>38</v>
      </c>
      <c r="EM119">
        <v>37.375</v>
      </c>
      <c r="EN119">
        <v>37.25</v>
      </c>
      <c r="EO119">
        <v>38.625</v>
      </c>
      <c r="EP119">
        <v>1955.09535714286</v>
      </c>
      <c r="EQ119">
        <v>39.89</v>
      </c>
      <c r="ER119">
        <v>0</v>
      </c>
      <c r="ES119">
        <v>1659720208.9</v>
      </c>
      <c r="ET119">
        <v>0</v>
      </c>
      <c r="EU119">
        <v>409.29</v>
      </c>
      <c r="EV119">
        <v>3.83853845719072</v>
      </c>
      <c r="EW119">
        <v>65.3707690977942</v>
      </c>
      <c r="EX119">
        <v>8166.9108</v>
      </c>
      <c r="EY119">
        <v>15</v>
      </c>
      <c r="EZ119">
        <v>0</v>
      </c>
      <c r="FA119" t="s">
        <v>419</v>
      </c>
      <c r="FB119">
        <v>1659628608.5</v>
      </c>
      <c r="FC119">
        <v>1659628614.5</v>
      </c>
      <c r="FD119">
        <v>0</v>
      </c>
      <c r="FE119">
        <v>0.171</v>
      </c>
      <c r="FF119">
        <v>-0.023</v>
      </c>
      <c r="FG119">
        <v>6.372</v>
      </c>
      <c r="FH119">
        <v>0.072</v>
      </c>
      <c r="FI119">
        <v>420</v>
      </c>
      <c r="FJ119">
        <v>15</v>
      </c>
      <c r="FK119">
        <v>0.23</v>
      </c>
      <c r="FL119">
        <v>0.04</v>
      </c>
      <c r="FM119">
        <v>19.3024175</v>
      </c>
      <c r="FN119">
        <v>5.53633058161348</v>
      </c>
      <c r="FO119">
        <v>0.724930643195437</v>
      </c>
      <c r="FP119">
        <v>0</v>
      </c>
      <c r="FQ119">
        <v>409.135705882353</v>
      </c>
      <c r="FR119">
        <v>3.08064171210721</v>
      </c>
      <c r="FS119">
        <v>0.37126219761398</v>
      </c>
      <c r="FT119">
        <v>0</v>
      </c>
      <c r="FU119">
        <v>2.1862935</v>
      </c>
      <c r="FV119">
        <v>0.00372450281425623</v>
      </c>
      <c r="FW119">
        <v>0.00285654122147745</v>
      </c>
      <c r="FX119">
        <v>1</v>
      </c>
      <c r="FY119">
        <v>1</v>
      </c>
      <c r="FZ119">
        <v>3</v>
      </c>
      <c r="GA119" t="s">
        <v>426</v>
      </c>
      <c r="GB119">
        <v>2.97383</v>
      </c>
      <c r="GC119">
        <v>2.69735</v>
      </c>
      <c r="GD119">
        <v>0.0381191</v>
      </c>
      <c r="GE119">
        <v>0.0345687</v>
      </c>
      <c r="GF119">
        <v>0.0935205</v>
      </c>
      <c r="GG119">
        <v>0.0873344</v>
      </c>
      <c r="GH119">
        <v>37485.8</v>
      </c>
      <c r="GI119">
        <v>41159.6</v>
      </c>
      <c r="GJ119">
        <v>35314.1</v>
      </c>
      <c r="GK119">
        <v>38663.2</v>
      </c>
      <c r="GL119">
        <v>45382.7</v>
      </c>
      <c r="GM119">
        <v>50961.7</v>
      </c>
      <c r="GN119">
        <v>55191.2</v>
      </c>
      <c r="GO119">
        <v>62013.5</v>
      </c>
      <c r="GP119">
        <v>1.9942</v>
      </c>
      <c r="GQ119">
        <v>1.8468</v>
      </c>
      <c r="GR119">
        <v>0.109673</v>
      </c>
      <c r="GS119">
        <v>0</v>
      </c>
      <c r="GT119">
        <v>23.2372</v>
      </c>
      <c r="GU119">
        <v>999.9</v>
      </c>
      <c r="GV119">
        <v>55.994</v>
      </c>
      <c r="GW119">
        <v>28.58</v>
      </c>
      <c r="GX119">
        <v>24.3103</v>
      </c>
      <c r="GY119">
        <v>55.062</v>
      </c>
      <c r="GZ119">
        <v>46.226</v>
      </c>
      <c r="HA119">
        <v>1</v>
      </c>
      <c r="HB119">
        <v>-0.0959146</v>
      </c>
      <c r="HC119">
        <v>1.56634</v>
      </c>
      <c r="HD119">
        <v>20.1229</v>
      </c>
      <c r="HE119">
        <v>5.19932</v>
      </c>
      <c r="HF119">
        <v>12.004</v>
      </c>
      <c r="HG119">
        <v>4.9756</v>
      </c>
      <c r="HH119">
        <v>3.293</v>
      </c>
      <c r="HI119">
        <v>660.3</v>
      </c>
      <c r="HJ119">
        <v>9999</v>
      </c>
      <c r="HK119">
        <v>9999</v>
      </c>
      <c r="HL119">
        <v>9999</v>
      </c>
      <c r="HM119">
        <v>1.86307</v>
      </c>
      <c r="HN119">
        <v>1.86798</v>
      </c>
      <c r="HO119">
        <v>1.86771</v>
      </c>
      <c r="HP119">
        <v>1.8689</v>
      </c>
      <c r="HQ119">
        <v>1.86975</v>
      </c>
      <c r="HR119">
        <v>1.86578</v>
      </c>
      <c r="HS119">
        <v>1.86685</v>
      </c>
      <c r="HT119">
        <v>1.86829</v>
      </c>
      <c r="HU119">
        <v>5</v>
      </c>
      <c r="HV119">
        <v>0</v>
      </c>
      <c r="HW119">
        <v>0</v>
      </c>
      <c r="HX119">
        <v>0</v>
      </c>
      <c r="HY119" t="s">
        <v>421</v>
      </c>
      <c r="HZ119" t="s">
        <v>422</v>
      </c>
      <c r="IA119" t="s">
        <v>423</v>
      </c>
      <c r="IB119" t="s">
        <v>423</v>
      </c>
      <c r="IC119" t="s">
        <v>423</v>
      </c>
      <c r="ID119" t="s">
        <v>423</v>
      </c>
      <c r="IE119">
        <v>0</v>
      </c>
      <c r="IF119">
        <v>100</v>
      </c>
      <c r="IG119">
        <v>100</v>
      </c>
      <c r="IH119">
        <v>4.744</v>
      </c>
      <c r="II119">
        <v>0.3243</v>
      </c>
      <c r="IJ119">
        <v>3.92169283877132</v>
      </c>
      <c r="IK119">
        <v>0.0054094350880348</v>
      </c>
      <c r="IL119">
        <v>8.62785101562088e-07</v>
      </c>
      <c r="IM119">
        <v>-6.09410195572284e-10</v>
      </c>
      <c r="IN119">
        <v>-0.025273926026183</v>
      </c>
      <c r="IO119">
        <v>-0.0219156322177338</v>
      </c>
      <c r="IP119">
        <v>0.00246301660602182</v>
      </c>
      <c r="IQ119">
        <v>-2.7174175459257e-05</v>
      </c>
      <c r="IR119">
        <v>-3</v>
      </c>
      <c r="IS119">
        <v>1757</v>
      </c>
      <c r="IT119">
        <v>1</v>
      </c>
      <c r="IU119">
        <v>21</v>
      </c>
      <c r="IV119">
        <v>1526.7</v>
      </c>
      <c r="IW119">
        <v>1526.6</v>
      </c>
      <c r="IX119">
        <v>0.419922</v>
      </c>
      <c r="IY119">
        <v>2.63306</v>
      </c>
      <c r="IZ119">
        <v>1.54785</v>
      </c>
      <c r="JA119">
        <v>2.30591</v>
      </c>
      <c r="JB119">
        <v>1.34644</v>
      </c>
      <c r="JC119">
        <v>2.41333</v>
      </c>
      <c r="JD119">
        <v>32.2005</v>
      </c>
      <c r="JE119">
        <v>24.2539</v>
      </c>
      <c r="JF119">
        <v>18</v>
      </c>
      <c r="JG119">
        <v>500.447</v>
      </c>
      <c r="JH119">
        <v>406.559</v>
      </c>
      <c r="JI119">
        <v>20.7067</v>
      </c>
      <c r="JJ119">
        <v>25.9735</v>
      </c>
      <c r="JK119">
        <v>30.0002</v>
      </c>
      <c r="JL119">
        <v>25.9771</v>
      </c>
      <c r="JM119">
        <v>25.9265</v>
      </c>
      <c r="JN119">
        <v>8.38579</v>
      </c>
      <c r="JO119">
        <v>28.1291</v>
      </c>
      <c r="JP119">
        <v>0</v>
      </c>
      <c r="JQ119">
        <v>20.7049</v>
      </c>
      <c r="JR119">
        <v>117.466</v>
      </c>
      <c r="JS119">
        <v>18.5653</v>
      </c>
      <c r="JT119">
        <v>102.389</v>
      </c>
      <c r="JU119">
        <v>103.223</v>
      </c>
    </row>
    <row r="120" spans="1:281">
      <c r="A120">
        <v>104</v>
      </c>
      <c r="B120">
        <v>1659720216.1</v>
      </c>
      <c r="C120">
        <v>2231</v>
      </c>
      <c r="D120" t="s">
        <v>632</v>
      </c>
      <c r="E120" t="s">
        <v>633</v>
      </c>
      <c r="F120">
        <v>5</v>
      </c>
      <c r="G120" t="s">
        <v>595</v>
      </c>
      <c r="H120" t="s">
        <v>416</v>
      </c>
      <c r="I120">
        <v>1659720208.27857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130.015478405628</v>
      </c>
      <c r="AK120">
        <v>143.609872727273</v>
      </c>
      <c r="AL120">
        <v>-3.32156590260559</v>
      </c>
      <c r="AM120">
        <v>66.0023153147269</v>
      </c>
      <c r="AN120">
        <f>(AP120 - AO120 + DI120*1E3/(8.314*(DK120+273.15)) * AR120/DH120 * AQ120) * DH120/(100*CV120) * 1000/(1000 - AP120)</f>
        <v>0</v>
      </c>
      <c r="AO120">
        <v>18.5871585486673</v>
      </c>
      <c r="AP120">
        <v>20.7751699300699</v>
      </c>
      <c r="AQ120">
        <v>-6.37925029411197e-05</v>
      </c>
      <c r="AR120">
        <v>111.647629213414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417</v>
      </c>
      <c r="AY120" t="s">
        <v>417</v>
      </c>
      <c r="AZ120">
        <v>0</v>
      </c>
      <c r="BA120">
        <v>0</v>
      </c>
      <c r="BB120">
        <f>1-AZ120/BA120</f>
        <v>0</v>
      </c>
      <c r="BC120">
        <v>0</v>
      </c>
      <c r="BD120" t="s">
        <v>417</v>
      </c>
      <c r="BE120" t="s">
        <v>417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417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6</v>
      </c>
      <c r="CW120">
        <v>0.5</v>
      </c>
      <c r="CX120" t="s">
        <v>418</v>
      </c>
      <c r="CY120">
        <v>2</v>
      </c>
      <c r="CZ120" t="b">
        <v>1</v>
      </c>
      <c r="DA120">
        <v>1659720208.27857</v>
      </c>
      <c r="DB120">
        <v>164.422428571429</v>
      </c>
      <c r="DC120">
        <v>144.537892857143</v>
      </c>
      <c r="DD120">
        <v>20.77575</v>
      </c>
      <c r="DE120">
        <v>18.5884285714286</v>
      </c>
      <c r="DF120">
        <v>159.617607142857</v>
      </c>
      <c r="DG120">
        <v>20.4514785714286</v>
      </c>
      <c r="DH120">
        <v>500.071535714286</v>
      </c>
      <c r="DI120">
        <v>90.4021071428572</v>
      </c>
      <c r="DJ120">
        <v>0.0430323535714286</v>
      </c>
      <c r="DK120">
        <v>24.5172928571429</v>
      </c>
      <c r="DL120">
        <v>25.0244678571429</v>
      </c>
      <c r="DM120">
        <v>999.9</v>
      </c>
      <c r="DN120">
        <v>0</v>
      </c>
      <c r="DO120">
        <v>0</v>
      </c>
      <c r="DP120">
        <v>9993.21428571429</v>
      </c>
      <c r="DQ120">
        <v>0</v>
      </c>
      <c r="DR120">
        <v>11.6948</v>
      </c>
      <c r="DS120">
        <v>19.8844928571429</v>
      </c>
      <c r="DT120">
        <v>167.910892857143</v>
      </c>
      <c r="DU120">
        <v>147.275535714286</v>
      </c>
      <c r="DV120">
        <v>2.18730321428571</v>
      </c>
      <c r="DW120">
        <v>144.537892857143</v>
      </c>
      <c r="DX120">
        <v>18.5884285714286</v>
      </c>
      <c r="DY120">
        <v>1.87816964285714</v>
      </c>
      <c r="DZ120">
        <v>1.68043357142857</v>
      </c>
      <c r="EA120">
        <v>16.4530214285714</v>
      </c>
      <c r="EB120">
        <v>14.7168535714286</v>
      </c>
      <c r="EC120">
        <v>1999.98964285714</v>
      </c>
      <c r="ED120">
        <v>0.980005321428571</v>
      </c>
      <c r="EE120">
        <v>0.0199948464285714</v>
      </c>
      <c r="EF120">
        <v>0</v>
      </c>
      <c r="EG120">
        <v>409.543</v>
      </c>
      <c r="EH120">
        <v>5.00063</v>
      </c>
      <c r="EI120">
        <v>8171.39642857143</v>
      </c>
      <c r="EJ120">
        <v>17256.8285714286</v>
      </c>
      <c r="EK120">
        <v>37.7942857142857</v>
      </c>
      <c r="EL120">
        <v>38</v>
      </c>
      <c r="EM120">
        <v>37.375</v>
      </c>
      <c r="EN120">
        <v>37.25</v>
      </c>
      <c r="EO120">
        <v>38.625</v>
      </c>
      <c r="EP120">
        <v>1955.09964285714</v>
      </c>
      <c r="EQ120">
        <v>39.89</v>
      </c>
      <c r="ER120">
        <v>0</v>
      </c>
      <c r="ES120">
        <v>1659720213.1</v>
      </c>
      <c r="ET120">
        <v>0</v>
      </c>
      <c r="EU120">
        <v>409.567038461538</v>
      </c>
      <c r="EV120">
        <v>3.77658119436924</v>
      </c>
      <c r="EW120">
        <v>83.9005127758302</v>
      </c>
      <c r="EX120">
        <v>8171.77653846154</v>
      </c>
      <c r="EY120">
        <v>15</v>
      </c>
      <c r="EZ120">
        <v>0</v>
      </c>
      <c r="FA120" t="s">
        <v>419</v>
      </c>
      <c r="FB120">
        <v>1659628608.5</v>
      </c>
      <c r="FC120">
        <v>1659628614.5</v>
      </c>
      <c r="FD120">
        <v>0</v>
      </c>
      <c r="FE120">
        <v>0.171</v>
      </c>
      <c r="FF120">
        <v>-0.023</v>
      </c>
      <c r="FG120">
        <v>6.372</v>
      </c>
      <c r="FH120">
        <v>0.072</v>
      </c>
      <c r="FI120">
        <v>420</v>
      </c>
      <c r="FJ120">
        <v>15</v>
      </c>
      <c r="FK120">
        <v>0.23</v>
      </c>
      <c r="FL120">
        <v>0.04</v>
      </c>
      <c r="FM120">
        <v>19.5761575</v>
      </c>
      <c r="FN120">
        <v>5.50643639774856</v>
      </c>
      <c r="FO120">
        <v>0.703654219374651</v>
      </c>
      <c r="FP120">
        <v>0</v>
      </c>
      <c r="FQ120">
        <v>409.307470588235</v>
      </c>
      <c r="FR120">
        <v>3.96922841362823</v>
      </c>
      <c r="FS120">
        <v>0.427798484397261</v>
      </c>
      <c r="FT120">
        <v>0</v>
      </c>
      <c r="FU120">
        <v>2.18656175</v>
      </c>
      <c r="FV120">
        <v>0.00864619136960264</v>
      </c>
      <c r="FW120">
        <v>0.00278852190909449</v>
      </c>
      <c r="FX120">
        <v>1</v>
      </c>
      <c r="FY120">
        <v>1</v>
      </c>
      <c r="FZ120">
        <v>3</v>
      </c>
      <c r="GA120" t="s">
        <v>426</v>
      </c>
      <c r="GB120">
        <v>2.97388</v>
      </c>
      <c r="GC120">
        <v>2.69756</v>
      </c>
      <c r="GD120">
        <v>0.0346809</v>
      </c>
      <c r="GE120">
        <v>0.0311924</v>
      </c>
      <c r="GF120">
        <v>0.0935063</v>
      </c>
      <c r="GG120">
        <v>0.0873374</v>
      </c>
      <c r="GH120">
        <v>37619.2</v>
      </c>
      <c r="GI120">
        <v>41303.5</v>
      </c>
      <c r="GJ120">
        <v>35313.5</v>
      </c>
      <c r="GK120">
        <v>38663.2</v>
      </c>
      <c r="GL120">
        <v>45382.6</v>
      </c>
      <c r="GM120">
        <v>50962.3</v>
      </c>
      <c r="GN120">
        <v>55190.4</v>
      </c>
      <c r="GO120">
        <v>62014.5</v>
      </c>
      <c r="GP120">
        <v>1.9946</v>
      </c>
      <c r="GQ120">
        <v>1.8472</v>
      </c>
      <c r="GR120">
        <v>0.109226</v>
      </c>
      <c r="GS120">
        <v>0</v>
      </c>
      <c r="GT120">
        <v>23.2392</v>
      </c>
      <c r="GU120">
        <v>999.9</v>
      </c>
      <c r="GV120">
        <v>55.994</v>
      </c>
      <c r="GW120">
        <v>28.58</v>
      </c>
      <c r="GX120">
        <v>24.3142</v>
      </c>
      <c r="GY120">
        <v>55.402</v>
      </c>
      <c r="GZ120">
        <v>46.6026</v>
      </c>
      <c r="HA120">
        <v>1</v>
      </c>
      <c r="HB120">
        <v>-0.0959146</v>
      </c>
      <c r="HC120">
        <v>1.63133</v>
      </c>
      <c r="HD120">
        <v>20.1222</v>
      </c>
      <c r="HE120">
        <v>5.19932</v>
      </c>
      <c r="HF120">
        <v>12.0052</v>
      </c>
      <c r="HG120">
        <v>4.9756</v>
      </c>
      <c r="HH120">
        <v>3.293</v>
      </c>
      <c r="HI120">
        <v>660.3</v>
      </c>
      <c r="HJ120">
        <v>9999</v>
      </c>
      <c r="HK120">
        <v>9999</v>
      </c>
      <c r="HL120">
        <v>9999</v>
      </c>
      <c r="HM120">
        <v>1.8631</v>
      </c>
      <c r="HN120">
        <v>1.86798</v>
      </c>
      <c r="HO120">
        <v>1.86771</v>
      </c>
      <c r="HP120">
        <v>1.8689</v>
      </c>
      <c r="HQ120">
        <v>1.86966</v>
      </c>
      <c r="HR120">
        <v>1.86584</v>
      </c>
      <c r="HS120">
        <v>1.86691</v>
      </c>
      <c r="HT120">
        <v>1.86829</v>
      </c>
      <c r="HU120">
        <v>5</v>
      </c>
      <c r="HV120">
        <v>0</v>
      </c>
      <c r="HW120">
        <v>0</v>
      </c>
      <c r="HX120">
        <v>0</v>
      </c>
      <c r="HY120" t="s">
        <v>421</v>
      </c>
      <c r="HZ120" t="s">
        <v>422</v>
      </c>
      <c r="IA120" t="s">
        <v>423</v>
      </c>
      <c r="IB120" t="s">
        <v>423</v>
      </c>
      <c r="IC120" t="s">
        <v>423</v>
      </c>
      <c r="ID120" t="s">
        <v>423</v>
      </c>
      <c r="IE120">
        <v>0</v>
      </c>
      <c r="IF120">
        <v>100</v>
      </c>
      <c r="IG120">
        <v>100</v>
      </c>
      <c r="IH120">
        <v>4.663</v>
      </c>
      <c r="II120">
        <v>0.3242</v>
      </c>
      <c r="IJ120">
        <v>3.92169283877132</v>
      </c>
      <c r="IK120">
        <v>0.0054094350880348</v>
      </c>
      <c r="IL120">
        <v>8.62785101562088e-07</v>
      </c>
      <c r="IM120">
        <v>-6.09410195572284e-10</v>
      </c>
      <c r="IN120">
        <v>-0.025273926026183</v>
      </c>
      <c r="IO120">
        <v>-0.0219156322177338</v>
      </c>
      <c r="IP120">
        <v>0.00246301660602182</v>
      </c>
      <c r="IQ120">
        <v>-2.7174175459257e-05</v>
      </c>
      <c r="IR120">
        <v>-3</v>
      </c>
      <c r="IS120">
        <v>1757</v>
      </c>
      <c r="IT120">
        <v>1</v>
      </c>
      <c r="IU120">
        <v>21</v>
      </c>
      <c r="IV120">
        <v>1526.8</v>
      </c>
      <c r="IW120">
        <v>1526.7</v>
      </c>
      <c r="IX120">
        <v>0.389404</v>
      </c>
      <c r="IY120">
        <v>2.63428</v>
      </c>
      <c r="IZ120">
        <v>1.54785</v>
      </c>
      <c r="JA120">
        <v>2.30713</v>
      </c>
      <c r="JB120">
        <v>1.34644</v>
      </c>
      <c r="JC120">
        <v>2.39746</v>
      </c>
      <c r="JD120">
        <v>32.2005</v>
      </c>
      <c r="JE120">
        <v>24.2539</v>
      </c>
      <c r="JF120">
        <v>18</v>
      </c>
      <c r="JG120">
        <v>500.712</v>
      </c>
      <c r="JH120">
        <v>406.782</v>
      </c>
      <c r="JI120">
        <v>20.6773</v>
      </c>
      <c r="JJ120">
        <v>25.9735</v>
      </c>
      <c r="JK120">
        <v>30.0002</v>
      </c>
      <c r="JL120">
        <v>25.9771</v>
      </c>
      <c r="JM120">
        <v>25.9265</v>
      </c>
      <c r="JN120">
        <v>7.79214</v>
      </c>
      <c r="JO120">
        <v>28.1291</v>
      </c>
      <c r="JP120">
        <v>0</v>
      </c>
      <c r="JQ120">
        <v>20.6749</v>
      </c>
      <c r="JR120">
        <v>97.3588</v>
      </c>
      <c r="JS120">
        <v>18.5665</v>
      </c>
      <c r="JT120">
        <v>102.387</v>
      </c>
      <c r="JU120">
        <v>103.224</v>
      </c>
    </row>
    <row r="121" spans="1:281">
      <c r="A121">
        <v>105</v>
      </c>
      <c r="B121">
        <v>1659720221.6</v>
      </c>
      <c r="C121">
        <v>2236.5</v>
      </c>
      <c r="D121" t="s">
        <v>634</v>
      </c>
      <c r="E121" t="s">
        <v>635</v>
      </c>
      <c r="F121">
        <v>5</v>
      </c>
      <c r="G121" t="s">
        <v>595</v>
      </c>
      <c r="H121" t="s">
        <v>416</v>
      </c>
      <c r="I121">
        <v>1659720213.85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112.151309394183</v>
      </c>
      <c r="AK121">
        <v>125.913236363636</v>
      </c>
      <c r="AL121">
        <v>-3.2618741455506</v>
      </c>
      <c r="AM121">
        <v>66.0023153147269</v>
      </c>
      <c r="AN121">
        <f>(AP121 - AO121 + DI121*1E3/(8.314*(DK121+273.15)) * AR121/DH121 * AQ121) * DH121/(100*CV121) * 1000/(1000 - AP121)</f>
        <v>0</v>
      </c>
      <c r="AO121">
        <v>18.5865498359963</v>
      </c>
      <c r="AP121">
        <v>20.7738496503497</v>
      </c>
      <c r="AQ121">
        <v>0.000108343349242886</v>
      </c>
      <c r="AR121">
        <v>111.647629213414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417</v>
      </c>
      <c r="AY121" t="s">
        <v>417</v>
      </c>
      <c r="AZ121">
        <v>0</v>
      </c>
      <c r="BA121">
        <v>0</v>
      </c>
      <c r="BB121">
        <f>1-AZ121/BA121</f>
        <v>0</v>
      </c>
      <c r="BC121">
        <v>0</v>
      </c>
      <c r="BD121" t="s">
        <v>417</v>
      </c>
      <c r="BE121" t="s">
        <v>417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417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6</v>
      </c>
      <c r="CW121">
        <v>0.5</v>
      </c>
      <c r="CX121" t="s">
        <v>418</v>
      </c>
      <c r="CY121">
        <v>2</v>
      </c>
      <c r="CZ121" t="b">
        <v>1</v>
      </c>
      <c r="DA121">
        <v>1659720213.85</v>
      </c>
      <c r="DB121">
        <v>146.489</v>
      </c>
      <c r="DC121">
        <v>126.332178571429</v>
      </c>
      <c r="DD121">
        <v>20.7751071428571</v>
      </c>
      <c r="DE121">
        <v>18.5869607142857</v>
      </c>
      <c r="DF121">
        <v>141.784535714286</v>
      </c>
      <c r="DG121">
        <v>20.4508714285714</v>
      </c>
      <c r="DH121">
        <v>500.085178571429</v>
      </c>
      <c r="DI121">
        <v>90.401975</v>
      </c>
      <c r="DJ121">
        <v>0.0430815607142857</v>
      </c>
      <c r="DK121">
        <v>24.5164964285714</v>
      </c>
      <c r="DL121">
        <v>25.0243857142857</v>
      </c>
      <c r="DM121">
        <v>999.9</v>
      </c>
      <c r="DN121">
        <v>0</v>
      </c>
      <c r="DO121">
        <v>0</v>
      </c>
      <c r="DP121">
        <v>9996.78571428571</v>
      </c>
      <c r="DQ121">
        <v>0</v>
      </c>
      <c r="DR121">
        <v>11.6948</v>
      </c>
      <c r="DS121">
        <v>20.1567964285714</v>
      </c>
      <c r="DT121">
        <v>149.596928571429</v>
      </c>
      <c r="DU121">
        <v>128.72475</v>
      </c>
      <c r="DV121">
        <v>2.18812928571429</v>
      </c>
      <c r="DW121">
        <v>126.332178571429</v>
      </c>
      <c r="DX121">
        <v>18.5869607142857</v>
      </c>
      <c r="DY121">
        <v>1.87810892857143</v>
      </c>
      <c r="DZ121">
        <v>1.68029821428571</v>
      </c>
      <c r="EA121">
        <v>16.4525071428571</v>
      </c>
      <c r="EB121">
        <v>14.7156</v>
      </c>
      <c r="EC121">
        <v>2000</v>
      </c>
      <c r="ED121">
        <v>0.980005321428571</v>
      </c>
      <c r="EE121">
        <v>0.0199948464285714</v>
      </c>
      <c r="EF121">
        <v>0</v>
      </c>
      <c r="EG121">
        <v>409.980214285714</v>
      </c>
      <c r="EH121">
        <v>5.00063</v>
      </c>
      <c r="EI121">
        <v>8180.21428571428</v>
      </c>
      <c r="EJ121">
        <v>17256.9107142857</v>
      </c>
      <c r="EK121">
        <v>37.7942857142857</v>
      </c>
      <c r="EL121">
        <v>38</v>
      </c>
      <c r="EM121">
        <v>37.375</v>
      </c>
      <c r="EN121">
        <v>37.25</v>
      </c>
      <c r="EO121">
        <v>38.625</v>
      </c>
      <c r="EP121">
        <v>1955.10964285714</v>
      </c>
      <c r="EQ121">
        <v>39.8903571428572</v>
      </c>
      <c r="ER121">
        <v>0</v>
      </c>
      <c r="ES121">
        <v>1659720218.5</v>
      </c>
      <c r="ET121">
        <v>0</v>
      </c>
      <c r="EU121">
        <v>410.02012</v>
      </c>
      <c r="EV121">
        <v>5.86815383017109</v>
      </c>
      <c r="EW121">
        <v>109.137692123599</v>
      </c>
      <c r="EX121">
        <v>8180.8304</v>
      </c>
      <c r="EY121">
        <v>15</v>
      </c>
      <c r="EZ121">
        <v>0</v>
      </c>
      <c r="FA121" t="s">
        <v>419</v>
      </c>
      <c r="FB121">
        <v>1659628608.5</v>
      </c>
      <c r="FC121">
        <v>1659628614.5</v>
      </c>
      <c r="FD121">
        <v>0</v>
      </c>
      <c r="FE121">
        <v>0.171</v>
      </c>
      <c r="FF121">
        <v>-0.023</v>
      </c>
      <c r="FG121">
        <v>6.372</v>
      </c>
      <c r="FH121">
        <v>0.072</v>
      </c>
      <c r="FI121">
        <v>420</v>
      </c>
      <c r="FJ121">
        <v>15</v>
      </c>
      <c r="FK121">
        <v>0.23</v>
      </c>
      <c r="FL121">
        <v>0.04</v>
      </c>
      <c r="FM121">
        <v>19.98227</v>
      </c>
      <c r="FN121">
        <v>2.95455534709191</v>
      </c>
      <c r="FO121">
        <v>0.4840756651599</v>
      </c>
      <c r="FP121">
        <v>0</v>
      </c>
      <c r="FQ121">
        <v>409.775941176471</v>
      </c>
      <c r="FR121">
        <v>4.57500381425554</v>
      </c>
      <c r="FS121">
        <v>0.487997585648346</v>
      </c>
      <c r="FT121">
        <v>0</v>
      </c>
      <c r="FU121">
        <v>2.1875505</v>
      </c>
      <c r="FV121">
        <v>0.0131369606003716</v>
      </c>
      <c r="FW121">
        <v>0.00280838472257631</v>
      </c>
      <c r="FX121">
        <v>1</v>
      </c>
      <c r="FY121">
        <v>1</v>
      </c>
      <c r="FZ121">
        <v>3</v>
      </c>
      <c r="GA121" t="s">
        <v>426</v>
      </c>
      <c r="GB121">
        <v>2.97344</v>
      </c>
      <c r="GC121">
        <v>2.69711</v>
      </c>
      <c r="GD121">
        <v>0.0304865</v>
      </c>
      <c r="GE121">
        <v>0.0265129</v>
      </c>
      <c r="GF121">
        <v>0.0935017</v>
      </c>
      <c r="GG121">
        <v>0.0873347</v>
      </c>
      <c r="GH121">
        <v>37782.4</v>
      </c>
      <c r="GI121">
        <v>41503.3</v>
      </c>
      <c r="GJ121">
        <v>35313.4</v>
      </c>
      <c r="GK121">
        <v>38663.6</v>
      </c>
      <c r="GL121">
        <v>45383</v>
      </c>
      <c r="GM121">
        <v>50962.1</v>
      </c>
      <c r="GN121">
        <v>55190.6</v>
      </c>
      <c r="GO121">
        <v>62014.2</v>
      </c>
      <c r="GP121">
        <v>1.9936</v>
      </c>
      <c r="GQ121">
        <v>1.8474</v>
      </c>
      <c r="GR121">
        <v>0.108331</v>
      </c>
      <c r="GS121">
        <v>0</v>
      </c>
      <c r="GT121">
        <v>23.2392</v>
      </c>
      <c r="GU121">
        <v>999.9</v>
      </c>
      <c r="GV121">
        <v>55.994</v>
      </c>
      <c r="GW121">
        <v>28.58</v>
      </c>
      <c r="GX121">
        <v>24.3122</v>
      </c>
      <c r="GY121">
        <v>55.172</v>
      </c>
      <c r="GZ121">
        <v>46.7468</v>
      </c>
      <c r="HA121">
        <v>1</v>
      </c>
      <c r="HB121">
        <v>-0.0956504</v>
      </c>
      <c r="HC121">
        <v>1.64841</v>
      </c>
      <c r="HD121">
        <v>20.122</v>
      </c>
      <c r="HE121">
        <v>5.19932</v>
      </c>
      <c r="HF121">
        <v>12.0052</v>
      </c>
      <c r="HG121">
        <v>4.9752</v>
      </c>
      <c r="HH121">
        <v>3.293</v>
      </c>
      <c r="HI121">
        <v>660.3</v>
      </c>
      <c r="HJ121">
        <v>9999</v>
      </c>
      <c r="HK121">
        <v>9999</v>
      </c>
      <c r="HL121">
        <v>9999</v>
      </c>
      <c r="HM121">
        <v>1.8631</v>
      </c>
      <c r="HN121">
        <v>1.86801</v>
      </c>
      <c r="HO121">
        <v>1.86774</v>
      </c>
      <c r="HP121">
        <v>1.8689</v>
      </c>
      <c r="HQ121">
        <v>1.86975</v>
      </c>
      <c r="HR121">
        <v>1.86584</v>
      </c>
      <c r="HS121">
        <v>1.86691</v>
      </c>
      <c r="HT121">
        <v>1.86829</v>
      </c>
      <c r="HU121">
        <v>5</v>
      </c>
      <c r="HV121">
        <v>0</v>
      </c>
      <c r="HW121">
        <v>0</v>
      </c>
      <c r="HX121">
        <v>0</v>
      </c>
      <c r="HY121" t="s">
        <v>421</v>
      </c>
      <c r="HZ121" t="s">
        <v>422</v>
      </c>
      <c r="IA121" t="s">
        <v>423</v>
      </c>
      <c r="IB121" t="s">
        <v>423</v>
      </c>
      <c r="IC121" t="s">
        <v>423</v>
      </c>
      <c r="ID121" t="s">
        <v>423</v>
      </c>
      <c r="IE121">
        <v>0</v>
      </c>
      <c r="IF121">
        <v>100</v>
      </c>
      <c r="IG121">
        <v>100</v>
      </c>
      <c r="IH121">
        <v>4.567</v>
      </c>
      <c r="II121">
        <v>0.3241</v>
      </c>
      <c r="IJ121">
        <v>3.92169283877132</v>
      </c>
      <c r="IK121">
        <v>0.0054094350880348</v>
      </c>
      <c r="IL121">
        <v>8.62785101562088e-07</v>
      </c>
      <c r="IM121">
        <v>-6.09410195572284e-10</v>
      </c>
      <c r="IN121">
        <v>-0.025273926026183</v>
      </c>
      <c r="IO121">
        <v>-0.0219156322177338</v>
      </c>
      <c r="IP121">
        <v>0.00246301660602182</v>
      </c>
      <c r="IQ121">
        <v>-2.7174175459257e-05</v>
      </c>
      <c r="IR121">
        <v>-3</v>
      </c>
      <c r="IS121">
        <v>1757</v>
      </c>
      <c r="IT121">
        <v>1</v>
      </c>
      <c r="IU121">
        <v>21</v>
      </c>
      <c r="IV121">
        <v>1526.9</v>
      </c>
      <c r="IW121">
        <v>1526.8</v>
      </c>
      <c r="IX121">
        <v>0.349121</v>
      </c>
      <c r="IY121">
        <v>2.65625</v>
      </c>
      <c r="IZ121">
        <v>1.54785</v>
      </c>
      <c r="JA121">
        <v>2.30591</v>
      </c>
      <c r="JB121">
        <v>1.34644</v>
      </c>
      <c r="JC121">
        <v>2.2876</v>
      </c>
      <c r="JD121">
        <v>32.2005</v>
      </c>
      <c r="JE121">
        <v>24.2451</v>
      </c>
      <c r="JF121">
        <v>18</v>
      </c>
      <c r="JG121">
        <v>500.034</v>
      </c>
      <c r="JH121">
        <v>406.877</v>
      </c>
      <c r="JI121">
        <v>20.6415</v>
      </c>
      <c r="JJ121">
        <v>25.9735</v>
      </c>
      <c r="JK121">
        <v>30</v>
      </c>
      <c r="JL121">
        <v>25.9749</v>
      </c>
      <c r="JM121">
        <v>25.9244</v>
      </c>
      <c r="JN121">
        <v>6.97282</v>
      </c>
      <c r="JO121">
        <v>28.1291</v>
      </c>
      <c r="JP121">
        <v>0</v>
      </c>
      <c r="JQ121">
        <v>20.6457</v>
      </c>
      <c r="JR121">
        <v>83.8886</v>
      </c>
      <c r="JS121">
        <v>18.5661</v>
      </c>
      <c r="JT121">
        <v>102.388</v>
      </c>
      <c r="JU121">
        <v>103.224</v>
      </c>
    </row>
    <row r="122" spans="1:281">
      <c r="A122">
        <v>106</v>
      </c>
      <c r="B122">
        <v>1659720226.1</v>
      </c>
      <c r="C122">
        <v>2241</v>
      </c>
      <c r="D122" t="s">
        <v>636</v>
      </c>
      <c r="E122" t="s">
        <v>637</v>
      </c>
      <c r="F122">
        <v>5</v>
      </c>
      <c r="G122" t="s">
        <v>595</v>
      </c>
      <c r="H122" t="s">
        <v>416</v>
      </c>
      <c r="I122">
        <v>1659720218.27857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96.8164343132687</v>
      </c>
      <c r="AK122">
        <v>111.143915151515</v>
      </c>
      <c r="AL122">
        <v>-3.28419339082224</v>
      </c>
      <c r="AM122">
        <v>66.0023153147269</v>
      </c>
      <c r="AN122">
        <f>(AP122 - AO122 + DI122*1E3/(8.314*(DK122+273.15)) * AR122/DH122 * AQ122) * DH122/(100*CV122) * 1000/(1000 - AP122)</f>
        <v>0</v>
      </c>
      <c r="AO122">
        <v>18.5880919223248</v>
      </c>
      <c r="AP122">
        <v>20.7690237762238</v>
      </c>
      <c r="AQ122">
        <v>-6.13907073304323e-05</v>
      </c>
      <c r="AR122">
        <v>111.647629213414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417</v>
      </c>
      <c r="AY122" t="s">
        <v>417</v>
      </c>
      <c r="AZ122">
        <v>0</v>
      </c>
      <c r="BA122">
        <v>0</v>
      </c>
      <c r="BB122">
        <f>1-AZ122/BA122</f>
        <v>0</v>
      </c>
      <c r="BC122">
        <v>0</v>
      </c>
      <c r="BD122" t="s">
        <v>417</v>
      </c>
      <c r="BE122" t="s">
        <v>417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417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6</v>
      </c>
      <c r="CW122">
        <v>0.5</v>
      </c>
      <c r="CX122" t="s">
        <v>418</v>
      </c>
      <c r="CY122">
        <v>2</v>
      </c>
      <c r="CZ122" t="b">
        <v>1</v>
      </c>
      <c r="DA122">
        <v>1659720218.27857</v>
      </c>
      <c r="DB122">
        <v>132.261392857143</v>
      </c>
      <c r="DC122">
        <v>111.845325</v>
      </c>
      <c r="DD122">
        <v>20.7737535714286</v>
      </c>
      <c r="DE122">
        <v>18.5864714285714</v>
      </c>
      <c r="DF122">
        <v>127.636214285714</v>
      </c>
      <c r="DG122">
        <v>20.449575</v>
      </c>
      <c r="DH122">
        <v>500.078964285714</v>
      </c>
      <c r="DI122">
        <v>90.4011607142857</v>
      </c>
      <c r="DJ122">
        <v>0.0431615892857143</v>
      </c>
      <c r="DK122">
        <v>24.5146035714286</v>
      </c>
      <c r="DL122">
        <v>25.0193535714286</v>
      </c>
      <c r="DM122">
        <v>999.9</v>
      </c>
      <c r="DN122">
        <v>0</v>
      </c>
      <c r="DO122">
        <v>0</v>
      </c>
      <c r="DP122">
        <v>10010.1785714286</v>
      </c>
      <c r="DQ122">
        <v>0</v>
      </c>
      <c r="DR122">
        <v>11.6948</v>
      </c>
      <c r="DS122">
        <v>20.416</v>
      </c>
      <c r="DT122">
        <v>135.067321428571</v>
      </c>
      <c r="DU122">
        <v>113.963485714286</v>
      </c>
      <c r="DV122">
        <v>2.187265</v>
      </c>
      <c r="DW122">
        <v>111.845325</v>
      </c>
      <c r="DX122">
        <v>18.5864714285714</v>
      </c>
      <c r="DY122">
        <v>1.87797</v>
      </c>
      <c r="DZ122">
        <v>1.68023928571429</v>
      </c>
      <c r="EA122">
        <v>16.4513392857143</v>
      </c>
      <c r="EB122">
        <v>14.7150535714286</v>
      </c>
      <c r="EC122">
        <v>2000.02</v>
      </c>
      <c r="ED122">
        <v>0.980005321428571</v>
      </c>
      <c r="EE122">
        <v>0.0199948464285714</v>
      </c>
      <c r="EF122">
        <v>0</v>
      </c>
      <c r="EG122">
        <v>410.465678571429</v>
      </c>
      <c r="EH122">
        <v>5.00063</v>
      </c>
      <c r="EI122">
        <v>8188.84464285714</v>
      </c>
      <c r="EJ122">
        <v>17257.0928571429</v>
      </c>
      <c r="EK122">
        <v>37.7898571428571</v>
      </c>
      <c r="EL122">
        <v>38</v>
      </c>
      <c r="EM122">
        <v>37.375</v>
      </c>
      <c r="EN122">
        <v>37.25</v>
      </c>
      <c r="EO122">
        <v>38.625</v>
      </c>
      <c r="EP122">
        <v>1955.12892857143</v>
      </c>
      <c r="EQ122">
        <v>39.8910714285714</v>
      </c>
      <c r="ER122">
        <v>0</v>
      </c>
      <c r="ES122">
        <v>1659720223.3</v>
      </c>
      <c r="ET122">
        <v>0</v>
      </c>
      <c r="EU122">
        <v>410.53564</v>
      </c>
      <c r="EV122">
        <v>7.28861538515676</v>
      </c>
      <c r="EW122">
        <v>128.350769405147</v>
      </c>
      <c r="EX122">
        <v>8190.2536</v>
      </c>
      <c r="EY122">
        <v>15</v>
      </c>
      <c r="EZ122">
        <v>0</v>
      </c>
      <c r="FA122" t="s">
        <v>419</v>
      </c>
      <c r="FB122">
        <v>1659628608.5</v>
      </c>
      <c r="FC122">
        <v>1659628614.5</v>
      </c>
      <c r="FD122">
        <v>0</v>
      </c>
      <c r="FE122">
        <v>0.171</v>
      </c>
      <c r="FF122">
        <v>-0.023</v>
      </c>
      <c r="FG122">
        <v>6.372</v>
      </c>
      <c r="FH122">
        <v>0.072</v>
      </c>
      <c r="FI122">
        <v>420</v>
      </c>
      <c r="FJ122">
        <v>15</v>
      </c>
      <c r="FK122">
        <v>0.23</v>
      </c>
      <c r="FL122">
        <v>0.04</v>
      </c>
      <c r="FM122">
        <v>20.2300325</v>
      </c>
      <c r="FN122">
        <v>4.2291478424015</v>
      </c>
      <c r="FO122">
        <v>0.559319922042609</v>
      </c>
      <c r="FP122">
        <v>0</v>
      </c>
      <c r="FQ122">
        <v>410.162764705882</v>
      </c>
      <c r="FR122">
        <v>5.93659281894383</v>
      </c>
      <c r="FS122">
        <v>0.612473099472827</v>
      </c>
      <c r="FT122">
        <v>0</v>
      </c>
      <c r="FU122">
        <v>2.18721925</v>
      </c>
      <c r="FV122">
        <v>-0.00268761726079311</v>
      </c>
      <c r="FW122">
        <v>0.00287484989825556</v>
      </c>
      <c r="FX122">
        <v>1</v>
      </c>
      <c r="FY122">
        <v>1</v>
      </c>
      <c r="FZ122">
        <v>3</v>
      </c>
      <c r="GA122" t="s">
        <v>426</v>
      </c>
      <c r="GB122">
        <v>2.97401</v>
      </c>
      <c r="GC122">
        <v>2.69709</v>
      </c>
      <c r="GD122">
        <v>0.0269341</v>
      </c>
      <c r="GE122">
        <v>0.0229122</v>
      </c>
      <c r="GF122">
        <v>0.0935005</v>
      </c>
      <c r="GG122">
        <v>0.0873297</v>
      </c>
      <c r="GH122">
        <v>37921.2</v>
      </c>
      <c r="GI122">
        <v>41656.3</v>
      </c>
      <c r="GJ122">
        <v>35313.7</v>
      </c>
      <c r="GK122">
        <v>38663.1</v>
      </c>
      <c r="GL122">
        <v>45383.1</v>
      </c>
      <c r="GM122">
        <v>50962.2</v>
      </c>
      <c r="GN122">
        <v>55190.9</v>
      </c>
      <c r="GO122">
        <v>62014.1</v>
      </c>
      <c r="GP122">
        <v>1.9946</v>
      </c>
      <c r="GQ122">
        <v>1.8466</v>
      </c>
      <c r="GR122">
        <v>0.107825</v>
      </c>
      <c r="GS122">
        <v>0</v>
      </c>
      <c r="GT122">
        <v>23.2392</v>
      </c>
      <c r="GU122">
        <v>999.9</v>
      </c>
      <c r="GV122">
        <v>55.97</v>
      </c>
      <c r="GW122">
        <v>28.601</v>
      </c>
      <c r="GX122">
        <v>24.3305</v>
      </c>
      <c r="GY122">
        <v>55.152</v>
      </c>
      <c r="GZ122">
        <v>46.278</v>
      </c>
      <c r="HA122">
        <v>1</v>
      </c>
      <c r="HB122">
        <v>-0.0960163</v>
      </c>
      <c r="HC122">
        <v>1.64871</v>
      </c>
      <c r="HD122">
        <v>20.122</v>
      </c>
      <c r="HE122">
        <v>5.20291</v>
      </c>
      <c r="HF122">
        <v>12.004</v>
      </c>
      <c r="HG122">
        <v>4.9756</v>
      </c>
      <c r="HH122">
        <v>3.2932</v>
      </c>
      <c r="HI122">
        <v>660.3</v>
      </c>
      <c r="HJ122">
        <v>9999</v>
      </c>
      <c r="HK122">
        <v>9999</v>
      </c>
      <c r="HL122">
        <v>9999</v>
      </c>
      <c r="HM122">
        <v>1.8631</v>
      </c>
      <c r="HN122">
        <v>1.86798</v>
      </c>
      <c r="HO122">
        <v>1.86771</v>
      </c>
      <c r="HP122">
        <v>1.8689</v>
      </c>
      <c r="HQ122">
        <v>1.86972</v>
      </c>
      <c r="HR122">
        <v>1.86584</v>
      </c>
      <c r="HS122">
        <v>1.86691</v>
      </c>
      <c r="HT122">
        <v>1.86829</v>
      </c>
      <c r="HU122">
        <v>5</v>
      </c>
      <c r="HV122">
        <v>0</v>
      </c>
      <c r="HW122">
        <v>0</v>
      </c>
      <c r="HX122">
        <v>0</v>
      </c>
      <c r="HY122" t="s">
        <v>421</v>
      </c>
      <c r="HZ122" t="s">
        <v>422</v>
      </c>
      <c r="IA122" t="s">
        <v>423</v>
      </c>
      <c r="IB122" t="s">
        <v>423</v>
      </c>
      <c r="IC122" t="s">
        <v>423</v>
      </c>
      <c r="ID122" t="s">
        <v>423</v>
      </c>
      <c r="IE122">
        <v>0</v>
      </c>
      <c r="IF122">
        <v>100</v>
      </c>
      <c r="IG122">
        <v>100</v>
      </c>
      <c r="IH122">
        <v>4.486</v>
      </c>
      <c r="II122">
        <v>0.324</v>
      </c>
      <c r="IJ122">
        <v>3.92169283877132</v>
      </c>
      <c r="IK122">
        <v>0.0054094350880348</v>
      </c>
      <c r="IL122">
        <v>8.62785101562088e-07</v>
      </c>
      <c r="IM122">
        <v>-6.09410195572284e-10</v>
      </c>
      <c r="IN122">
        <v>-0.025273926026183</v>
      </c>
      <c r="IO122">
        <v>-0.0219156322177338</v>
      </c>
      <c r="IP122">
        <v>0.00246301660602182</v>
      </c>
      <c r="IQ122">
        <v>-2.7174175459257e-05</v>
      </c>
      <c r="IR122">
        <v>-3</v>
      </c>
      <c r="IS122">
        <v>1757</v>
      </c>
      <c r="IT122">
        <v>1</v>
      </c>
      <c r="IU122">
        <v>21</v>
      </c>
      <c r="IV122">
        <v>1527</v>
      </c>
      <c r="IW122">
        <v>1526.9</v>
      </c>
      <c r="IX122">
        <v>0.318604</v>
      </c>
      <c r="IY122">
        <v>2.66602</v>
      </c>
      <c r="IZ122">
        <v>1.54785</v>
      </c>
      <c r="JA122">
        <v>2.30713</v>
      </c>
      <c r="JB122">
        <v>1.34644</v>
      </c>
      <c r="JC122">
        <v>2.26318</v>
      </c>
      <c r="JD122">
        <v>32.2005</v>
      </c>
      <c r="JE122">
        <v>24.2451</v>
      </c>
      <c r="JF122">
        <v>18</v>
      </c>
      <c r="JG122">
        <v>500.691</v>
      </c>
      <c r="JH122">
        <v>406.432</v>
      </c>
      <c r="JI122">
        <v>20.6229</v>
      </c>
      <c r="JJ122">
        <v>25.9735</v>
      </c>
      <c r="JK122">
        <v>30.0001</v>
      </c>
      <c r="JL122">
        <v>25.9749</v>
      </c>
      <c r="JM122">
        <v>25.9244</v>
      </c>
      <c r="JN122">
        <v>6.35188</v>
      </c>
      <c r="JO122">
        <v>28.1291</v>
      </c>
      <c r="JP122">
        <v>0</v>
      </c>
      <c r="JQ122">
        <v>20.6282</v>
      </c>
      <c r="JR122">
        <v>63.7742</v>
      </c>
      <c r="JS122">
        <v>18.566</v>
      </c>
      <c r="JT122">
        <v>102.388</v>
      </c>
      <c r="JU122">
        <v>103.224</v>
      </c>
    </row>
    <row r="123" spans="1:281">
      <c r="A123">
        <v>107</v>
      </c>
      <c r="B123">
        <v>1659720231.6</v>
      </c>
      <c r="C123">
        <v>2246.5</v>
      </c>
      <c r="D123" t="s">
        <v>638</v>
      </c>
      <c r="E123" t="s">
        <v>639</v>
      </c>
      <c r="F123">
        <v>5</v>
      </c>
      <c r="G123" t="s">
        <v>595</v>
      </c>
      <c r="H123" t="s">
        <v>416</v>
      </c>
      <c r="I123">
        <v>1659720223.85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78.2563016088771</v>
      </c>
      <c r="AK123">
        <v>93.1883412121212</v>
      </c>
      <c r="AL123">
        <v>-3.30750336179231</v>
      </c>
      <c r="AM123">
        <v>66.0023153147269</v>
      </c>
      <c r="AN123">
        <f>(AP123 - AO123 + DI123*1E3/(8.314*(DK123+273.15)) * AR123/DH123 * AQ123) * DH123/(100*CV123) * 1000/(1000 - AP123)</f>
        <v>0</v>
      </c>
      <c r="AO123">
        <v>18.5860887873694</v>
      </c>
      <c r="AP123">
        <v>20.7717020979021</v>
      </c>
      <c r="AQ123">
        <v>4.67300684147739e-05</v>
      </c>
      <c r="AR123">
        <v>111.647629213414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417</v>
      </c>
      <c r="AY123" t="s">
        <v>417</v>
      </c>
      <c r="AZ123">
        <v>0</v>
      </c>
      <c r="BA123">
        <v>0</v>
      </c>
      <c r="BB123">
        <f>1-AZ123/BA123</f>
        <v>0</v>
      </c>
      <c r="BC123">
        <v>0</v>
      </c>
      <c r="BD123" t="s">
        <v>417</v>
      </c>
      <c r="BE123" t="s">
        <v>417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417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6</v>
      </c>
      <c r="CW123">
        <v>0.5</v>
      </c>
      <c r="CX123" t="s">
        <v>418</v>
      </c>
      <c r="CY123">
        <v>2</v>
      </c>
      <c r="CZ123" t="b">
        <v>1</v>
      </c>
      <c r="DA123">
        <v>1659720223.85</v>
      </c>
      <c r="DB123">
        <v>114.493857142857</v>
      </c>
      <c r="DC123">
        <v>93.5263714285714</v>
      </c>
      <c r="DD123">
        <v>20.7728642857143</v>
      </c>
      <c r="DE123">
        <v>18.586075</v>
      </c>
      <c r="DF123">
        <v>109.967489285714</v>
      </c>
      <c r="DG123">
        <v>20.4487214285714</v>
      </c>
      <c r="DH123">
        <v>500.091714285714</v>
      </c>
      <c r="DI123">
        <v>90.3998785714286</v>
      </c>
      <c r="DJ123">
        <v>0.0431440142857143</v>
      </c>
      <c r="DK123">
        <v>24.5095357142857</v>
      </c>
      <c r="DL123">
        <v>25.0119678571429</v>
      </c>
      <c r="DM123">
        <v>999.9</v>
      </c>
      <c r="DN123">
        <v>0</v>
      </c>
      <c r="DO123">
        <v>0</v>
      </c>
      <c r="DP123">
        <v>10001.9642857143</v>
      </c>
      <c r="DQ123">
        <v>0</v>
      </c>
      <c r="DR123">
        <v>11.6948</v>
      </c>
      <c r="DS123">
        <v>20.9674642857143</v>
      </c>
      <c r="DT123">
        <v>116.922775</v>
      </c>
      <c r="DU123">
        <v>95.297525</v>
      </c>
      <c r="DV123">
        <v>2.18678464285714</v>
      </c>
      <c r="DW123">
        <v>93.5263714285714</v>
      </c>
      <c r="DX123">
        <v>18.586075</v>
      </c>
      <c r="DY123">
        <v>1.87786392857143</v>
      </c>
      <c r="DZ123">
        <v>1.68017928571429</v>
      </c>
      <c r="EA123">
        <v>16.4504392857143</v>
      </c>
      <c r="EB123">
        <v>14.7145</v>
      </c>
      <c r="EC123">
        <v>2000.03857142857</v>
      </c>
      <c r="ED123">
        <v>0.980005428571428</v>
      </c>
      <c r="EE123">
        <v>0.0199947285714286</v>
      </c>
      <c r="EF123">
        <v>0</v>
      </c>
      <c r="EG123">
        <v>411.128607142857</v>
      </c>
      <c r="EH123">
        <v>5.00063</v>
      </c>
      <c r="EI123">
        <v>8201.14142857143</v>
      </c>
      <c r="EJ123">
        <v>17257.2535714286</v>
      </c>
      <c r="EK123">
        <v>37.7898571428571</v>
      </c>
      <c r="EL123">
        <v>38</v>
      </c>
      <c r="EM123">
        <v>37.375</v>
      </c>
      <c r="EN123">
        <v>37.25</v>
      </c>
      <c r="EO123">
        <v>38.625</v>
      </c>
      <c r="EP123">
        <v>1955.14714285714</v>
      </c>
      <c r="EQ123">
        <v>39.8914285714286</v>
      </c>
      <c r="ER123">
        <v>0</v>
      </c>
      <c r="ES123">
        <v>1659720228.7</v>
      </c>
      <c r="ET123">
        <v>0</v>
      </c>
      <c r="EU123">
        <v>411.177961538461</v>
      </c>
      <c r="EV123">
        <v>8.00694016856363</v>
      </c>
      <c r="EW123">
        <v>143.981196668339</v>
      </c>
      <c r="EX123">
        <v>8201.72576923077</v>
      </c>
      <c r="EY123">
        <v>15</v>
      </c>
      <c r="EZ123">
        <v>0</v>
      </c>
      <c r="FA123" t="s">
        <v>419</v>
      </c>
      <c r="FB123">
        <v>1659628608.5</v>
      </c>
      <c r="FC123">
        <v>1659628614.5</v>
      </c>
      <c r="FD123">
        <v>0</v>
      </c>
      <c r="FE123">
        <v>0.171</v>
      </c>
      <c r="FF123">
        <v>-0.023</v>
      </c>
      <c r="FG123">
        <v>6.372</v>
      </c>
      <c r="FH123">
        <v>0.072</v>
      </c>
      <c r="FI123">
        <v>420</v>
      </c>
      <c r="FJ123">
        <v>15</v>
      </c>
      <c r="FK123">
        <v>0.23</v>
      </c>
      <c r="FL123">
        <v>0.04</v>
      </c>
      <c r="FM123">
        <v>20.6412925</v>
      </c>
      <c r="FN123">
        <v>5.40005290806752</v>
      </c>
      <c r="FO123">
        <v>0.629999781106113</v>
      </c>
      <c r="FP123">
        <v>0</v>
      </c>
      <c r="FQ123">
        <v>410.658058823529</v>
      </c>
      <c r="FR123">
        <v>6.95275782082511</v>
      </c>
      <c r="FS123">
        <v>0.70031601863127</v>
      </c>
      <c r="FT123">
        <v>0</v>
      </c>
      <c r="FU123">
        <v>2.186822</v>
      </c>
      <c r="FV123">
        <v>-0.00798821763602293</v>
      </c>
      <c r="FW123">
        <v>0.00280281215924291</v>
      </c>
      <c r="FX123">
        <v>1</v>
      </c>
      <c r="FY123">
        <v>1</v>
      </c>
      <c r="FZ123">
        <v>3</v>
      </c>
      <c r="GA123" t="s">
        <v>426</v>
      </c>
      <c r="GB123">
        <v>2.97403</v>
      </c>
      <c r="GC123">
        <v>2.69726</v>
      </c>
      <c r="GD123">
        <v>0.0224919</v>
      </c>
      <c r="GE123">
        <v>0.0179786</v>
      </c>
      <c r="GF123">
        <v>0.0935101</v>
      </c>
      <c r="GG123">
        <v>0.0873156</v>
      </c>
      <c r="GH123">
        <v>38094</v>
      </c>
      <c r="GI123">
        <v>41867</v>
      </c>
      <c r="GJ123">
        <v>35313.5</v>
      </c>
      <c r="GK123">
        <v>38663.6</v>
      </c>
      <c r="GL123">
        <v>45382.6</v>
      </c>
      <c r="GM123">
        <v>50962.7</v>
      </c>
      <c r="GN123">
        <v>55191</v>
      </c>
      <c r="GO123">
        <v>62014</v>
      </c>
      <c r="GP123">
        <v>1.993</v>
      </c>
      <c r="GQ123">
        <v>1.8472</v>
      </c>
      <c r="GR123">
        <v>0.108331</v>
      </c>
      <c r="GS123">
        <v>0</v>
      </c>
      <c r="GT123">
        <v>23.2408</v>
      </c>
      <c r="GU123">
        <v>999.9</v>
      </c>
      <c r="GV123">
        <v>55.97</v>
      </c>
      <c r="GW123">
        <v>28.58</v>
      </c>
      <c r="GX123">
        <v>24.3024</v>
      </c>
      <c r="GY123">
        <v>54.952</v>
      </c>
      <c r="GZ123">
        <v>46.222</v>
      </c>
      <c r="HA123">
        <v>1</v>
      </c>
      <c r="HB123">
        <v>-0.0957114</v>
      </c>
      <c r="HC123">
        <v>1.59706</v>
      </c>
      <c r="HD123">
        <v>20.1222</v>
      </c>
      <c r="HE123">
        <v>5.19932</v>
      </c>
      <c r="HF123">
        <v>12.0052</v>
      </c>
      <c r="HG123">
        <v>4.9752</v>
      </c>
      <c r="HH123">
        <v>3.293</v>
      </c>
      <c r="HI123">
        <v>660.4</v>
      </c>
      <c r="HJ123">
        <v>9999</v>
      </c>
      <c r="HK123">
        <v>9999</v>
      </c>
      <c r="HL123">
        <v>9999</v>
      </c>
      <c r="HM123">
        <v>1.8631</v>
      </c>
      <c r="HN123">
        <v>1.86798</v>
      </c>
      <c r="HO123">
        <v>1.86768</v>
      </c>
      <c r="HP123">
        <v>1.8689</v>
      </c>
      <c r="HQ123">
        <v>1.86969</v>
      </c>
      <c r="HR123">
        <v>1.86584</v>
      </c>
      <c r="HS123">
        <v>1.86688</v>
      </c>
      <c r="HT123">
        <v>1.86829</v>
      </c>
      <c r="HU123">
        <v>5</v>
      </c>
      <c r="HV123">
        <v>0</v>
      </c>
      <c r="HW123">
        <v>0</v>
      </c>
      <c r="HX123">
        <v>0</v>
      </c>
      <c r="HY123" t="s">
        <v>421</v>
      </c>
      <c r="HZ123" t="s">
        <v>422</v>
      </c>
      <c r="IA123" t="s">
        <v>423</v>
      </c>
      <c r="IB123" t="s">
        <v>423</v>
      </c>
      <c r="IC123" t="s">
        <v>423</v>
      </c>
      <c r="ID123" t="s">
        <v>423</v>
      </c>
      <c r="IE123">
        <v>0</v>
      </c>
      <c r="IF123">
        <v>100</v>
      </c>
      <c r="IG123">
        <v>100</v>
      </c>
      <c r="IH123">
        <v>4.389</v>
      </c>
      <c r="II123">
        <v>0.3242</v>
      </c>
      <c r="IJ123">
        <v>3.92169283877132</v>
      </c>
      <c r="IK123">
        <v>0.0054094350880348</v>
      </c>
      <c r="IL123">
        <v>8.62785101562088e-07</v>
      </c>
      <c r="IM123">
        <v>-6.09410195572284e-10</v>
      </c>
      <c r="IN123">
        <v>-0.025273926026183</v>
      </c>
      <c r="IO123">
        <v>-0.0219156322177338</v>
      </c>
      <c r="IP123">
        <v>0.00246301660602182</v>
      </c>
      <c r="IQ123">
        <v>-2.7174175459257e-05</v>
      </c>
      <c r="IR123">
        <v>-3</v>
      </c>
      <c r="IS123">
        <v>1757</v>
      </c>
      <c r="IT123">
        <v>1</v>
      </c>
      <c r="IU123">
        <v>21</v>
      </c>
      <c r="IV123">
        <v>1527.1</v>
      </c>
      <c r="IW123">
        <v>1527</v>
      </c>
      <c r="IX123">
        <v>0.2771</v>
      </c>
      <c r="IY123">
        <v>2.66113</v>
      </c>
      <c r="IZ123">
        <v>1.54785</v>
      </c>
      <c r="JA123">
        <v>2.30713</v>
      </c>
      <c r="JB123">
        <v>1.34644</v>
      </c>
      <c r="JC123">
        <v>2.39014</v>
      </c>
      <c r="JD123">
        <v>32.2005</v>
      </c>
      <c r="JE123">
        <v>24.2539</v>
      </c>
      <c r="JF123">
        <v>18</v>
      </c>
      <c r="JG123">
        <v>499.639</v>
      </c>
      <c r="JH123">
        <v>406.766</v>
      </c>
      <c r="JI123">
        <v>20.6117</v>
      </c>
      <c r="JJ123">
        <v>25.9735</v>
      </c>
      <c r="JK123">
        <v>30.0001</v>
      </c>
      <c r="JL123">
        <v>25.9749</v>
      </c>
      <c r="JM123">
        <v>25.9244</v>
      </c>
      <c r="JN123">
        <v>5.52145</v>
      </c>
      <c r="JO123">
        <v>28.1291</v>
      </c>
      <c r="JP123">
        <v>0</v>
      </c>
      <c r="JQ123">
        <v>20.6211</v>
      </c>
      <c r="JR123">
        <v>50.3799</v>
      </c>
      <c r="JS123">
        <v>18.566</v>
      </c>
      <c r="JT123">
        <v>102.388</v>
      </c>
      <c r="JU123">
        <v>103.224</v>
      </c>
    </row>
    <row r="124" spans="1:281">
      <c r="A124">
        <v>108</v>
      </c>
      <c r="B124">
        <v>1659720236.6</v>
      </c>
      <c r="C124">
        <v>2251.5</v>
      </c>
      <c r="D124" t="s">
        <v>640</v>
      </c>
      <c r="E124" t="s">
        <v>641</v>
      </c>
      <c r="F124">
        <v>5</v>
      </c>
      <c r="G124" t="s">
        <v>595</v>
      </c>
      <c r="H124" t="s">
        <v>416</v>
      </c>
      <c r="I124">
        <v>1659720229.11852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61.0789960409468</v>
      </c>
      <c r="AK124">
        <v>76.6051157575757</v>
      </c>
      <c r="AL124">
        <v>-3.31083540158276</v>
      </c>
      <c r="AM124">
        <v>66.0023153147269</v>
      </c>
      <c r="AN124">
        <f>(AP124 - AO124 + DI124*1E3/(8.314*(DK124+273.15)) * AR124/DH124 * AQ124) * DH124/(100*CV124) * 1000/(1000 - AP124)</f>
        <v>0</v>
      </c>
      <c r="AO124">
        <v>18.5855287154453</v>
      </c>
      <c r="AP124">
        <v>20.7769055944056</v>
      </c>
      <c r="AQ124">
        <v>-5.74416160008413e-06</v>
      </c>
      <c r="AR124">
        <v>111.647629213414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417</v>
      </c>
      <c r="AY124" t="s">
        <v>417</v>
      </c>
      <c r="AZ124">
        <v>0</v>
      </c>
      <c r="BA124">
        <v>0</v>
      </c>
      <c r="BB124">
        <f>1-AZ124/BA124</f>
        <v>0</v>
      </c>
      <c r="BC124">
        <v>0</v>
      </c>
      <c r="BD124" t="s">
        <v>417</v>
      </c>
      <c r="BE124" t="s">
        <v>417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417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6</v>
      </c>
      <c r="CW124">
        <v>0.5</v>
      </c>
      <c r="CX124" t="s">
        <v>418</v>
      </c>
      <c r="CY124">
        <v>2</v>
      </c>
      <c r="CZ124" t="b">
        <v>1</v>
      </c>
      <c r="DA124">
        <v>1659720229.11852</v>
      </c>
      <c r="DB124">
        <v>97.5742518518518</v>
      </c>
      <c r="DC124">
        <v>75.9816740740741</v>
      </c>
      <c r="DD124">
        <v>20.7727444444444</v>
      </c>
      <c r="DE124">
        <v>18.5859296296296</v>
      </c>
      <c r="DF124">
        <v>93.1415666666667</v>
      </c>
      <c r="DG124">
        <v>20.4486074074074</v>
      </c>
      <c r="DH124">
        <v>500.103185185185</v>
      </c>
      <c r="DI124">
        <v>90.3994888888889</v>
      </c>
      <c r="DJ124">
        <v>0.0430527740740741</v>
      </c>
      <c r="DK124">
        <v>24.5066925925926</v>
      </c>
      <c r="DL124">
        <v>25.0097037037037</v>
      </c>
      <c r="DM124">
        <v>999.9</v>
      </c>
      <c r="DN124">
        <v>0</v>
      </c>
      <c r="DO124">
        <v>0</v>
      </c>
      <c r="DP124">
        <v>10000.3703703704</v>
      </c>
      <c r="DQ124">
        <v>0</v>
      </c>
      <c r="DR124">
        <v>11.6948</v>
      </c>
      <c r="DS124">
        <v>21.5925666666667</v>
      </c>
      <c r="DT124">
        <v>99.6441703703704</v>
      </c>
      <c r="DU124">
        <v>77.4206111111111</v>
      </c>
      <c r="DV124">
        <v>2.18682518518518</v>
      </c>
      <c r="DW124">
        <v>75.9816740740741</v>
      </c>
      <c r="DX124">
        <v>18.5859296296296</v>
      </c>
      <c r="DY124">
        <v>1.87784555555556</v>
      </c>
      <c r="DZ124">
        <v>1.68015777777778</v>
      </c>
      <c r="EA124">
        <v>16.4502925925926</v>
      </c>
      <c r="EB124">
        <v>14.7143074074074</v>
      </c>
      <c r="EC124">
        <v>2000.04222222222</v>
      </c>
      <c r="ED124">
        <v>0.980005444444444</v>
      </c>
      <c r="EE124">
        <v>0.0199947111111111</v>
      </c>
      <c r="EF124">
        <v>0</v>
      </c>
      <c r="EG124">
        <v>411.887222222222</v>
      </c>
      <c r="EH124">
        <v>5.00063</v>
      </c>
      <c r="EI124">
        <v>8214.2662962963</v>
      </c>
      <c r="EJ124">
        <v>17257.2888888889</v>
      </c>
      <c r="EK124">
        <v>37.789037037037</v>
      </c>
      <c r="EL124">
        <v>38</v>
      </c>
      <c r="EM124">
        <v>37.375</v>
      </c>
      <c r="EN124">
        <v>37.25</v>
      </c>
      <c r="EO124">
        <v>38.625</v>
      </c>
      <c r="EP124">
        <v>1955.15074074074</v>
      </c>
      <c r="EQ124">
        <v>39.8914814814815</v>
      </c>
      <c r="ER124">
        <v>0</v>
      </c>
      <c r="ES124">
        <v>1659720233.5</v>
      </c>
      <c r="ET124">
        <v>0</v>
      </c>
      <c r="EU124">
        <v>411.883538461539</v>
      </c>
      <c r="EV124">
        <v>9.2086837374906</v>
      </c>
      <c r="EW124">
        <v>157.765127965152</v>
      </c>
      <c r="EX124">
        <v>8213.76346153846</v>
      </c>
      <c r="EY124">
        <v>15</v>
      </c>
      <c r="EZ124">
        <v>0</v>
      </c>
      <c r="FA124" t="s">
        <v>419</v>
      </c>
      <c r="FB124">
        <v>1659628608.5</v>
      </c>
      <c r="FC124">
        <v>1659628614.5</v>
      </c>
      <c r="FD124">
        <v>0</v>
      </c>
      <c r="FE124">
        <v>0.171</v>
      </c>
      <c r="FF124">
        <v>-0.023</v>
      </c>
      <c r="FG124">
        <v>6.372</v>
      </c>
      <c r="FH124">
        <v>0.072</v>
      </c>
      <c r="FI124">
        <v>420</v>
      </c>
      <c r="FJ124">
        <v>15</v>
      </c>
      <c r="FK124">
        <v>0.23</v>
      </c>
      <c r="FL124">
        <v>0.04</v>
      </c>
      <c r="FM124">
        <v>21.2676375</v>
      </c>
      <c r="FN124">
        <v>7.311</v>
      </c>
      <c r="FO124">
        <v>0.752716226969866</v>
      </c>
      <c r="FP124">
        <v>0</v>
      </c>
      <c r="FQ124">
        <v>411.455264705882</v>
      </c>
      <c r="FR124">
        <v>8.55757065165435</v>
      </c>
      <c r="FS124">
        <v>0.859746416403713</v>
      </c>
      <c r="FT124">
        <v>0</v>
      </c>
      <c r="FU124">
        <v>2.1874605</v>
      </c>
      <c r="FV124">
        <v>0.00452938086303131</v>
      </c>
      <c r="FW124">
        <v>0.00319929597724246</v>
      </c>
      <c r="FX124">
        <v>1</v>
      </c>
      <c r="FY124">
        <v>1</v>
      </c>
      <c r="FZ124">
        <v>3</v>
      </c>
      <c r="GA124" t="s">
        <v>426</v>
      </c>
      <c r="GB124">
        <v>2.97363</v>
      </c>
      <c r="GC124">
        <v>2.69697</v>
      </c>
      <c r="GD124">
        <v>0.0183581</v>
      </c>
      <c r="GE124">
        <v>0.0138253</v>
      </c>
      <c r="GF124">
        <v>0.0935056</v>
      </c>
      <c r="GG124">
        <v>0.0873256</v>
      </c>
      <c r="GH124">
        <v>38254.8</v>
      </c>
      <c r="GI124">
        <v>42044.1</v>
      </c>
      <c r="GJ124">
        <v>35313.2</v>
      </c>
      <c r="GK124">
        <v>38663.6</v>
      </c>
      <c r="GL124">
        <v>45381.8</v>
      </c>
      <c r="GM124">
        <v>50962.2</v>
      </c>
      <c r="GN124">
        <v>55189.8</v>
      </c>
      <c r="GO124">
        <v>62014.2</v>
      </c>
      <c r="GP124">
        <v>1.994</v>
      </c>
      <c r="GQ124">
        <v>1.8466</v>
      </c>
      <c r="GR124">
        <v>0.107259</v>
      </c>
      <c r="GS124">
        <v>0</v>
      </c>
      <c r="GT124">
        <v>23.2412</v>
      </c>
      <c r="GU124">
        <v>999.9</v>
      </c>
      <c r="GV124">
        <v>55.97</v>
      </c>
      <c r="GW124">
        <v>28.58</v>
      </c>
      <c r="GX124">
        <v>24.2997</v>
      </c>
      <c r="GY124">
        <v>54.932</v>
      </c>
      <c r="GZ124">
        <v>46.1859</v>
      </c>
      <c r="HA124">
        <v>1</v>
      </c>
      <c r="HB124">
        <v>-0.0961179</v>
      </c>
      <c r="HC124">
        <v>1.60074</v>
      </c>
      <c r="HD124">
        <v>20.1224</v>
      </c>
      <c r="HE124">
        <v>5.19932</v>
      </c>
      <c r="HF124">
        <v>12.0064</v>
      </c>
      <c r="HG124">
        <v>4.9748</v>
      </c>
      <c r="HH124">
        <v>3.2932</v>
      </c>
      <c r="HI124">
        <v>660.4</v>
      </c>
      <c r="HJ124">
        <v>9999</v>
      </c>
      <c r="HK124">
        <v>9999</v>
      </c>
      <c r="HL124">
        <v>9999</v>
      </c>
      <c r="HM124">
        <v>1.86307</v>
      </c>
      <c r="HN124">
        <v>1.86798</v>
      </c>
      <c r="HO124">
        <v>1.86771</v>
      </c>
      <c r="HP124">
        <v>1.8689</v>
      </c>
      <c r="HQ124">
        <v>1.86969</v>
      </c>
      <c r="HR124">
        <v>1.86575</v>
      </c>
      <c r="HS124">
        <v>1.86691</v>
      </c>
      <c r="HT124">
        <v>1.86829</v>
      </c>
      <c r="HU124">
        <v>5</v>
      </c>
      <c r="HV124">
        <v>0</v>
      </c>
      <c r="HW124">
        <v>0</v>
      </c>
      <c r="HX124">
        <v>0</v>
      </c>
      <c r="HY124" t="s">
        <v>421</v>
      </c>
      <c r="HZ124" t="s">
        <v>422</v>
      </c>
      <c r="IA124" t="s">
        <v>423</v>
      </c>
      <c r="IB124" t="s">
        <v>423</v>
      </c>
      <c r="IC124" t="s">
        <v>423</v>
      </c>
      <c r="ID124" t="s">
        <v>423</v>
      </c>
      <c r="IE124">
        <v>0</v>
      </c>
      <c r="IF124">
        <v>100</v>
      </c>
      <c r="IG124">
        <v>100</v>
      </c>
      <c r="IH124">
        <v>4.3</v>
      </c>
      <c r="II124">
        <v>0.324</v>
      </c>
      <c r="IJ124">
        <v>3.92169283877132</v>
      </c>
      <c r="IK124">
        <v>0.0054094350880348</v>
      </c>
      <c r="IL124">
        <v>8.62785101562088e-07</v>
      </c>
      <c r="IM124">
        <v>-6.09410195572284e-10</v>
      </c>
      <c r="IN124">
        <v>-0.025273926026183</v>
      </c>
      <c r="IO124">
        <v>-0.0219156322177338</v>
      </c>
      <c r="IP124">
        <v>0.00246301660602182</v>
      </c>
      <c r="IQ124">
        <v>-2.7174175459257e-05</v>
      </c>
      <c r="IR124">
        <v>-3</v>
      </c>
      <c r="IS124">
        <v>1757</v>
      </c>
      <c r="IT124">
        <v>1</v>
      </c>
      <c r="IU124">
        <v>21</v>
      </c>
      <c r="IV124">
        <v>1527.1</v>
      </c>
      <c r="IW124">
        <v>1527</v>
      </c>
      <c r="IX124">
        <v>0.24292</v>
      </c>
      <c r="IY124">
        <v>2.66113</v>
      </c>
      <c r="IZ124">
        <v>1.54785</v>
      </c>
      <c r="JA124">
        <v>2.30591</v>
      </c>
      <c r="JB124">
        <v>1.34644</v>
      </c>
      <c r="JC124">
        <v>2.38647</v>
      </c>
      <c r="JD124">
        <v>32.2005</v>
      </c>
      <c r="JE124">
        <v>24.2539</v>
      </c>
      <c r="JF124">
        <v>18</v>
      </c>
      <c r="JG124">
        <v>500.296</v>
      </c>
      <c r="JH124">
        <v>406.432</v>
      </c>
      <c r="JI124">
        <v>20.6035</v>
      </c>
      <c r="JJ124">
        <v>25.9735</v>
      </c>
      <c r="JK124">
        <v>30.0001</v>
      </c>
      <c r="JL124">
        <v>25.9749</v>
      </c>
      <c r="JM124">
        <v>25.9244</v>
      </c>
      <c r="JN124">
        <v>4.77186</v>
      </c>
      <c r="JO124">
        <v>28.1291</v>
      </c>
      <c r="JP124">
        <v>0</v>
      </c>
      <c r="JQ124">
        <v>20.6096</v>
      </c>
      <c r="JR124">
        <v>30.2207</v>
      </c>
      <c r="JS124">
        <v>18.5654</v>
      </c>
      <c r="JT124">
        <v>102.386</v>
      </c>
      <c r="JU124">
        <v>103.224</v>
      </c>
    </row>
    <row r="125" spans="1:281">
      <c r="A125">
        <v>109</v>
      </c>
      <c r="B125">
        <v>1659720333.6</v>
      </c>
      <c r="C125">
        <v>2348.5</v>
      </c>
      <c r="D125" t="s">
        <v>642</v>
      </c>
      <c r="E125" t="s">
        <v>643</v>
      </c>
      <c r="F125">
        <v>5</v>
      </c>
      <c r="G125" t="s">
        <v>595</v>
      </c>
      <c r="H125" t="s">
        <v>416</v>
      </c>
      <c r="I125">
        <v>1659720325.6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427.732618263508</v>
      </c>
      <c r="AK125">
        <v>419.072581818182</v>
      </c>
      <c r="AL125">
        <v>-0.0271350956729154</v>
      </c>
      <c r="AM125">
        <v>66.0023153147269</v>
      </c>
      <c r="AN125">
        <f>(AP125 - AO125 + DI125*1E3/(8.314*(DK125+273.15)) * AR125/DH125 * AQ125) * DH125/(100*CV125) * 1000/(1000 - AP125)</f>
        <v>0</v>
      </c>
      <c r="AO125">
        <v>18.4770794111252</v>
      </c>
      <c r="AP125">
        <v>20.7694083916084</v>
      </c>
      <c r="AQ125">
        <v>6.15070433175475e-05</v>
      </c>
      <c r="AR125">
        <v>111.647629213414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417</v>
      </c>
      <c r="AY125" t="s">
        <v>417</v>
      </c>
      <c r="AZ125">
        <v>0</v>
      </c>
      <c r="BA125">
        <v>0</v>
      </c>
      <c r="BB125">
        <f>1-AZ125/BA125</f>
        <v>0</v>
      </c>
      <c r="BC125">
        <v>0</v>
      </c>
      <c r="BD125" t="s">
        <v>417</v>
      </c>
      <c r="BE125" t="s">
        <v>417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417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6</v>
      </c>
      <c r="CW125">
        <v>0.5</v>
      </c>
      <c r="CX125" t="s">
        <v>418</v>
      </c>
      <c r="CY125">
        <v>2</v>
      </c>
      <c r="CZ125" t="b">
        <v>1</v>
      </c>
      <c r="DA125">
        <v>1659720325.6</v>
      </c>
      <c r="DB125">
        <v>410.47835483871</v>
      </c>
      <c r="DC125">
        <v>419.94364516129</v>
      </c>
      <c r="DD125">
        <v>20.7643</v>
      </c>
      <c r="DE125">
        <v>18.4781935483871</v>
      </c>
      <c r="DF125">
        <v>404.269032258065</v>
      </c>
      <c r="DG125">
        <v>20.4405322580645</v>
      </c>
      <c r="DH125">
        <v>500.058419354839</v>
      </c>
      <c r="DI125">
        <v>90.3983967741936</v>
      </c>
      <c r="DJ125">
        <v>0.043232535483871</v>
      </c>
      <c r="DK125">
        <v>24.5269451612903</v>
      </c>
      <c r="DL125">
        <v>24.9876774193548</v>
      </c>
      <c r="DM125">
        <v>999.9</v>
      </c>
      <c r="DN125">
        <v>0</v>
      </c>
      <c r="DO125">
        <v>0</v>
      </c>
      <c r="DP125">
        <v>9995.32258064516</v>
      </c>
      <c r="DQ125">
        <v>0</v>
      </c>
      <c r="DR125">
        <v>11.6428032258064</v>
      </c>
      <c r="DS125">
        <v>-9.46533322580645</v>
      </c>
      <c r="DT125">
        <v>419.182387096774</v>
      </c>
      <c r="DU125">
        <v>427.849612903226</v>
      </c>
      <c r="DV125">
        <v>2.28609903225806</v>
      </c>
      <c r="DW125">
        <v>419.94364516129</v>
      </c>
      <c r="DX125">
        <v>18.4781935483871</v>
      </c>
      <c r="DY125">
        <v>1.87705967741936</v>
      </c>
      <c r="DZ125">
        <v>1.67039967741935</v>
      </c>
      <c r="EA125">
        <v>16.4437193548387</v>
      </c>
      <c r="EB125">
        <v>14.6240548387097</v>
      </c>
      <c r="EC125">
        <v>2000.00193548387</v>
      </c>
      <c r="ED125">
        <v>0.980005</v>
      </c>
      <c r="EE125">
        <v>0.0199952</v>
      </c>
      <c r="EF125">
        <v>0</v>
      </c>
      <c r="EG125">
        <v>414.472322580645</v>
      </c>
      <c r="EH125">
        <v>5.00063</v>
      </c>
      <c r="EI125">
        <v>8273.96741935484</v>
      </c>
      <c r="EJ125">
        <v>17256.9419354839</v>
      </c>
      <c r="EK125">
        <v>37.75</v>
      </c>
      <c r="EL125">
        <v>37.9573225806451</v>
      </c>
      <c r="EM125">
        <v>37.375</v>
      </c>
      <c r="EN125">
        <v>37.25</v>
      </c>
      <c r="EO125">
        <v>38.625</v>
      </c>
      <c r="EP125">
        <v>1955.11193548387</v>
      </c>
      <c r="EQ125">
        <v>39.89</v>
      </c>
      <c r="ER125">
        <v>0</v>
      </c>
      <c r="ES125">
        <v>1659720330.7</v>
      </c>
      <c r="ET125">
        <v>0</v>
      </c>
      <c r="EU125">
        <v>414.404961538462</v>
      </c>
      <c r="EV125">
        <v>-4.04830768171213</v>
      </c>
      <c r="EW125">
        <v>-66.2762393723391</v>
      </c>
      <c r="EX125">
        <v>8273.39846153846</v>
      </c>
      <c r="EY125">
        <v>15</v>
      </c>
      <c r="EZ125">
        <v>0</v>
      </c>
      <c r="FA125" t="s">
        <v>419</v>
      </c>
      <c r="FB125">
        <v>1659628608.5</v>
      </c>
      <c r="FC125">
        <v>1659628614.5</v>
      </c>
      <c r="FD125">
        <v>0</v>
      </c>
      <c r="FE125">
        <v>0.171</v>
      </c>
      <c r="FF125">
        <v>-0.023</v>
      </c>
      <c r="FG125">
        <v>6.372</v>
      </c>
      <c r="FH125">
        <v>0.072</v>
      </c>
      <c r="FI125">
        <v>420</v>
      </c>
      <c r="FJ125">
        <v>15</v>
      </c>
      <c r="FK125">
        <v>0.23</v>
      </c>
      <c r="FL125">
        <v>0.04</v>
      </c>
      <c r="FM125">
        <v>-9.4345995</v>
      </c>
      <c r="FN125">
        <v>-0.559689455909914</v>
      </c>
      <c r="FO125">
        <v>0.106143912612782</v>
      </c>
      <c r="FP125">
        <v>0</v>
      </c>
      <c r="FQ125">
        <v>414.612352941177</v>
      </c>
      <c r="FR125">
        <v>-4.07550801843286</v>
      </c>
      <c r="FS125">
        <v>0.444496799588356</v>
      </c>
      <c r="FT125">
        <v>0</v>
      </c>
      <c r="FU125">
        <v>2.28508125</v>
      </c>
      <c r="FV125">
        <v>0.0398851407129359</v>
      </c>
      <c r="FW125">
        <v>0.00472501861768821</v>
      </c>
      <c r="FX125">
        <v>1</v>
      </c>
      <c r="FY125">
        <v>1</v>
      </c>
      <c r="FZ125">
        <v>3</v>
      </c>
      <c r="GA125" t="s">
        <v>426</v>
      </c>
      <c r="GB125">
        <v>2.97357</v>
      </c>
      <c r="GC125">
        <v>2.69717</v>
      </c>
      <c r="GD125">
        <v>0.0889691</v>
      </c>
      <c r="GE125">
        <v>0.0917576</v>
      </c>
      <c r="GF125">
        <v>0.0934889</v>
      </c>
      <c r="GG125">
        <v>0.0869666</v>
      </c>
      <c r="GH125">
        <v>35504.7</v>
      </c>
      <c r="GI125">
        <v>38724</v>
      </c>
      <c r="GJ125">
        <v>35313.8</v>
      </c>
      <c r="GK125">
        <v>38664.6</v>
      </c>
      <c r="GL125">
        <v>45385.5</v>
      </c>
      <c r="GM125">
        <v>50985.8</v>
      </c>
      <c r="GN125">
        <v>55191.1</v>
      </c>
      <c r="GO125">
        <v>62015.9</v>
      </c>
      <c r="GP125">
        <v>1.9938</v>
      </c>
      <c r="GQ125">
        <v>1.8476</v>
      </c>
      <c r="GR125">
        <v>0.106007</v>
      </c>
      <c r="GS125">
        <v>0</v>
      </c>
      <c r="GT125">
        <v>23.2431</v>
      </c>
      <c r="GU125">
        <v>999.9</v>
      </c>
      <c r="GV125">
        <v>55.921</v>
      </c>
      <c r="GW125">
        <v>28.601</v>
      </c>
      <c r="GX125">
        <v>24.3101</v>
      </c>
      <c r="GY125">
        <v>54.922</v>
      </c>
      <c r="GZ125">
        <v>46.6306</v>
      </c>
      <c r="HA125">
        <v>1</v>
      </c>
      <c r="HB125">
        <v>-0.0973171</v>
      </c>
      <c r="HC125">
        <v>1.32638</v>
      </c>
      <c r="HD125">
        <v>20.1247</v>
      </c>
      <c r="HE125">
        <v>5.19932</v>
      </c>
      <c r="HF125">
        <v>12.004</v>
      </c>
      <c r="HG125">
        <v>4.9752</v>
      </c>
      <c r="HH125">
        <v>3.2932</v>
      </c>
      <c r="HI125">
        <v>660.4</v>
      </c>
      <c r="HJ125">
        <v>9999</v>
      </c>
      <c r="HK125">
        <v>9999</v>
      </c>
      <c r="HL125">
        <v>9999</v>
      </c>
      <c r="HM125">
        <v>1.8631</v>
      </c>
      <c r="HN125">
        <v>1.86798</v>
      </c>
      <c r="HO125">
        <v>1.86768</v>
      </c>
      <c r="HP125">
        <v>1.8689</v>
      </c>
      <c r="HQ125">
        <v>1.86981</v>
      </c>
      <c r="HR125">
        <v>1.86584</v>
      </c>
      <c r="HS125">
        <v>1.86691</v>
      </c>
      <c r="HT125">
        <v>1.86829</v>
      </c>
      <c r="HU125">
        <v>5</v>
      </c>
      <c r="HV125">
        <v>0</v>
      </c>
      <c r="HW125">
        <v>0</v>
      </c>
      <c r="HX125">
        <v>0</v>
      </c>
      <c r="HY125" t="s">
        <v>421</v>
      </c>
      <c r="HZ125" t="s">
        <v>422</v>
      </c>
      <c r="IA125" t="s">
        <v>423</v>
      </c>
      <c r="IB125" t="s">
        <v>423</v>
      </c>
      <c r="IC125" t="s">
        <v>423</v>
      </c>
      <c r="ID125" t="s">
        <v>423</v>
      </c>
      <c r="IE125">
        <v>0</v>
      </c>
      <c r="IF125">
        <v>100</v>
      </c>
      <c r="IG125">
        <v>100</v>
      </c>
      <c r="IH125">
        <v>6.208</v>
      </c>
      <c r="II125">
        <v>0.3238</v>
      </c>
      <c r="IJ125">
        <v>3.92169283877132</v>
      </c>
      <c r="IK125">
        <v>0.0054094350880348</v>
      </c>
      <c r="IL125">
        <v>8.62785101562088e-07</v>
      </c>
      <c r="IM125">
        <v>-6.09410195572284e-10</v>
      </c>
      <c r="IN125">
        <v>-0.025273926026183</v>
      </c>
      <c r="IO125">
        <v>-0.0219156322177338</v>
      </c>
      <c r="IP125">
        <v>0.00246301660602182</v>
      </c>
      <c r="IQ125">
        <v>-2.7174175459257e-05</v>
      </c>
      <c r="IR125">
        <v>-3</v>
      </c>
      <c r="IS125">
        <v>1757</v>
      </c>
      <c r="IT125">
        <v>1</v>
      </c>
      <c r="IU125">
        <v>21</v>
      </c>
      <c r="IV125">
        <v>1528.8</v>
      </c>
      <c r="IW125">
        <v>1528.7</v>
      </c>
      <c r="IX125">
        <v>1.02417</v>
      </c>
      <c r="IY125">
        <v>2.63062</v>
      </c>
      <c r="IZ125">
        <v>1.54785</v>
      </c>
      <c r="JA125">
        <v>2.30591</v>
      </c>
      <c r="JB125">
        <v>1.34644</v>
      </c>
      <c r="JC125">
        <v>2.23877</v>
      </c>
      <c r="JD125">
        <v>32.2225</v>
      </c>
      <c r="JE125">
        <v>24.2451</v>
      </c>
      <c r="JF125">
        <v>18</v>
      </c>
      <c r="JG125">
        <v>500.065</v>
      </c>
      <c r="JH125">
        <v>406.893</v>
      </c>
      <c r="JI125">
        <v>20.8732</v>
      </c>
      <c r="JJ125">
        <v>25.9652</v>
      </c>
      <c r="JK125">
        <v>30.0001</v>
      </c>
      <c r="JL125">
        <v>25.964</v>
      </c>
      <c r="JM125">
        <v>25.9114</v>
      </c>
      <c r="JN125">
        <v>20.6121</v>
      </c>
      <c r="JO125">
        <v>28.4133</v>
      </c>
      <c r="JP125">
        <v>0</v>
      </c>
      <c r="JQ125">
        <v>20.8773</v>
      </c>
      <c r="JR125">
        <v>426.666</v>
      </c>
      <c r="JS125">
        <v>18.5042</v>
      </c>
      <c r="JT125">
        <v>102.389</v>
      </c>
      <c r="JU125">
        <v>103.227</v>
      </c>
    </row>
    <row r="126" spans="1:281">
      <c r="A126">
        <v>110</v>
      </c>
      <c r="B126">
        <v>1659720338.6</v>
      </c>
      <c r="C126">
        <v>2353.5</v>
      </c>
      <c r="D126" t="s">
        <v>644</v>
      </c>
      <c r="E126" t="s">
        <v>645</v>
      </c>
      <c r="F126">
        <v>5</v>
      </c>
      <c r="G126" t="s">
        <v>595</v>
      </c>
      <c r="H126" t="s">
        <v>416</v>
      </c>
      <c r="I126">
        <v>1659720330.75517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428.682706514997</v>
      </c>
      <c r="AK126">
        <v>419.520539393939</v>
      </c>
      <c r="AL126">
        <v>0.121823595847703</v>
      </c>
      <c r="AM126">
        <v>66.0023153147269</v>
      </c>
      <c r="AN126">
        <f>(AP126 - AO126 + DI126*1E3/(8.314*(DK126+273.15)) * AR126/DH126 * AQ126) * DH126/(100*CV126) * 1000/(1000 - AP126)</f>
        <v>0</v>
      </c>
      <c r="AO126">
        <v>18.4750878211362</v>
      </c>
      <c r="AP126">
        <v>20.7720587412587</v>
      </c>
      <c r="AQ126">
        <v>4.78386332898079e-05</v>
      </c>
      <c r="AR126">
        <v>111.647629213414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417</v>
      </c>
      <c r="AY126" t="s">
        <v>417</v>
      </c>
      <c r="AZ126">
        <v>0</v>
      </c>
      <c r="BA126">
        <v>0</v>
      </c>
      <c r="BB126">
        <f>1-AZ126/BA126</f>
        <v>0</v>
      </c>
      <c r="BC126">
        <v>0</v>
      </c>
      <c r="BD126" t="s">
        <v>417</v>
      </c>
      <c r="BE126" t="s">
        <v>417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417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6</v>
      </c>
      <c r="CW126">
        <v>0.5</v>
      </c>
      <c r="CX126" t="s">
        <v>418</v>
      </c>
      <c r="CY126">
        <v>2</v>
      </c>
      <c r="CZ126" t="b">
        <v>1</v>
      </c>
      <c r="DA126">
        <v>1659720330.75517</v>
      </c>
      <c r="DB126">
        <v>410.479896551724</v>
      </c>
      <c r="DC126">
        <v>420.491517241379</v>
      </c>
      <c r="DD126">
        <v>20.7668586206897</v>
      </c>
      <c r="DE126">
        <v>18.4767068965517</v>
      </c>
      <c r="DF126">
        <v>404.270482758621</v>
      </c>
      <c r="DG126">
        <v>20.4429827586207</v>
      </c>
      <c r="DH126">
        <v>500.032068965517</v>
      </c>
      <c r="DI126">
        <v>90.3976448275862</v>
      </c>
      <c r="DJ126">
        <v>0.0432073413793103</v>
      </c>
      <c r="DK126">
        <v>24.5305</v>
      </c>
      <c r="DL126">
        <v>24.9873793103448</v>
      </c>
      <c r="DM126">
        <v>999.9</v>
      </c>
      <c r="DN126">
        <v>0</v>
      </c>
      <c r="DO126">
        <v>0</v>
      </c>
      <c r="DP126">
        <v>9999.31034482759</v>
      </c>
      <c r="DQ126">
        <v>0</v>
      </c>
      <c r="DR126">
        <v>11.643024137931</v>
      </c>
      <c r="DS126">
        <v>-10.0116527586207</v>
      </c>
      <c r="DT126">
        <v>419.185068965517</v>
      </c>
      <c r="DU126">
        <v>428.407172413793</v>
      </c>
      <c r="DV126">
        <v>2.29013931034483</v>
      </c>
      <c r="DW126">
        <v>420.491517241379</v>
      </c>
      <c r="DX126">
        <v>18.4767068965517</v>
      </c>
      <c r="DY126">
        <v>1.87727586206897</v>
      </c>
      <c r="DZ126">
        <v>1.6702524137931</v>
      </c>
      <c r="EA126">
        <v>16.4455310344828</v>
      </c>
      <c r="EB126">
        <v>14.6226896551724</v>
      </c>
      <c r="EC126">
        <v>2000.00413793103</v>
      </c>
      <c r="ED126">
        <v>0.980005</v>
      </c>
      <c r="EE126">
        <v>0.0199952</v>
      </c>
      <c r="EF126">
        <v>0</v>
      </c>
      <c r="EG126">
        <v>414.161655172414</v>
      </c>
      <c r="EH126">
        <v>5.00063</v>
      </c>
      <c r="EI126">
        <v>8268.69137931034</v>
      </c>
      <c r="EJ126">
        <v>17256.9620689655</v>
      </c>
      <c r="EK126">
        <v>37.75</v>
      </c>
      <c r="EL126">
        <v>37.9543793103448</v>
      </c>
      <c r="EM126">
        <v>37.375</v>
      </c>
      <c r="EN126">
        <v>37.25</v>
      </c>
      <c r="EO126">
        <v>38.625</v>
      </c>
      <c r="EP126">
        <v>1955.11413793103</v>
      </c>
      <c r="EQ126">
        <v>39.89</v>
      </c>
      <c r="ER126">
        <v>0</v>
      </c>
      <c r="ES126">
        <v>1659720335.5</v>
      </c>
      <c r="ET126">
        <v>0</v>
      </c>
      <c r="EU126">
        <v>414.126923076923</v>
      </c>
      <c r="EV126">
        <v>-2.72902563342385</v>
      </c>
      <c r="EW126">
        <v>-55.3155554847016</v>
      </c>
      <c r="EX126">
        <v>8268.53307692308</v>
      </c>
      <c r="EY126">
        <v>15</v>
      </c>
      <c r="EZ126">
        <v>0</v>
      </c>
      <c r="FA126" t="s">
        <v>419</v>
      </c>
      <c r="FB126">
        <v>1659628608.5</v>
      </c>
      <c r="FC126">
        <v>1659628614.5</v>
      </c>
      <c r="FD126">
        <v>0</v>
      </c>
      <c r="FE126">
        <v>0.171</v>
      </c>
      <c r="FF126">
        <v>-0.023</v>
      </c>
      <c r="FG126">
        <v>6.372</v>
      </c>
      <c r="FH126">
        <v>0.072</v>
      </c>
      <c r="FI126">
        <v>420</v>
      </c>
      <c r="FJ126">
        <v>15</v>
      </c>
      <c r="FK126">
        <v>0.23</v>
      </c>
      <c r="FL126">
        <v>0.04</v>
      </c>
      <c r="FM126">
        <v>-9.6333135</v>
      </c>
      <c r="FN126">
        <v>-2.99549358348964</v>
      </c>
      <c r="FO126">
        <v>0.587560312429924</v>
      </c>
      <c r="FP126">
        <v>0</v>
      </c>
      <c r="FQ126">
        <v>414.376323529412</v>
      </c>
      <c r="FR126">
        <v>-3.4983804389905</v>
      </c>
      <c r="FS126">
        <v>0.399784480217577</v>
      </c>
      <c r="FT126">
        <v>0</v>
      </c>
      <c r="FU126">
        <v>2.28752675</v>
      </c>
      <c r="FV126">
        <v>0.0497341463414608</v>
      </c>
      <c r="FW126">
        <v>0.00540920390977268</v>
      </c>
      <c r="FX126">
        <v>1</v>
      </c>
      <c r="FY126">
        <v>1</v>
      </c>
      <c r="FZ126">
        <v>3</v>
      </c>
      <c r="GA126" t="s">
        <v>426</v>
      </c>
      <c r="GB126">
        <v>2.97446</v>
      </c>
      <c r="GC126">
        <v>2.69676</v>
      </c>
      <c r="GD126">
        <v>0.089105</v>
      </c>
      <c r="GE126">
        <v>0.0929077</v>
      </c>
      <c r="GF126">
        <v>0.0935101</v>
      </c>
      <c r="GG126">
        <v>0.0869649</v>
      </c>
      <c r="GH126">
        <v>35500.5</v>
      </c>
      <c r="GI126">
        <v>38674.8</v>
      </c>
      <c r="GJ126">
        <v>35314.9</v>
      </c>
      <c r="GK126">
        <v>38664.4</v>
      </c>
      <c r="GL126">
        <v>45385.4</v>
      </c>
      <c r="GM126">
        <v>50985.6</v>
      </c>
      <c r="GN126">
        <v>55192.3</v>
      </c>
      <c r="GO126">
        <v>62015.5</v>
      </c>
      <c r="GP126">
        <v>1.995</v>
      </c>
      <c r="GQ126">
        <v>1.847</v>
      </c>
      <c r="GR126">
        <v>0.106096</v>
      </c>
      <c r="GS126">
        <v>0</v>
      </c>
      <c r="GT126">
        <v>23.2447</v>
      </c>
      <c r="GU126">
        <v>999.9</v>
      </c>
      <c r="GV126">
        <v>55.921</v>
      </c>
      <c r="GW126">
        <v>28.601</v>
      </c>
      <c r="GX126">
        <v>24.3107</v>
      </c>
      <c r="GY126">
        <v>54.902</v>
      </c>
      <c r="GZ126">
        <v>46.7027</v>
      </c>
      <c r="HA126">
        <v>1</v>
      </c>
      <c r="HB126">
        <v>-0.097561</v>
      </c>
      <c r="HC126">
        <v>1.30318</v>
      </c>
      <c r="HD126">
        <v>20.1252</v>
      </c>
      <c r="HE126">
        <v>5.19812</v>
      </c>
      <c r="HF126">
        <v>12.004</v>
      </c>
      <c r="HG126">
        <v>4.9752</v>
      </c>
      <c r="HH126">
        <v>3.293</v>
      </c>
      <c r="HI126">
        <v>660.4</v>
      </c>
      <c r="HJ126">
        <v>9999</v>
      </c>
      <c r="HK126">
        <v>9999</v>
      </c>
      <c r="HL126">
        <v>9999</v>
      </c>
      <c r="HM126">
        <v>1.8631</v>
      </c>
      <c r="HN126">
        <v>1.86798</v>
      </c>
      <c r="HO126">
        <v>1.86771</v>
      </c>
      <c r="HP126">
        <v>1.8689</v>
      </c>
      <c r="HQ126">
        <v>1.86972</v>
      </c>
      <c r="HR126">
        <v>1.86581</v>
      </c>
      <c r="HS126">
        <v>1.86691</v>
      </c>
      <c r="HT126">
        <v>1.86829</v>
      </c>
      <c r="HU126">
        <v>5</v>
      </c>
      <c r="HV126">
        <v>0</v>
      </c>
      <c r="HW126">
        <v>0</v>
      </c>
      <c r="HX126">
        <v>0</v>
      </c>
      <c r="HY126" t="s">
        <v>421</v>
      </c>
      <c r="HZ126" t="s">
        <v>422</v>
      </c>
      <c r="IA126" t="s">
        <v>423</v>
      </c>
      <c r="IB126" t="s">
        <v>423</v>
      </c>
      <c r="IC126" t="s">
        <v>423</v>
      </c>
      <c r="ID126" t="s">
        <v>423</v>
      </c>
      <c r="IE126">
        <v>0</v>
      </c>
      <c r="IF126">
        <v>100</v>
      </c>
      <c r="IG126">
        <v>100</v>
      </c>
      <c r="IH126">
        <v>6.213</v>
      </c>
      <c r="II126">
        <v>0.3241</v>
      </c>
      <c r="IJ126">
        <v>3.92169283877132</v>
      </c>
      <c r="IK126">
        <v>0.0054094350880348</v>
      </c>
      <c r="IL126">
        <v>8.62785101562088e-07</v>
      </c>
      <c r="IM126">
        <v>-6.09410195572284e-10</v>
      </c>
      <c r="IN126">
        <v>-0.025273926026183</v>
      </c>
      <c r="IO126">
        <v>-0.0219156322177338</v>
      </c>
      <c r="IP126">
        <v>0.00246301660602182</v>
      </c>
      <c r="IQ126">
        <v>-2.7174175459257e-05</v>
      </c>
      <c r="IR126">
        <v>-3</v>
      </c>
      <c r="IS126">
        <v>1757</v>
      </c>
      <c r="IT126">
        <v>1</v>
      </c>
      <c r="IU126">
        <v>21</v>
      </c>
      <c r="IV126">
        <v>1528.8</v>
      </c>
      <c r="IW126">
        <v>1528.7</v>
      </c>
      <c r="IX126">
        <v>1.05225</v>
      </c>
      <c r="IY126">
        <v>2.62695</v>
      </c>
      <c r="IZ126">
        <v>1.54785</v>
      </c>
      <c r="JA126">
        <v>2.30713</v>
      </c>
      <c r="JB126">
        <v>1.34644</v>
      </c>
      <c r="JC126">
        <v>2.31079</v>
      </c>
      <c r="JD126">
        <v>32.2005</v>
      </c>
      <c r="JE126">
        <v>24.2451</v>
      </c>
      <c r="JF126">
        <v>18</v>
      </c>
      <c r="JG126">
        <v>500.854</v>
      </c>
      <c r="JH126">
        <v>406.559</v>
      </c>
      <c r="JI126">
        <v>20.8823</v>
      </c>
      <c r="JJ126">
        <v>25.9648</v>
      </c>
      <c r="JK126">
        <v>29.9999</v>
      </c>
      <c r="JL126">
        <v>25.964</v>
      </c>
      <c r="JM126">
        <v>25.9114</v>
      </c>
      <c r="JN126">
        <v>21.1175</v>
      </c>
      <c r="JO126">
        <v>28.4133</v>
      </c>
      <c r="JP126">
        <v>0</v>
      </c>
      <c r="JQ126">
        <v>20.8893</v>
      </c>
      <c r="JR126">
        <v>440.123</v>
      </c>
      <c r="JS126">
        <v>18.5042</v>
      </c>
      <c r="JT126">
        <v>102.391</v>
      </c>
      <c r="JU126">
        <v>103.226</v>
      </c>
    </row>
    <row r="127" spans="1:281">
      <c r="A127">
        <v>111</v>
      </c>
      <c r="B127">
        <v>1659720343.6</v>
      </c>
      <c r="C127">
        <v>2358.5</v>
      </c>
      <c r="D127" t="s">
        <v>646</v>
      </c>
      <c r="E127" t="s">
        <v>647</v>
      </c>
      <c r="F127">
        <v>5</v>
      </c>
      <c r="G127" t="s">
        <v>595</v>
      </c>
      <c r="H127" t="s">
        <v>416</v>
      </c>
      <c r="I127">
        <v>1659720335.83214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441.496487371061</v>
      </c>
      <c r="AK127">
        <v>425.47816969697</v>
      </c>
      <c r="AL127">
        <v>1.4093753133555</v>
      </c>
      <c r="AM127">
        <v>66.0023153147269</v>
      </c>
      <c r="AN127">
        <f>(AP127 - AO127 + DI127*1E3/(8.314*(DK127+273.15)) * AR127/DH127 * AQ127) * DH127/(100*CV127) * 1000/(1000 - AP127)</f>
        <v>0</v>
      </c>
      <c r="AO127">
        <v>18.4745264578307</v>
      </c>
      <c r="AP127">
        <v>20.7741223776224</v>
      </c>
      <c r="AQ127">
        <v>1.79301480567822e-06</v>
      </c>
      <c r="AR127">
        <v>111.647629213414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417</v>
      </c>
      <c r="AY127" t="s">
        <v>417</v>
      </c>
      <c r="AZ127">
        <v>0</v>
      </c>
      <c r="BA127">
        <v>0</v>
      </c>
      <c r="BB127">
        <f>1-AZ127/BA127</f>
        <v>0</v>
      </c>
      <c r="BC127">
        <v>0</v>
      </c>
      <c r="BD127" t="s">
        <v>417</v>
      </c>
      <c r="BE127" t="s">
        <v>417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417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6</v>
      </c>
      <c r="CW127">
        <v>0.5</v>
      </c>
      <c r="CX127" t="s">
        <v>418</v>
      </c>
      <c r="CY127">
        <v>2</v>
      </c>
      <c r="CZ127" t="b">
        <v>1</v>
      </c>
      <c r="DA127">
        <v>1659720335.83214</v>
      </c>
      <c r="DB127">
        <v>411.55525</v>
      </c>
      <c r="DC127">
        <v>424.999607142857</v>
      </c>
      <c r="DD127">
        <v>20.7698107142857</v>
      </c>
      <c r="DE127">
        <v>18.4751107142857</v>
      </c>
      <c r="DF127">
        <v>405.33975</v>
      </c>
      <c r="DG127">
        <v>20.4458071428571</v>
      </c>
      <c r="DH127">
        <v>500.039535714286</v>
      </c>
      <c r="DI127">
        <v>90.3986571428571</v>
      </c>
      <c r="DJ127">
        <v>0.0432622821428571</v>
      </c>
      <c r="DK127">
        <v>24.5335035714286</v>
      </c>
      <c r="DL127">
        <v>24.9860857142857</v>
      </c>
      <c r="DM127">
        <v>999.9</v>
      </c>
      <c r="DN127">
        <v>0</v>
      </c>
      <c r="DO127">
        <v>0</v>
      </c>
      <c r="DP127">
        <v>10005.1785714286</v>
      </c>
      <c r="DQ127">
        <v>0</v>
      </c>
      <c r="DR127">
        <v>11.6431464285714</v>
      </c>
      <c r="DS127">
        <v>-13.44437</v>
      </c>
      <c r="DT127">
        <v>420.284535714286</v>
      </c>
      <c r="DU127">
        <v>432.999357142857</v>
      </c>
      <c r="DV127">
        <v>2.294695</v>
      </c>
      <c r="DW127">
        <v>424.999607142857</v>
      </c>
      <c r="DX127">
        <v>18.4751107142857</v>
      </c>
      <c r="DY127">
        <v>1.87756357142857</v>
      </c>
      <c r="DZ127">
        <v>1.67012607142857</v>
      </c>
      <c r="EA127">
        <v>16.44795</v>
      </c>
      <c r="EB127">
        <v>14.6215214285714</v>
      </c>
      <c r="EC127">
        <v>2000.00535714286</v>
      </c>
      <c r="ED127">
        <v>0.980005</v>
      </c>
      <c r="EE127">
        <v>0.0199952</v>
      </c>
      <c r="EF127">
        <v>0</v>
      </c>
      <c r="EG127">
        <v>413.979571428571</v>
      </c>
      <c r="EH127">
        <v>5.00063</v>
      </c>
      <c r="EI127">
        <v>8264.42107142857</v>
      </c>
      <c r="EJ127">
        <v>17256.9642857143</v>
      </c>
      <c r="EK127">
        <v>37.75</v>
      </c>
      <c r="EL127">
        <v>37.95275</v>
      </c>
      <c r="EM127">
        <v>37.375</v>
      </c>
      <c r="EN127">
        <v>37.25</v>
      </c>
      <c r="EO127">
        <v>38.6205</v>
      </c>
      <c r="EP127">
        <v>1955.11535714286</v>
      </c>
      <c r="EQ127">
        <v>39.89</v>
      </c>
      <c r="ER127">
        <v>0</v>
      </c>
      <c r="ES127">
        <v>1659720340.9</v>
      </c>
      <c r="ET127">
        <v>0</v>
      </c>
      <c r="EU127">
        <v>413.908</v>
      </c>
      <c r="EV127">
        <v>-2.64323076996088</v>
      </c>
      <c r="EW127">
        <v>-43.3515383851968</v>
      </c>
      <c r="EX127">
        <v>8263.8068</v>
      </c>
      <c r="EY127">
        <v>15</v>
      </c>
      <c r="EZ127">
        <v>0</v>
      </c>
      <c r="FA127" t="s">
        <v>419</v>
      </c>
      <c r="FB127">
        <v>1659628608.5</v>
      </c>
      <c r="FC127">
        <v>1659628614.5</v>
      </c>
      <c r="FD127">
        <v>0</v>
      </c>
      <c r="FE127">
        <v>0.171</v>
      </c>
      <c r="FF127">
        <v>-0.023</v>
      </c>
      <c r="FG127">
        <v>6.372</v>
      </c>
      <c r="FH127">
        <v>0.072</v>
      </c>
      <c r="FI127">
        <v>420</v>
      </c>
      <c r="FJ127">
        <v>15</v>
      </c>
      <c r="FK127">
        <v>0.23</v>
      </c>
      <c r="FL127">
        <v>0.04</v>
      </c>
      <c r="FM127">
        <v>-11.755515</v>
      </c>
      <c r="FN127">
        <v>-31.558274521576</v>
      </c>
      <c r="FO127">
        <v>3.84771731219628</v>
      </c>
      <c r="FP127">
        <v>0</v>
      </c>
      <c r="FQ127">
        <v>414.109029411765</v>
      </c>
      <c r="FR127">
        <v>-2.4194194016487</v>
      </c>
      <c r="FS127">
        <v>0.320485980724324</v>
      </c>
      <c r="FT127">
        <v>0</v>
      </c>
      <c r="FU127">
        <v>2.2915575</v>
      </c>
      <c r="FV127">
        <v>0.0487283302063709</v>
      </c>
      <c r="FW127">
        <v>0.00527836563246618</v>
      </c>
      <c r="FX127">
        <v>1</v>
      </c>
      <c r="FY127">
        <v>1</v>
      </c>
      <c r="FZ127">
        <v>3</v>
      </c>
      <c r="GA127" t="s">
        <v>426</v>
      </c>
      <c r="GB127">
        <v>2.97502</v>
      </c>
      <c r="GC127">
        <v>2.69623</v>
      </c>
      <c r="GD127">
        <v>0.0901795</v>
      </c>
      <c r="GE127">
        <v>0.0952164</v>
      </c>
      <c r="GF127">
        <v>0.0935156</v>
      </c>
      <c r="GG127">
        <v>0.0869565</v>
      </c>
      <c r="GH127">
        <v>35458.5</v>
      </c>
      <c r="GI127">
        <v>38576.6</v>
      </c>
      <c r="GJ127">
        <v>35314.8</v>
      </c>
      <c r="GK127">
        <v>38664.6</v>
      </c>
      <c r="GL127">
        <v>45385.2</v>
      </c>
      <c r="GM127">
        <v>50986.7</v>
      </c>
      <c r="GN127">
        <v>55192.4</v>
      </c>
      <c r="GO127">
        <v>62016.1</v>
      </c>
      <c r="GP127">
        <v>1.9946</v>
      </c>
      <c r="GQ127">
        <v>1.8476</v>
      </c>
      <c r="GR127">
        <v>0.106215</v>
      </c>
      <c r="GS127">
        <v>0</v>
      </c>
      <c r="GT127">
        <v>23.2451</v>
      </c>
      <c r="GU127">
        <v>999.9</v>
      </c>
      <c r="GV127">
        <v>55.921</v>
      </c>
      <c r="GW127">
        <v>28.601</v>
      </c>
      <c r="GX127">
        <v>24.3098</v>
      </c>
      <c r="GY127">
        <v>54.972</v>
      </c>
      <c r="GZ127">
        <v>46.6186</v>
      </c>
      <c r="HA127">
        <v>1</v>
      </c>
      <c r="HB127">
        <v>-0.097439</v>
      </c>
      <c r="HC127">
        <v>1.29815</v>
      </c>
      <c r="HD127">
        <v>20.1245</v>
      </c>
      <c r="HE127">
        <v>5.19932</v>
      </c>
      <c r="HF127">
        <v>12.004</v>
      </c>
      <c r="HG127">
        <v>4.9752</v>
      </c>
      <c r="HH127">
        <v>3.2932</v>
      </c>
      <c r="HI127">
        <v>660.4</v>
      </c>
      <c r="HJ127">
        <v>9999</v>
      </c>
      <c r="HK127">
        <v>9999</v>
      </c>
      <c r="HL127">
        <v>9999</v>
      </c>
      <c r="HM127">
        <v>1.86307</v>
      </c>
      <c r="HN127">
        <v>1.86798</v>
      </c>
      <c r="HO127">
        <v>1.86771</v>
      </c>
      <c r="HP127">
        <v>1.8689</v>
      </c>
      <c r="HQ127">
        <v>1.86969</v>
      </c>
      <c r="HR127">
        <v>1.86575</v>
      </c>
      <c r="HS127">
        <v>1.86685</v>
      </c>
      <c r="HT127">
        <v>1.86829</v>
      </c>
      <c r="HU127">
        <v>5</v>
      </c>
      <c r="HV127">
        <v>0</v>
      </c>
      <c r="HW127">
        <v>0</v>
      </c>
      <c r="HX127">
        <v>0</v>
      </c>
      <c r="HY127" t="s">
        <v>421</v>
      </c>
      <c r="HZ127" t="s">
        <v>422</v>
      </c>
      <c r="IA127" t="s">
        <v>423</v>
      </c>
      <c r="IB127" t="s">
        <v>423</v>
      </c>
      <c r="IC127" t="s">
        <v>423</v>
      </c>
      <c r="ID127" t="s">
        <v>423</v>
      </c>
      <c r="IE127">
        <v>0</v>
      </c>
      <c r="IF127">
        <v>100</v>
      </c>
      <c r="IG127">
        <v>100</v>
      </c>
      <c r="IH127">
        <v>6.25</v>
      </c>
      <c r="II127">
        <v>0.3242</v>
      </c>
      <c r="IJ127">
        <v>3.92169283877132</v>
      </c>
      <c r="IK127">
        <v>0.0054094350880348</v>
      </c>
      <c r="IL127">
        <v>8.62785101562088e-07</v>
      </c>
      <c r="IM127">
        <v>-6.09410195572284e-10</v>
      </c>
      <c r="IN127">
        <v>-0.025273926026183</v>
      </c>
      <c r="IO127">
        <v>-0.0219156322177338</v>
      </c>
      <c r="IP127">
        <v>0.00246301660602182</v>
      </c>
      <c r="IQ127">
        <v>-2.7174175459257e-05</v>
      </c>
      <c r="IR127">
        <v>-3</v>
      </c>
      <c r="IS127">
        <v>1757</v>
      </c>
      <c r="IT127">
        <v>1</v>
      </c>
      <c r="IU127">
        <v>21</v>
      </c>
      <c r="IV127">
        <v>1528.9</v>
      </c>
      <c r="IW127">
        <v>1528.8</v>
      </c>
      <c r="IX127">
        <v>1.08032</v>
      </c>
      <c r="IY127">
        <v>2.61841</v>
      </c>
      <c r="IZ127">
        <v>1.54785</v>
      </c>
      <c r="JA127">
        <v>2.30713</v>
      </c>
      <c r="JB127">
        <v>1.34644</v>
      </c>
      <c r="JC127">
        <v>2.37671</v>
      </c>
      <c r="JD127">
        <v>32.2225</v>
      </c>
      <c r="JE127">
        <v>24.2539</v>
      </c>
      <c r="JF127">
        <v>18</v>
      </c>
      <c r="JG127">
        <v>500.571</v>
      </c>
      <c r="JH127">
        <v>406.893</v>
      </c>
      <c r="JI127">
        <v>20.8926</v>
      </c>
      <c r="JJ127">
        <v>25.9648</v>
      </c>
      <c r="JK127">
        <v>30</v>
      </c>
      <c r="JL127">
        <v>25.9618</v>
      </c>
      <c r="JM127">
        <v>25.9114</v>
      </c>
      <c r="JN127">
        <v>21.7739</v>
      </c>
      <c r="JO127">
        <v>28.4133</v>
      </c>
      <c r="JP127">
        <v>0</v>
      </c>
      <c r="JQ127">
        <v>20.8981</v>
      </c>
      <c r="JR127">
        <v>460.265</v>
      </c>
      <c r="JS127">
        <v>18.5042</v>
      </c>
      <c r="JT127">
        <v>102.391</v>
      </c>
      <c r="JU127">
        <v>103.227</v>
      </c>
    </row>
    <row r="128" spans="1:281">
      <c r="A128">
        <v>112</v>
      </c>
      <c r="B128">
        <v>1659720348.6</v>
      </c>
      <c r="C128">
        <v>2363.5</v>
      </c>
      <c r="D128" t="s">
        <v>648</v>
      </c>
      <c r="E128" t="s">
        <v>649</v>
      </c>
      <c r="F128">
        <v>5</v>
      </c>
      <c r="G128" t="s">
        <v>595</v>
      </c>
      <c r="H128" t="s">
        <v>416</v>
      </c>
      <c r="I128">
        <v>1659720341.1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457.714028814299</v>
      </c>
      <c r="AK128">
        <v>436.85623030303</v>
      </c>
      <c r="AL128">
        <v>2.43039668784725</v>
      </c>
      <c r="AM128">
        <v>66.0023153147269</v>
      </c>
      <c r="AN128">
        <f>(AP128 - AO128 + DI128*1E3/(8.314*(DK128+273.15)) * AR128/DH128 * AQ128) * DH128/(100*CV128) * 1000/(1000 - AP128)</f>
        <v>0</v>
      </c>
      <c r="AO128">
        <v>18.4727921476504</v>
      </c>
      <c r="AP128">
        <v>20.7758825174825</v>
      </c>
      <c r="AQ128">
        <v>-8.44056887090916e-05</v>
      </c>
      <c r="AR128">
        <v>111.647629213414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417</v>
      </c>
      <c r="AY128" t="s">
        <v>417</v>
      </c>
      <c r="AZ128">
        <v>0</v>
      </c>
      <c r="BA128">
        <v>0</v>
      </c>
      <c r="BB128">
        <f>1-AZ128/BA128</f>
        <v>0</v>
      </c>
      <c r="BC128">
        <v>0</v>
      </c>
      <c r="BD128" t="s">
        <v>417</v>
      </c>
      <c r="BE128" t="s">
        <v>417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417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6</v>
      </c>
      <c r="CW128">
        <v>0.5</v>
      </c>
      <c r="CX128" t="s">
        <v>418</v>
      </c>
      <c r="CY128">
        <v>2</v>
      </c>
      <c r="CZ128" t="b">
        <v>1</v>
      </c>
      <c r="DA128">
        <v>1659720341.1</v>
      </c>
      <c r="DB128">
        <v>415.774407407407</v>
      </c>
      <c r="DC128">
        <v>435.240444444444</v>
      </c>
      <c r="DD128">
        <v>20.7716518518519</v>
      </c>
      <c r="DE128">
        <v>18.4734814814815</v>
      </c>
      <c r="DF128">
        <v>409.534481481482</v>
      </c>
      <c r="DG128">
        <v>20.4475666666667</v>
      </c>
      <c r="DH128">
        <v>500.039296296296</v>
      </c>
      <c r="DI128">
        <v>90.4001481481481</v>
      </c>
      <c r="DJ128">
        <v>0.0434516037037037</v>
      </c>
      <c r="DK128">
        <v>24.536462962963</v>
      </c>
      <c r="DL128">
        <v>24.9861074074074</v>
      </c>
      <c r="DM128">
        <v>999.9</v>
      </c>
      <c r="DN128">
        <v>0</v>
      </c>
      <c r="DO128">
        <v>0</v>
      </c>
      <c r="DP128">
        <v>9992.77777777778</v>
      </c>
      <c r="DQ128">
        <v>0</v>
      </c>
      <c r="DR128">
        <v>11.6473666666667</v>
      </c>
      <c r="DS128">
        <v>-19.4660525925926</v>
      </c>
      <c r="DT128">
        <v>424.593962962963</v>
      </c>
      <c r="DU128">
        <v>443.432185185185</v>
      </c>
      <c r="DV128">
        <v>2.29816407407407</v>
      </c>
      <c r="DW128">
        <v>435.240444444444</v>
      </c>
      <c r="DX128">
        <v>18.4734814814815</v>
      </c>
      <c r="DY128">
        <v>1.87776037037037</v>
      </c>
      <c r="DZ128">
        <v>1.6700062962963</v>
      </c>
      <c r="EA128">
        <v>16.4496</v>
      </c>
      <c r="EB128">
        <v>14.6204185185185</v>
      </c>
      <c r="EC128">
        <v>2000.00481481482</v>
      </c>
      <c r="ED128">
        <v>0.980005</v>
      </c>
      <c r="EE128">
        <v>0.0199952</v>
      </c>
      <c r="EF128">
        <v>0</v>
      </c>
      <c r="EG128">
        <v>413.814222222222</v>
      </c>
      <c r="EH128">
        <v>5.00063</v>
      </c>
      <c r="EI128">
        <v>8261.51777777778</v>
      </c>
      <c r="EJ128">
        <v>17256.9555555556</v>
      </c>
      <c r="EK128">
        <v>37.75</v>
      </c>
      <c r="EL128">
        <v>37.9486666666667</v>
      </c>
      <c r="EM128">
        <v>37.3703333333333</v>
      </c>
      <c r="EN128">
        <v>37.2453333333333</v>
      </c>
      <c r="EO128">
        <v>38.6203333333333</v>
      </c>
      <c r="EP128">
        <v>1955.11481481481</v>
      </c>
      <c r="EQ128">
        <v>39.89</v>
      </c>
      <c r="ER128">
        <v>0</v>
      </c>
      <c r="ES128">
        <v>1659720345.7</v>
      </c>
      <c r="ET128">
        <v>0</v>
      </c>
      <c r="EU128">
        <v>413.80848</v>
      </c>
      <c r="EV128">
        <v>-1.24184616015541</v>
      </c>
      <c r="EW128">
        <v>-19.6184615303336</v>
      </c>
      <c r="EX128">
        <v>8261.4508</v>
      </c>
      <c r="EY128">
        <v>15</v>
      </c>
      <c r="EZ128">
        <v>0</v>
      </c>
      <c r="FA128" t="s">
        <v>419</v>
      </c>
      <c r="FB128">
        <v>1659628608.5</v>
      </c>
      <c r="FC128">
        <v>1659628614.5</v>
      </c>
      <c r="FD128">
        <v>0</v>
      </c>
      <c r="FE128">
        <v>0.171</v>
      </c>
      <c r="FF128">
        <v>-0.023</v>
      </c>
      <c r="FG128">
        <v>6.372</v>
      </c>
      <c r="FH128">
        <v>0.072</v>
      </c>
      <c r="FI128">
        <v>420</v>
      </c>
      <c r="FJ128">
        <v>15</v>
      </c>
      <c r="FK128">
        <v>0.23</v>
      </c>
      <c r="FL128">
        <v>0.04</v>
      </c>
      <c r="FM128">
        <v>-15.7646775</v>
      </c>
      <c r="FN128">
        <v>-66.3922243902439</v>
      </c>
      <c r="FO128">
        <v>6.75696500636149</v>
      </c>
      <c r="FP128">
        <v>0</v>
      </c>
      <c r="FQ128">
        <v>413.915205882353</v>
      </c>
      <c r="FR128">
        <v>-1.88994652429409</v>
      </c>
      <c r="FS128">
        <v>0.292379968273739</v>
      </c>
      <c r="FT128">
        <v>0</v>
      </c>
      <c r="FU128">
        <v>2.29528725</v>
      </c>
      <c r="FV128">
        <v>0.0437800750469028</v>
      </c>
      <c r="FW128">
        <v>0.00502455868086941</v>
      </c>
      <c r="FX128">
        <v>1</v>
      </c>
      <c r="FY128">
        <v>1</v>
      </c>
      <c r="FZ128">
        <v>3</v>
      </c>
      <c r="GA128" t="s">
        <v>426</v>
      </c>
      <c r="GB128">
        <v>2.97365</v>
      </c>
      <c r="GC128">
        <v>2.69813</v>
      </c>
      <c r="GD128">
        <v>0.0920825</v>
      </c>
      <c r="GE128">
        <v>0.0980769</v>
      </c>
      <c r="GF128">
        <v>0.0935307</v>
      </c>
      <c r="GG128">
        <v>0.0869475</v>
      </c>
      <c r="GH128">
        <v>35383.5</v>
      </c>
      <c r="GI128">
        <v>38454.4</v>
      </c>
      <c r="GJ128">
        <v>35313.9</v>
      </c>
      <c r="GK128">
        <v>38664.3</v>
      </c>
      <c r="GL128">
        <v>45383.9</v>
      </c>
      <c r="GM128">
        <v>50986.4</v>
      </c>
      <c r="GN128">
        <v>55191.7</v>
      </c>
      <c r="GO128">
        <v>62015</v>
      </c>
      <c r="GP128">
        <v>1.9932</v>
      </c>
      <c r="GQ128">
        <v>1.8484</v>
      </c>
      <c r="GR128">
        <v>0.106543</v>
      </c>
      <c r="GS128">
        <v>0</v>
      </c>
      <c r="GT128">
        <v>23.247</v>
      </c>
      <c r="GU128">
        <v>999.9</v>
      </c>
      <c r="GV128">
        <v>55.921</v>
      </c>
      <c r="GW128">
        <v>28.601</v>
      </c>
      <c r="GX128">
        <v>24.3079</v>
      </c>
      <c r="GY128">
        <v>55.912</v>
      </c>
      <c r="GZ128">
        <v>46.3421</v>
      </c>
      <c r="HA128">
        <v>1</v>
      </c>
      <c r="HB128">
        <v>-0.097561</v>
      </c>
      <c r="HC128">
        <v>1.2993</v>
      </c>
      <c r="HD128">
        <v>20.1252</v>
      </c>
      <c r="HE128">
        <v>5.19932</v>
      </c>
      <c r="HF128">
        <v>12.0052</v>
      </c>
      <c r="HG128">
        <v>4.976</v>
      </c>
      <c r="HH128">
        <v>3.293</v>
      </c>
      <c r="HI128">
        <v>660.4</v>
      </c>
      <c r="HJ128">
        <v>9999</v>
      </c>
      <c r="HK128">
        <v>9999</v>
      </c>
      <c r="HL128">
        <v>9999</v>
      </c>
      <c r="HM128">
        <v>1.86307</v>
      </c>
      <c r="HN128">
        <v>1.86798</v>
      </c>
      <c r="HO128">
        <v>1.86771</v>
      </c>
      <c r="HP128">
        <v>1.8689</v>
      </c>
      <c r="HQ128">
        <v>1.86966</v>
      </c>
      <c r="HR128">
        <v>1.86584</v>
      </c>
      <c r="HS128">
        <v>1.86688</v>
      </c>
      <c r="HT128">
        <v>1.86829</v>
      </c>
      <c r="HU128">
        <v>5</v>
      </c>
      <c r="HV128">
        <v>0</v>
      </c>
      <c r="HW128">
        <v>0</v>
      </c>
      <c r="HX128">
        <v>0</v>
      </c>
      <c r="HY128" t="s">
        <v>421</v>
      </c>
      <c r="HZ128" t="s">
        <v>422</v>
      </c>
      <c r="IA128" t="s">
        <v>423</v>
      </c>
      <c r="IB128" t="s">
        <v>423</v>
      </c>
      <c r="IC128" t="s">
        <v>423</v>
      </c>
      <c r="ID128" t="s">
        <v>423</v>
      </c>
      <c r="IE128">
        <v>0</v>
      </c>
      <c r="IF128">
        <v>100</v>
      </c>
      <c r="IG128">
        <v>100</v>
      </c>
      <c r="IH128">
        <v>6.317</v>
      </c>
      <c r="II128">
        <v>0.3243</v>
      </c>
      <c r="IJ128">
        <v>3.92169283877132</v>
      </c>
      <c r="IK128">
        <v>0.0054094350880348</v>
      </c>
      <c r="IL128">
        <v>8.62785101562088e-07</v>
      </c>
      <c r="IM128">
        <v>-6.09410195572284e-10</v>
      </c>
      <c r="IN128">
        <v>-0.025273926026183</v>
      </c>
      <c r="IO128">
        <v>-0.0219156322177338</v>
      </c>
      <c r="IP128">
        <v>0.00246301660602182</v>
      </c>
      <c r="IQ128">
        <v>-2.7174175459257e-05</v>
      </c>
      <c r="IR128">
        <v>-3</v>
      </c>
      <c r="IS128">
        <v>1757</v>
      </c>
      <c r="IT128">
        <v>1</v>
      </c>
      <c r="IU128">
        <v>21</v>
      </c>
      <c r="IV128">
        <v>1529</v>
      </c>
      <c r="IW128">
        <v>1528.9</v>
      </c>
      <c r="IX128">
        <v>1.11572</v>
      </c>
      <c r="IY128">
        <v>2.61475</v>
      </c>
      <c r="IZ128">
        <v>1.54785</v>
      </c>
      <c r="JA128">
        <v>2.30591</v>
      </c>
      <c r="JB128">
        <v>1.34644</v>
      </c>
      <c r="JC128">
        <v>2.39624</v>
      </c>
      <c r="JD128">
        <v>32.2005</v>
      </c>
      <c r="JE128">
        <v>24.2539</v>
      </c>
      <c r="JF128">
        <v>18</v>
      </c>
      <c r="JG128">
        <v>499.652</v>
      </c>
      <c r="JH128">
        <v>407.322</v>
      </c>
      <c r="JI128">
        <v>20.9031</v>
      </c>
      <c r="JJ128">
        <v>25.9648</v>
      </c>
      <c r="JK128">
        <v>29.9999</v>
      </c>
      <c r="JL128">
        <v>25.9618</v>
      </c>
      <c r="JM128">
        <v>25.9092</v>
      </c>
      <c r="JN128">
        <v>22.3952</v>
      </c>
      <c r="JO128">
        <v>28.4133</v>
      </c>
      <c r="JP128">
        <v>0</v>
      </c>
      <c r="JQ128">
        <v>20.907</v>
      </c>
      <c r="JR128">
        <v>473.706</v>
      </c>
      <c r="JS128">
        <v>18.5008</v>
      </c>
      <c r="JT128">
        <v>102.389</v>
      </c>
      <c r="JU128">
        <v>103.226</v>
      </c>
    </row>
    <row r="129" spans="1:281">
      <c r="A129">
        <v>113</v>
      </c>
      <c r="B129">
        <v>1659720353.6</v>
      </c>
      <c r="C129">
        <v>2368.5</v>
      </c>
      <c r="D129" t="s">
        <v>650</v>
      </c>
      <c r="E129" t="s">
        <v>651</v>
      </c>
      <c r="F129">
        <v>5</v>
      </c>
      <c r="G129" t="s">
        <v>595</v>
      </c>
      <c r="H129" t="s">
        <v>416</v>
      </c>
      <c r="I129">
        <v>1659720345.81429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475.031460323659</v>
      </c>
      <c r="AK129">
        <v>451.333921212121</v>
      </c>
      <c r="AL129">
        <v>2.97151652560801</v>
      </c>
      <c r="AM129">
        <v>66.0023153147269</v>
      </c>
      <c r="AN129">
        <f>(AP129 - AO129 + DI129*1E3/(8.314*(DK129+273.15)) * AR129/DH129 * AQ129) * DH129/(100*CV129) * 1000/(1000 - AP129)</f>
        <v>0</v>
      </c>
      <c r="AO129">
        <v>18.4709469638667</v>
      </c>
      <c r="AP129">
        <v>20.7813342657343</v>
      </c>
      <c r="AQ129">
        <v>-1.55450069064944e-05</v>
      </c>
      <c r="AR129">
        <v>111.647629213414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417</v>
      </c>
      <c r="AY129" t="s">
        <v>417</v>
      </c>
      <c r="AZ129">
        <v>0</v>
      </c>
      <c r="BA129">
        <v>0</v>
      </c>
      <c r="BB129">
        <f>1-AZ129/BA129</f>
        <v>0</v>
      </c>
      <c r="BC129">
        <v>0</v>
      </c>
      <c r="BD129" t="s">
        <v>417</v>
      </c>
      <c r="BE129" t="s">
        <v>417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417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6</v>
      </c>
      <c r="CW129">
        <v>0.5</v>
      </c>
      <c r="CX129" t="s">
        <v>418</v>
      </c>
      <c r="CY129">
        <v>2</v>
      </c>
      <c r="CZ129" t="b">
        <v>1</v>
      </c>
      <c r="DA129">
        <v>1659720345.81429</v>
      </c>
      <c r="DB129">
        <v>423.824642857143</v>
      </c>
      <c r="DC129">
        <v>449.333035714286</v>
      </c>
      <c r="DD129">
        <v>20.7741285714286</v>
      </c>
      <c r="DE129">
        <v>18.47195</v>
      </c>
      <c r="DF129">
        <v>417.538178571428</v>
      </c>
      <c r="DG129">
        <v>20.4499357142857</v>
      </c>
      <c r="DH129">
        <v>500.063571428571</v>
      </c>
      <c r="DI129">
        <v>90.4023964285714</v>
      </c>
      <c r="DJ129">
        <v>0.0436036964285714</v>
      </c>
      <c r="DK129">
        <v>24.5373821428571</v>
      </c>
      <c r="DL129">
        <v>24.9823571428571</v>
      </c>
      <c r="DM129">
        <v>999.9</v>
      </c>
      <c r="DN129">
        <v>0</v>
      </c>
      <c r="DO129">
        <v>0</v>
      </c>
      <c r="DP129">
        <v>10007.5</v>
      </c>
      <c r="DQ129">
        <v>0</v>
      </c>
      <c r="DR129">
        <v>11.6648321428571</v>
      </c>
      <c r="DS129">
        <v>-25.5083892857143</v>
      </c>
      <c r="DT129">
        <v>432.816035714286</v>
      </c>
      <c r="DU129">
        <v>457.789214285714</v>
      </c>
      <c r="DV129">
        <v>2.3021675</v>
      </c>
      <c r="DW129">
        <v>449.333035714286</v>
      </c>
      <c r="DX129">
        <v>18.47195</v>
      </c>
      <c r="DY129">
        <v>1.87803035714286</v>
      </c>
      <c r="DZ129">
        <v>1.66990892857143</v>
      </c>
      <c r="EA129">
        <v>16.4518535714286</v>
      </c>
      <c r="EB129">
        <v>14.6195107142857</v>
      </c>
      <c r="EC129">
        <v>2000.005</v>
      </c>
      <c r="ED129">
        <v>0.980005</v>
      </c>
      <c r="EE129">
        <v>0.0199952</v>
      </c>
      <c r="EF129">
        <v>0</v>
      </c>
      <c r="EG129">
        <v>413.774142857143</v>
      </c>
      <c r="EH129">
        <v>5.00063</v>
      </c>
      <c r="EI129">
        <v>8261.7625</v>
      </c>
      <c r="EJ129">
        <v>17256.9535714286</v>
      </c>
      <c r="EK129">
        <v>37.75</v>
      </c>
      <c r="EL129">
        <v>37.964</v>
      </c>
      <c r="EM129">
        <v>37.36825</v>
      </c>
      <c r="EN129">
        <v>37.2365</v>
      </c>
      <c r="EO129">
        <v>38.6205</v>
      </c>
      <c r="EP129">
        <v>1955.115</v>
      </c>
      <c r="EQ129">
        <v>39.89</v>
      </c>
      <c r="ER129">
        <v>0</v>
      </c>
      <c r="ES129">
        <v>1659720351.1</v>
      </c>
      <c r="ET129">
        <v>0</v>
      </c>
      <c r="EU129">
        <v>413.787</v>
      </c>
      <c r="EV129">
        <v>0.483965812883767</v>
      </c>
      <c r="EW129">
        <v>26.6441025250687</v>
      </c>
      <c r="EX129">
        <v>8262.00076923077</v>
      </c>
      <c r="EY129">
        <v>15</v>
      </c>
      <c r="EZ129">
        <v>0</v>
      </c>
      <c r="FA129" t="s">
        <v>419</v>
      </c>
      <c r="FB129">
        <v>1659628608.5</v>
      </c>
      <c r="FC129">
        <v>1659628614.5</v>
      </c>
      <c r="FD129">
        <v>0</v>
      </c>
      <c r="FE129">
        <v>0.171</v>
      </c>
      <c r="FF129">
        <v>-0.023</v>
      </c>
      <c r="FG129">
        <v>6.372</v>
      </c>
      <c r="FH129">
        <v>0.072</v>
      </c>
      <c r="FI129">
        <v>420</v>
      </c>
      <c r="FJ129">
        <v>15</v>
      </c>
      <c r="FK129">
        <v>0.23</v>
      </c>
      <c r="FL129">
        <v>0.04</v>
      </c>
      <c r="FM129">
        <v>-21.9855025</v>
      </c>
      <c r="FN129">
        <v>-77.3764570356473</v>
      </c>
      <c r="FO129">
        <v>7.60781712941227</v>
      </c>
      <c r="FP129">
        <v>0</v>
      </c>
      <c r="FQ129">
        <v>413.820117647059</v>
      </c>
      <c r="FR129">
        <v>-0.768250573272683</v>
      </c>
      <c r="FS129">
        <v>0.264887075241054</v>
      </c>
      <c r="FT129">
        <v>1</v>
      </c>
      <c r="FU129">
        <v>2.3003785</v>
      </c>
      <c r="FV129">
        <v>0.0529328330206293</v>
      </c>
      <c r="FW129">
        <v>0.00580028772993205</v>
      </c>
      <c r="FX129">
        <v>1</v>
      </c>
      <c r="FY129">
        <v>2</v>
      </c>
      <c r="FZ129">
        <v>3</v>
      </c>
      <c r="GA129" t="s">
        <v>429</v>
      </c>
      <c r="GB129">
        <v>2.97473</v>
      </c>
      <c r="GC129">
        <v>2.69683</v>
      </c>
      <c r="GD129">
        <v>0.0944359</v>
      </c>
      <c r="GE129">
        <v>0.100454</v>
      </c>
      <c r="GF129">
        <v>0.0935287</v>
      </c>
      <c r="GG129">
        <v>0.0869528</v>
      </c>
      <c r="GH129">
        <v>35292.8</v>
      </c>
      <c r="GI129">
        <v>38353</v>
      </c>
      <c r="GJ129">
        <v>35314.9</v>
      </c>
      <c r="GK129">
        <v>38664.2</v>
      </c>
      <c r="GL129">
        <v>45384</v>
      </c>
      <c r="GM129">
        <v>50986.8</v>
      </c>
      <c r="GN129">
        <v>55191.6</v>
      </c>
      <c r="GO129">
        <v>62015.8</v>
      </c>
      <c r="GP129">
        <v>1.9946</v>
      </c>
      <c r="GQ129">
        <v>1.8478</v>
      </c>
      <c r="GR129">
        <v>0.105649</v>
      </c>
      <c r="GS129">
        <v>0</v>
      </c>
      <c r="GT129">
        <v>23.247</v>
      </c>
      <c r="GU129">
        <v>999.9</v>
      </c>
      <c r="GV129">
        <v>55.921</v>
      </c>
      <c r="GW129">
        <v>28.601</v>
      </c>
      <c r="GX129">
        <v>24.3084</v>
      </c>
      <c r="GY129">
        <v>54.782</v>
      </c>
      <c r="GZ129">
        <v>46.3261</v>
      </c>
      <c r="HA129">
        <v>1</v>
      </c>
      <c r="HB129">
        <v>-0.0975813</v>
      </c>
      <c r="HC129">
        <v>1.26414</v>
      </c>
      <c r="HD129">
        <v>20.1246</v>
      </c>
      <c r="HE129">
        <v>5.19932</v>
      </c>
      <c r="HF129">
        <v>12.004</v>
      </c>
      <c r="HG129">
        <v>4.9756</v>
      </c>
      <c r="HH129">
        <v>3.2934</v>
      </c>
      <c r="HI129">
        <v>660.4</v>
      </c>
      <c r="HJ129">
        <v>9999</v>
      </c>
      <c r="HK129">
        <v>9999</v>
      </c>
      <c r="HL129">
        <v>9999</v>
      </c>
      <c r="HM129">
        <v>1.8631</v>
      </c>
      <c r="HN129">
        <v>1.86798</v>
      </c>
      <c r="HO129">
        <v>1.86768</v>
      </c>
      <c r="HP129">
        <v>1.8689</v>
      </c>
      <c r="HQ129">
        <v>1.86975</v>
      </c>
      <c r="HR129">
        <v>1.86581</v>
      </c>
      <c r="HS129">
        <v>1.86688</v>
      </c>
      <c r="HT129">
        <v>1.86823</v>
      </c>
      <c r="HU129">
        <v>5</v>
      </c>
      <c r="HV129">
        <v>0</v>
      </c>
      <c r="HW129">
        <v>0</v>
      </c>
      <c r="HX129">
        <v>0</v>
      </c>
      <c r="HY129" t="s">
        <v>421</v>
      </c>
      <c r="HZ129" t="s">
        <v>422</v>
      </c>
      <c r="IA129" t="s">
        <v>423</v>
      </c>
      <c r="IB129" t="s">
        <v>423</v>
      </c>
      <c r="IC129" t="s">
        <v>423</v>
      </c>
      <c r="ID129" t="s">
        <v>423</v>
      </c>
      <c r="IE129">
        <v>0</v>
      </c>
      <c r="IF129">
        <v>100</v>
      </c>
      <c r="IG129">
        <v>100</v>
      </c>
      <c r="IH129">
        <v>6.4</v>
      </c>
      <c r="II129">
        <v>0.3243</v>
      </c>
      <c r="IJ129">
        <v>3.92169283877132</v>
      </c>
      <c r="IK129">
        <v>0.0054094350880348</v>
      </c>
      <c r="IL129">
        <v>8.62785101562088e-07</v>
      </c>
      <c r="IM129">
        <v>-6.09410195572284e-10</v>
      </c>
      <c r="IN129">
        <v>-0.025273926026183</v>
      </c>
      <c r="IO129">
        <v>-0.0219156322177338</v>
      </c>
      <c r="IP129">
        <v>0.00246301660602182</v>
      </c>
      <c r="IQ129">
        <v>-2.7174175459257e-05</v>
      </c>
      <c r="IR129">
        <v>-3</v>
      </c>
      <c r="IS129">
        <v>1757</v>
      </c>
      <c r="IT129">
        <v>1</v>
      </c>
      <c r="IU129">
        <v>21</v>
      </c>
      <c r="IV129">
        <v>1529.1</v>
      </c>
      <c r="IW129">
        <v>1529</v>
      </c>
      <c r="IX129">
        <v>1.1438</v>
      </c>
      <c r="IY129">
        <v>2.61353</v>
      </c>
      <c r="IZ129">
        <v>1.54785</v>
      </c>
      <c r="JA129">
        <v>2.30713</v>
      </c>
      <c r="JB129">
        <v>1.34644</v>
      </c>
      <c r="JC129">
        <v>2.35962</v>
      </c>
      <c r="JD129">
        <v>32.2225</v>
      </c>
      <c r="JE129">
        <v>24.2539</v>
      </c>
      <c r="JF129">
        <v>18</v>
      </c>
      <c r="JG129">
        <v>500.57</v>
      </c>
      <c r="JH129">
        <v>406.988</v>
      </c>
      <c r="JI129">
        <v>20.9144</v>
      </c>
      <c r="JJ129">
        <v>25.9626</v>
      </c>
      <c r="JK129">
        <v>29.9999</v>
      </c>
      <c r="JL129">
        <v>25.9618</v>
      </c>
      <c r="JM129">
        <v>25.9092</v>
      </c>
      <c r="JN129">
        <v>22.9545</v>
      </c>
      <c r="JO129">
        <v>28.4133</v>
      </c>
      <c r="JP129">
        <v>0</v>
      </c>
      <c r="JQ129">
        <v>20.9229</v>
      </c>
      <c r="JR129">
        <v>494.202</v>
      </c>
      <c r="JS129">
        <v>18.4996</v>
      </c>
      <c r="JT129">
        <v>102.39</v>
      </c>
      <c r="JU129">
        <v>103.226</v>
      </c>
    </row>
    <row r="130" spans="1:281">
      <c r="A130">
        <v>114</v>
      </c>
      <c r="B130">
        <v>1659720358.6</v>
      </c>
      <c r="C130">
        <v>2373.5</v>
      </c>
      <c r="D130" t="s">
        <v>652</v>
      </c>
      <c r="E130" t="s">
        <v>653</v>
      </c>
      <c r="F130">
        <v>5</v>
      </c>
      <c r="G130" t="s">
        <v>595</v>
      </c>
      <c r="H130" t="s">
        <v>416</v>
      </c>
      <c r="I130">
        <v>1659720351.1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491.116230339365</v>
      </c>
      <c r="AK130">
        <v>466.531145454545</v>
      </c>
      <c r="AL130">
        <v>3.1182135090816</v>
      </c>
      <c r="AM130">
        <v>66.0023153147269</v>
      </c>
      <c r="AN130">
        <f>(AP130 - AO130 + DI130*1E3/(8.314*(DK130+273.15)) * AR130/DH130 * AQ130) * DH130/(100*CV130) * 1000/(1000 - AP130)</f>
        <v>0</v>
      </c>
      <c r="AO130">
        <v>18.4671542199027</v>
      </c>
      <c r="AP130">
        <v>20.7787937062937</v>
      </c>
      <c r="AQ130">
        <v>-1.55787362840364e-05</v>
      </c>
      <c r="AR130">
        <v>111.647629213414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417</v>
      </c>
      <c r="AY130" t="s">
        <v>417</v>
      </c>
      <c r="AZ130">
        <v>0</v>
      </c>
      <c r="BA130">
        <v>0</v>
      </c>
      <c r="BB130">
        <f>1-AZ130/BA130</f>
        <v>0</v>
      </c>
      <c r="BC130">
        <v>0</v>
      </c>
      <c r="BD130" t="s">
        <v>417</v>
      </c>
      <c r="BE130" t="s">
        <v>417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417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6</v>
      </c>
      <c r="CW130">
        <v>0.5</v>
      </c>
      <c r="CX130" t="s">
        <v>418</v>
      </c>
      <c r="CY130">
        <v>2</v>
      </c>
      <c r="CZ130" t="b">
        <v>1</v>
      </c>
      <c r="DA130">
        <v>1659720351.1</v>
      </c>
      <c r="DB130">
        <v>436.598148148148</v>
      </c>
      <c r="DC130">
        <v>466.499259259259</v>
      </c>
      <c r="DD130">
        <v>20.7761666666667</v>
      </c>
      <c r="DE130">
        <v>18.4700111111111</v>
      </c>
      <c r="DF130">
        <v>430.237851851852</v>
      </c>
      <c r="DG130">
        <v>20.4518777777778</v>
      </c>
      <c r="DH130">
        <v>500.051074074074</v>
      </c>
      <c r="DI130">
        <v>90.4032259259259</v>
      </c>
      <c r="DJ130">
        <v>0.0434464555555555</v>
      </c>
      <c r="DK130">
        <v>24.5382555555556</v>
      </c>
      <c r="DL130">
        <v>24.9820037037037</v>
      </c>
      <c r="DM130">
        <v>999.9</v>
      </c>
      <c r="DN130">
        <v>0</v>
      </c>
      <c r="DO130">
        <v>0</v>
      </c>
      <c r="DP130">
        <v>10005.5555555556</v>
      </c>
      <c r="DQ130">
        <v>0</v>
      </c>
      <c r="DR130">
        <v>11.6657666666667</v>
      </c>
      <c r="DS130">
        <v>-29.9011222222222</v>
      </c>
      <c r="DT130">
        <v>445.861407407407</v>
      </c>
      <c r="DU130">
        <v>475.27762962963</v>
      </c>
      <c r="DV130">
        <v>2.30614222222222</v>
      </c>
      <c r="DW130">
        <v>466.499259259259</v>
      </c>
      <c r="DX130">
        <v>18.4700111111111</v>
      </c>
      <c r="DY130">
        <v>1.87823148148148</v>
      </c>
      <c r="DZ130">
        <v>1.66974851851852</v>
      </c>
      <c r="EA130">
        <v>16.453537037037</v>
      </c>
      <c r="EB130">
        <v>14.6180222222222</v>
      </c>
      <c r="EC130">
        <v>2000.00703703704</v>
      </c>
      <c r="ED130">
        <v>0.980005</v>
      </c>
      <c r="EE130">
        <v>0.0199952</v>
      </c>
      <c r="EF130">
        <v>0</v>
      </c>
      <c r="EG130">
        <v>413.902148148148</v>
      </c>
      <c r="EH130">
        <v>5.00063</v>
      </c>
      <c r="EI130">
        <v>8265.59925925926</v>
      </c>
      <c r="EJ130">
        <v>17256.9777777778</v>
      </c>
      <c r="EK130">
        <v>37.75</v>
      </c>
      <c r="EL130">
        <v>37.9743333333333</v>
      </c>
      <c r="EM130">
        <v>37.3633333333333</v>
      </c>
      <c r="EN130">
        <v>37.2266666666667</v>
      </c>
      <c r="EO130">
        <v>38.6203333333333</v>
      </c>
      <c r="EP130">
        <v>1955.11703703704</v>
      </c>
      <c r="EQ130">
        <v>39.89</v>
      </c>
      <c r="ER130">
        <v>0</v>
      </c>
      <c r="ES130">
        <v>1659720355.9</v>
      </c>
      <c r="ET130">
        <v>0</v>
      </c>
      <c r="EU130">
        <v>413.935269230769</v>
      </c>
      <c r="EV130">
        <v>2.93863248835124</v>
      </c>
      <c r="EW130">
        <v>75.5408547376835</v>
      </c>
      <c r="EX130">
        <v>8266.00192307692</v>
      </c>
      <c r="EY130">
        <v>15</v>
      </c>
      <c r="EZ130">
        <v>0</v>
      </c>
      <c r="FA130" t="s">
        <v>419</v>
      </c>
      <c r="FB130">
        <v>1659628608.5</v>
      </c>
      <c r="FC130">
        <v>1659628614.5</v>
      </c>
      <c r="FD130">
        <v>0</v>
      </c>
      <c r="FE130">
        <v>0.171</v>
      </c>
      <c r="FF130">
        <v>-0.023</v>
      </c>
      <c r="FG130">
        <v>6.372</v>
      </c>
      <c r="FH130">
        <v>0.072</v>
      </c>
      <c r="FI130">
        <v>420</v>
      </c>
      <c r="FJ130">
        <v>15</v>
      </c>
      <c r="FK130">
        <v>0.23</v>
      </c>
      <c r="FL130">
        <v>0.04</v>
      </c>
      <c r="FM130">
        <v>-26.271875</v>
      </c>
      <c r="FN130">
        <v>-54.967060412758</v>
      </c>
      <c r="FO130">
        <v>5.58674300146114</v>
      </c>
      <c r="FP130">
        <v>0</v>
      </c>
      <c r="FQ130">
        <v>413.841088235294</v>
      </c>
      <c r="FR130">
        <v>1.24600458498195</v>
      </c>
      <c r="FS130">
        <v>0.276092628067754</v>
      </c>
      <c r="FT130">
        <v>0</v>
      </c>
      <c r="FU130">
        <v>2.30373375</v>
      </c>
      <c r="FV130">
        <v>0.0526481425891143</v>
      </c>
      <c r="FW130">
        <v>0.00580242306605613</v>
      </c>
      <c r="FX130">
        <v>1</v>
      </c>
      <c r="FY130">
        <v>1</v>
      </c>
      <c r="FZ130">
        <v>3</v>
      </c>
      <c r="GA130" t="s">
        <v>426</v>
      </c>
      <c r="GB130">
        <v>2.97366</v>
      </c>
      <c r="GC130">
        <v>2.69742</v>
      </c>
      <c r="GD130">
        <v>0.0968337</v>
      </c>
      <c r="GE130">
        <v>0.103155</v>
      </c>
      <c r="GF130">
        <v>0.0935366</v>
      </c>
      <c r="GG130">
        <v>0.0869502</v>
      </c>
      <c r="GH130">
        <v>35198.8</v>
      </c>
      <c r="GI130">
        <v>38237.7</v>
      </c>
      <c r="GJ130">
        <v>35314.3</v>
      </c>
      <c r="GK130">
        <v>38664</v>
      </c>
      <c r="GL130">
        <v>45383.2</v>
      </c>
      <c r="GM130">
        <v>50987.1</v>
      </c>
      <c r="GN130">
        <v>55191.1</v>
      </c>
      <c r="GO130">
        <v>62015.9</v>
      </c>
      <c r="GP130">
        <v>1.9948</v>
      </c>
      <c r="GQ130">
        <v>1.8482</v>
      </c>
      <c r="GR130">
        <v>0.106692</v>
      </c>
      <c r="GS130">
        <v>0</v>
      </c>
      <c r="GT130">
        <v>23.249</v>
      </c>
      <c r="GU130">
        <v>999.9</v>
      </c>
      <c r="GV130">
        <v>55.897</v>
      </c>
      <c r="GW130">
        <v>28.601</v>
      </c>
      <c r="GX130">
        <v>24.2978</v>
      </c>
      <c r="GY130">
        <v>55.152</v>
      </c>
      <c r="GZ130">
        <v>46.3301</v>
      </c>
      <c r="HA130">
        <v>1</v>
      </c>
      <c r="HB130">
        <v>-0.0974797</v>
      </c>
      <c r="HC130">
        <v>1.26484</v>
      </c>
      <c r="HD130">
        <v>20.1253</v>
      </c>
      <c r="HE130">
        <v>5.19932</v>
      </c>
      <c r="HF130">
        <v>12.004</v>
      </c>
      <c r="HG130">
        <v>4.9756</v>
      </c>
      <c r="HH130">
        <v>3.2934</v>
      </c>
      <c r="HI130">
        <v>660.4</v>
      </c>
      <c r="HJ130">
        <v>9999</v>
      </c>
      <c r="HK130">
        <v>9999</v>
      </c>
      <c r="HL130">
        <v>9999</v>
      </c>
      <c r="HM130">
        <v>1.8631</v>
      </c>
      <c r="HN130">
        <v>1.86798</v>
      </c>
      <c r="HO130">
        <v>1.86774</v>
      </c>
      <c r="HP130">
        <v>1.8689</v>
      </c>
      <c r="HQ130">
        <v>1.86975</v>
      </c>
      <c r="HR130">
        <v>1.86584</v>
      </c>
      <c r="HS130">
        <v>1.86688</v>
      </c>
      <c r="HT130">
        <v>1.86829</v>
      </c>
      <c r="HU130">
        <v>5</v>
      </c>
      <c r="HV130">
        <v>0</v>
      </c>
      <c r="HW130">
        <v>0</v>
      </c>
      <c r="HX130">
        <v>0</v>
      </c>
      <c r="HY130" t="s">
        <v>421</v>
      </c>
      <c r="HZ130" t="s">
        <v>422</v>
      </c>
      <c r="IA130" t="s">
        <v>423</v>
      </c>
      <c r="IB130" t="s">
        <v>423</v>
      </c>
      <c r="IC130" t="s">
        <v>423</v>
      </c>
      <c r="ID130" t="s">
        <v>423</v>
      </c>
      <c r="IE130">
        <v>0</v>
      </c>
      <c r="IF130">
        <v>100</v>
      </c>
      <c r="IG130">
        <v>100</v>
      </c>
      <c r="IH130">
        <v>6.486</v>
      </c>
      <c r="II130">
        <v>0.3244</v>
      </c>
      <c r="IJ130">
        <v>3.92169283877132</v>
      </c>
      <c r="IK130">
        <v>0.0054094350880348</v>
      </c>
      <c r="IL130">
        <v>8.62785101562088e-07</v>
      </c>
      <c r="IM130">
        <v>-6.09410195572284e-10</v>
      </c>
      <c r="IN130">
        <v>-0.025273926026183</v>
      </c>
      <c r="IO130">
        <v>-0.0219156322177338</v>
      </c>
      <c r="IP130">
        <v>0.00246301660602182</v>
      </c>
      <c r="IQ130">
        <v>-2.7174175459257e-05</v>
      </c>
      <c r="IR130">
        <v>-3</v>
      </c>
      <c r="IS130">
        <v>1757</v>
      </c>
      <c r="IT130">
        <v>1</v>
      </c>
      <c r="IU130">
        <v>21</v>
      </c>
      <c r="IV130">
        <v>1529.2</v>
      </c>
      <c r="IW130">
        <v>1529.1</v>
      </c>
      <c r="IX130">
        <v>1.17676</v>
      </c>
      <c r="IY130">
        <v>2.61841</v>
      </c>
      <c r="IZ130">
        <v>1.54785</v>
      </c>
      <c r="JA130">
        <v>2.30713</v>
      </c>
      <c r="JB130">
        <v>1.34644</v>
      </c>
      <c r="JC130">
        <v>2.30835</v>
      </c>
      <c r="JD130">
        <v>32.2225</v>
      </c>
      <c r="JE130">
        <v>24.2451</v>
      </c>
      <c r="JF130">
        <v>18</v>
      </c>
      <c r="JG130">
        <v>500.682</v>
      </c>
      <c r="JH130">
        <v>407.211</v>
      </c>
      <c r="JI130">
        <v>20.9284</v>
      </c>
      <c r="JJ130">
        <v>25.9626</v>
      </c>
      <c r="JK130">
        <v>30</v>
      </c>
      <c r="JL130">
        <v>25.9596</v>
      </c>
      <c r="JM130">
        <v>25.9092</v>
      </c>
      <c r="JN130">
        <v>23.6279</v>
      </c>
      <c r="JO130">
        <v>28.4133</v>
      </c>
      <c r="JP130">
        <v>0</v>
      </c>
      <c r="JQ130">
        <v>20.9342</v>
      </c>
      <c r="JR130">
        <v>507.598</v>
      </c>
      <c r="JS130">
        <v>18.4979</v>
      </c>
      <c r="JT130">
        <v>102.389</v>
      </c>
      <c r="JU130">
        <v>103.226</v>
      </c>
    </row>
    <row r="131" spans="1:281">
      <c r="A131">
        <v>115</v>
      </c>
      <c r="B131">
        <v>1659720363.6</v>
      </c>
      <c r="C131">
        <v>2378.5</v>
      </c>
      <c r="D131" t="s">
        <v>654</v>
      </c>
      <c r="E131" t="s">
        <v>655</v>
      </c>
      <c r="F131">
        <v>5</v>
      </c>
      <c r="G131" t="s">
        <v>595</v>
      </c>
      <c r="H131" t="s">
        <v>416</v>
      </c>
      <c r="I131">
        <v>1659720355.81429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508.421644686536</v>
      </c>
      <c r="AK131">
        <v>482.634527272727</v>
      </c>
      <c r="AL131">
        <v>3.24917426879565</v>
      </c>
      <c r="AM131">
        <v>66.0023153147269</v>
      </c>
      <c r="AN131">
        <f>(AP131 - AO131 + DI131*1E3/(8.314*(DK131+273.15)) * AR131/DH131 * AQ131) * DH131/(100*CV131) * 1000/(1000 - AP131)</f>
        <v>0</v>
      </c>
      <c r="AO131">
        <v>18.4689932112285</v>
      </c>
      <c r="AP131">
        <v>20.7834986013986</v>
      </c>
      <c r="AQ131">
        <v>4.0164967986687e-05</v>
      </c>
      <c r="AR131">
        <v>111.647629213414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417</v>
      </c>
      <c r="AY131" t="s">
        <v>417</v>
      </c>
      <c r="AZ131">
        <v>0</v>
      </c>
      <c r="BA131">
        <v>0</v>
      </c>
      <c r="BB131">
        <f>1-AZ131/BA131</f>
        <v>0</v>
      </c>
      <c r="BC131">
        <v>0</v>
      </c>
      <c r="BD131" t="s">
        <v>417</v>
      </c>
      <c r="BE131" t="s">
        <v>417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417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6</v>
      </c>
      <c r="CW131">
        <v>0.5</v>
      </c>
      <c r="CX131" t="s">
        <v>418</v>
      </c>
      <c r="CY131">
        <v>2</v>
      </c>
      <c r="CZ131" t="b">
        <v>1</v>
      </c>
      <c r="DA131">
        <v>1659720355.81429</v>
      </c>
      <c r="DB131">
        <v>450.195607142857</v>
      </c>
      <c r="DC131">
        <v>482.158571428571</v>
      </c>
      <c r="DD131">
        <v>20.7788392857143</v>
      </c>
      <c r="DE131">
        <v>18.4689035714286</v>
      </c>
      <c r="DF131">
        <v>443.756714285714</v>
      </c>
      <c r="DG131">
        <v>20.4544428571429</v>
      </c>
      <c r="DH131">
        <v>500.078392857143</v>
      </c>
      <c r="DI131">
        <v>90.4038535714286</v>
      </c>
      <c r="DJ131">
        <v>0.0432365357142857</v>
      </c>
      <c r="DK131">
        <v>24.5406428571428</v>
      </c>
      <c r="DL131">
        <v>24.987125</v>
      </c>
      <c r="DM131">
        <v>999.9</v>
      </c>
      <c r="DN131">
        <v>0</v>
      </c>
      <c r="DO131">
        <v>0</v>
      </c>
      <c r="DP131">
        <v>10018.3928571429</v>
      </c>
      <c r="DQ131">
        <v>0</v>
      </c>
      <c r="DR131">
        <v>11.6632535714286</v>
      </c>
      <c r="DS131">
        <v>-31.9630678571429</v>
      </c>
      <c r="DT131">
        <v>459.748571428571</v>
      </c>
      <c r="DU131">
        <v>491.231142857143</v>
      </c>
      <c r="DV131">
        <v>2.30993285714286</v>
      </c>
      <c r="DW131">
        <v>482.158571428571</v>
      </c>
      <c r="DX131">
        <v>18.4689035714286</v>
      </c>
      <c r="DY131">
        <v>1.87848678571429</v>
      </c>
      <c r="DZ131">
        <v>1.66966</v>
      </c>
      <c r="EA131">
        <v>16.4556678571429</v>
      </c>
      <c r="EB131">
        <v>14.6171892857143</v>
      </c>
      <c r="EC131">
        <v>2000.01</v>
      </c>
      <c r="ED131">
        <v>0.980005</v>
      </c>
      <c r="EE131">
        <v>0.0199952</v>
      </c>
      <c r="EF131">
        <v>0</v>
      </c>
      <c r="EG131">
        <v>414.282178571429</v>
      </c>
      <c r="EH131">
        <v>5.00063</v>
      </c>
      <c r="EI131">
        <v>8273.17</v>
      </c>
      <c r="EJ131">
        <v>17257.0035714286</v>
      </c>
      <c r="EK131">
        <v>37.75</v>
      </c>
      <c r="EL131">
        <v>37.99325</v>
      </c>
      <c r="EM131">
        <v>37.36375</v>
      </c>
      <c r="EN131">
        <v>37.22975</v>
      </c>
      <c r="EO131">
        <v>38.6205</v>
      </c>
      <c r="EP131">
        <v>1955.12</v>
      </c>
      <c r="EQ131">
        <v>39.89</v>
      </c>
      <c r="ER131">
        <v>0</v>
      </c>
      <c r="ES131">
        <v>1659720360.7</v>
      </c>
      <c r="ET131">
        <v>0</v>
      </c>
      <c r="EU131">
        <v>414.327153846154</v>
      </c>
      <c r="EV131">
        <v>6.06276925168317</v>
      </c>
      <c r="EW131">
        <v>116.086495810376</v>
      </c>
      <c r="EX131">
        <v>8273.74576923077</v>
      </c>
      <c r="EY131">
        <v>15</v>
      </c>
      <c r="EZ131">
        <v>0</v>
      </c>
      <c r="FA131" t="s">
        <v>419</v>
      </c>
      <c r="FB131">
        <v>1659628608.5</v>
      </c>
      <c r="FC131">
        <v>1659628614.5</v>
      </c>
      <c r="FD131">
        <v>0</v>
      </c>
      <c r="FE131">
        <v>0.171</v>
      </c>
      <c r="FF131">
        <v>-0.023</v>
      </c>
      <c r="FG131">
        <v>6.372</v>
      </c>
      <c r="FH131">
        <v>0.072</v>
      </c>
      <c r="FI131">
        <v>420</v>
      </c>
      <c r="FJ131">
        <v>15</v>
      </c>
      <c r="FK131">
        <v>0.23</v>
      </c>
      <c r="FL131">
        <v>0.04</v>
      </c>
      <c r="FM131">
        <v>-30.10122</v>
      </c>
      <c r="FN131">
        <v>-29.9923046904315</v>
      </c>
      <c r="FO131">
        <v>3.08195867138091</v>
      </c>
      <c r="FP131">
        <v>0</v>
      </c>
      <c r="FQ131">
        <v>414.044529411765</v>
      </c>
      <c r="FR131">
        <v>3.94902979235653</v>
      </c>
      <c r="FS131">
        <v>0.460009989360468</v>
      </c>
      <c r="FT131">
        <v>0</v>
      </c>
      <c r="FU131">
        <v>2.30709275</v>
      </c>
      <c r="FV131">
        <v>0.0420296060037443</v>
      </c>
      <c r="FW131">
        <v>0.00506331264465272</v>
      </c>
      <c r="FX131">
        <v>1</v>
      </c>
      <c r="FY131">
        <v>1</v>
      </c>
      <c r="FZ131">
        <v>3</v>
      </c>
      <c r="GA131" t="s">
        <v>426</v>
      </c>
      <c r="GB131">
        <v>2.97386</v>
      </c>
      <c r="GC131">
        <v>2.69762</v>
      </c>
      <c r="GD131">
        <v>0.09934</v>
      </c>
      <c r="GE131">
        <v>0.105676</v>
      </c>
      <c r="GF131">
        <v>0.0935635</v>
      </c>
      <c r="GG131">
        <v>0.0869391</v>
      </c>
      <c r="GH131">
        <v>35101.3</v>
      </c>
      <c r="GI131">
        <v>38131.1</v>
      </c>
      <c r="GJ131">
        <v>35314.3</v>
      </c>
      <c r="GK131">
        <v>38664.8</v>
      </c>
      <c r="GL131">
        <v>45382.8</v>
      </c>
      <c r="GM131">
        <v>50988</v>
      </c>
      <c r="GN131">
        <v>55192.2</v>
      </c>
      <c r="GO131">
        <v>62016.2</v>
      </c>
      <c r="GP131">
        <v>1.9938</v>
      </c>
      <c r="GQ131">
        <v>1.8488</v>
      </c>
      <c r="GR131">
        <v>0.105947</v>
      </c>
      <c r="GS131">
        <v>0</v>
      </c>
      <c r="GT131">
        <v>23.2509</v>
      </c>
      <c r="GU131">
        <v>999.9</v>
      </c>
      <c r="GV131">
        <v>55.897</v>
      </c>
      <c r="GW131">
        <v>28.601</v>
      </c>
      <c r="GX131">
        <v>24.2973</v>
      </c>
      <c r="GY131">
        <v>55.072</v>
      </c>
      <c r="GZ131">
        <v>46.6907</v>
      </c>
      <c r="HA131">
        <v>1</v>
      </c>
      <c r="HB131">
        <v>-0.0980488</v>
      </c>
      <c r="HC131">
        <v>1.30207</v>
      </c>
      <c r="HD131">
        <v>20.1251</v>
      </c>
      <c r="HE131">
        <v>5.19812</v>
      </c>
      <c r="HF131">
        <v>12.004</v>
      </c>
      <c r="HG131">
        <v>4.9756</v>
      </c>
      <c r="HH131">
        <v>3.293</v>
      </c>
      <c r="HI131">
        <v>660.4</v>
      </c>
      <c r="HJ131">
        <v>9999</v>
      </c>
      <c r="HK131">
        <v>9999</v>
      </c>
      <c r="HL131">
        <v>9999</v>
      </c>
      <c r="HM131">
        <v>1.8631</v>
      </c>
      <c r="HN131">
        <v>1.86798</v>
      </c>
      <c r="HO131">
        <v>1.86771</v>
      </c>
      <c r="HP131">
        <v>1.8689</v>
      </c>
      <c r="HQ131">
        <v>1.86978</v>
      </c>
      <c r="HR131">
        <v>1.86584</v>
      </c>
      <c r="HS131">
        <v>1.86688</v>
      </c>
      <c r="HT131">
        <v>1.86829</v>
      </c>
      <c r="HU131">
        <v>5</v>
      </c>
      <c r="HV131">
        <v>0</v>
      </c>
      <c r="HW131">
        <v>0</v>
      </c>
      <c r="HX131">
        <v>0</v>
      </c>
      <c r="HY131" t="s">
        <v>421</v>
      </c>
      <c r="HZ131" t="s">
        <v>422</v>
      </c>
      <c r="IA131" t="s">
        <v>423</v>
      </c>
      <c r="IB131" t="s">
        <v>423</v>
      </c>
      <c r="IC131" t="s">
        <v>423</v>
      </c>
      <c r="ID131" t="s">
        <v>423</v>
      </c>
      <c r="IE131">
        <v>0</v>
      </c>
      <c r="IF131">
        <v>100</v>
      </c>
      <c r="IG131">
        <v>100</v>
      </c>
      <c r="IH131">
        <v>6.577</v>
      </c>
      <c r="II131">
        <v>0.3248</v>
      </c>
      <c r="IJ131">
        <v>3.92169283877132</v>
      </c>
      <c r="IK131">
        <v>0.0054094350880348</v>
      </c>
      <c r="IL131">
        <v>8.62785101562088e-07</v>
      </c>
      <c r="IM131">
        <v>-6.09410195572284e-10</v>
      </c>
      <c r="IN131">
        <v>-0.025273926026183</v>
      </c>
      <c r="IO131">
        <v>-0.0219156322177338</v>
      </c>
      <c r="IP131">
        <v>0.00246301660602182</v>
      </c>
      <c r="IQ131">
        <v>-2.7174175459257e-05</v>
      </c>
      <c r="IR131">
        <v>-3</v>
      </c>
      <c r="IS131">
        <v>1757</v>
      </c>
      <c r="IT131">
        <v>1</v>
      </c>
      <c r="IU131">
        <v>21</v>
      </c>
      <c r="IV131">
        <v>1529.3</v>
      </c>
      <c r="IW131">
        <v>1529.2</v>
      </c>
      <c r="IX131">
        <v>1.20605</v>
      </c>
      <c r="IY131">
        <v>2.62573</v>
      </c>
      <c r="IZ131">
        <v>1.54785</v>
      </c>
      <c r="JA131">
        <v>2.30591</v>
      </c>
      <c r="JB131">
        <v>1.34644</v>
      </c>
      <c r="JC131">
        <v>2.27539</v>
      </c>
      <c r="JD131">
        <v>32.2225</v>
      </c>
      <c r="JE131">
        <v>24.2451</v>
      </c>
      <c r="JF131">
        <v>18</v>
      </c>
      <c r="JG131">
        <v>500.025</v>
      </c>
      <c r="JH131">
        <v>407.545</v>
      </c>
      <c r="JI131">
        <v>20.9388</v>
      </c>
      <c r="JJ131">
        <v>25.9626</v>
      </c>
      <c r="JK131">
        <v>30</v>
      </c>
      <c r="JL131">
        <v>25.9596</v>
      </c>
      <c r="JM131">
        <v>25.9092</v>
      </c>
      <c r="JN131">
        <v>24.219</v>
      </c>
      <c r="JO131">
        <v>28.4133</v>
      </c>
      <c r="JP131">
        <v>0</v>
      </c>
      <c r="JQ131">
        <v>20.9368</v>
      </c>
      <c r="JR131">
        <v>521.106</v>
      </c>
      <c r="JS131">
        <v>18.4876</v>
      </c>
      <c r="JT131">
        <v>102.39</v>
      </c>
      <c r="JU131">
        <v>103.227</v>
      </c>
    </row>
    <row r="132" spans="1:281">
      <c r="A132">
        <v>116</v>
      </c>
      <c r="B132">
        <v>1659720368.6</v>
      </c>
      <c r="C132">
        <v>2383.5</v>
      </c>
      <c r="D132" t="s">
        <v>656</v>
      </c>
      <c r="E132" t="s">
        <v>657</v>
      </c>
      <c r="F132">
        <v>5</v>
      </c>
      <c r="G132" t="s">
        <v>595</v>
      </c>
      <c r="H132" t="s">
        <v>416</v>
      </c>
      <c r="I132">
        <v>1659720361.1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525.626523000766</v>
      </c>
      <c r="AK132">
        <v>499.275684848485</v>
      </c>
      <c r="AL132">
        <v>3.34079144668331</v>
      </c>
      <c r="AM132">
        <v>66.0023153147269</v>
      </c>
      <c r="AN132">
        <f>(AP132 - AO132 + DI132*1E3/(8.314*(DK132+273.15)) * AR132/DH132 * AQ132) * DH132/(100*CV132) * 1000/(1000 - AP132)</f>
        <v>0</v>
      </c>
      <c r="AO132">
        <v>18.4666249895432</v>
      </c>
      <c r="AP132">
        <v>20.7867314685315</v>
      </c>
      <c r="AQ132">
        <v>1.38581191822874e-05</v>
      </c>
      <c r="AR132">
        <v>111.647629213414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417</v>
      </c>
      <c r="AY132" t="s">
        <v>417</v>
      </c>
      <c r="AZ132">
        <v>0</v>
      </c>
      <c r="BA132">
        <v>0</v>
      </c>
      <c r="BB132">
        <f>1-AZ132/BA132</f>
        <v>0</v>
      </c>
      <c r="BC132">
        <v>0</v>
      </c>
      <c r="BD132" t="s">
        <v>417</v>
      </c>
      <c r="BE132" t="s">
        <v>417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417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6</v>
      </c>
      <c r="CW132">
        <v>0.5</v>
      </c>
      <c r="CX132" t="s">
        <v>418</v>
      </c>
      <c r="CY132">
        <v>2</v>
      </c>
      <c r="CZ132" t="b">
        <v>1</v>
      </c>
      <c r="DA132">
        <v>1659720361.1</v>
      </c>
      <c r="DB132">
        <v>466.432925925926</v>
      </c>
      <c r="DC132">
        <v>499.703703703704</v>
      </c>
      <c r="DD132">
        <v>20.7815962962963</v>
      </c>
      <c r="DE132">
        <v>18.4677925925926</v>
      </c>
      <c r="DF132">
        <v>459.900111111111</v>
      </c>
      <c r="DG132">
        <v>20.4570851851852</v>
      </c>
      <c r="DH132">
        <v>500.042407407407</v>
      </c>
      <c r="DI132">
        <v>90.4036518518518</v>
      </c>
      <c r="DJ132">
        <v>0.043155662962963</v>
      </c>
      <c r="DK132">
        <v>24.5444444444444</v>
      </c>
      <c r="DL132">
        <v>24.9932481481482</v>
      </c>
      <c r="DM132">
        <v>999.9</v>
      </c>
      <c r="DN132">
        <v>0</v>
      </c>
      <c r="DO132">
        <v>0</v>
      </c>
      <c r="DP132">
        <v>9993.51851851852</v>
      </c>
      <c r="DQ132">
        <v>0</v>
      </c>
      <c r="DR132">
        <v>11.6436851851852</v>
      </c>
      <c r="DS132">
        <v>-33.2708444444444</v>
      </c>
      <c r="DT132">
        <v>476.331851851852</v>
      </c>
      <c r="DU132">
        <v>509.105814814815</v>
      </c>
      <c r="DV132">
        <v>2.31381407407407</v>
      </c>
      <c r="DW132">
        <v>499.703703703704</v>
      </c>
      <c r="DX132">
        <v>18.4677925925926</v>
      </c>
      <c r="DY132">
        <v>1.87873148148148</v>
      </c>
      <c r="DZ132">
        <v>1.66955518518519</v>
      </c>
      <c r="EA132">
        <v>16.4577296296296</v>
      </c>
      <c r="EB132">
        <v>14.6162111111111</v>
      </c>
      <c r="EC132">
        <v>1999.99148148148</v>
      </c>
      <c r="ED132">
        <v>0.980004777777778</v>
      </c>
      <c r="EE132">
        <v>0.019995437037037</v>
      </c>
      <c r="EF132">
        <v>0</v>
      </c>
      <c r="EG132">
        <v>414.851148148148</v>
      </c>
      <c r="EH132">
        <v>5.00063</v>
      </c>
      <c r="EI132">
        <v>8284.58703703704</v>
      </c>
      <c r="EJ132">
        <v>17256.8444444444</v>
      </c>
      <c r="EK132">
        <v>37.75</v>
      </c>
      <c r="EL132">
        <v>37.9953333333333</v>
      </c>
      <c r="EM132">
        <v>37.361</v>
      </c>
      <c r="EN132">
        <v>37.2266666666667</v>
      </c>
      <c r="EO132">
        <v>38.6156666666667</v>
      </c>
      <c r="EP132">
        <v>1955.10148148148</v>
      </c>
      <c r="EQ132">
        <v>39.89</v>
      </c>
      <c r="ER132">
        <v>0</v>
      </c>
      <c r="ES132">
        <v>1659720365.5</v>
      </c>
      <c r="ET132">
        <v>0</v>
      </c>
      <c r="EU132">
        <v>414.839115384615</v>
      </c>
      <c r="EV132">
        <v>7.2548717941537</v>
      </c>
      <c r="EW132">
        <v>150.665640791994</v>
      </c>
      <c r="EX132">
        <v>8284.28730769231</v>
      </c>
      <c r="EY132">
        <v>15</v>
      </c>
      <c r="EZ132">
        <v>0</v>
      </c>
      <c r="FA132" t="s">
        <v>419</v>
      </c>
      <c r="FB132">
        <v>1659628608.5</v>
      </c>
      <c r="FC132">
        <v>1659628614.5</v>
      </c>
      <c r="FD132">
        <v>0</v>
      </c>
      <c r="FE132">
        <v>0.171</v>
      </c>
      <c r="FF132">
        <v>-0.023</v>
      </c>
      <c r="FG132">
        <v>6.372</v>
      </c>
      <c r="FH132">
        <v>0.072</v>
      </c>
      <c r="FI132">
        <v>420</v>
      </c>
      <c r="FJ132">
        <v>15</v>
      </c>
      <c r="FK132">
        <v>0.23</v>
      </c>
      <c r="FL132">
        <v>0.04</v>
      </c>
      <c r="FM132">
        <v>-32.25649</v>
      </c>
      <c r="FN132">
        <v>-16.5979452157598</v>
      </c>
      <c r="FO132">
        <v>1.64430032700842</v>
      </c>
      <c r="FP132">
        <v>0</v>
      </c>
      <c r="FQ132">
        <v>414.493529411765</v>
      </c>
      <c r="FR132">
        <v>6.31358289473716</v>
      </c>
      <c r="FS132">
        <v>0.655264124353194</v>
      </c>
      <c r="FT132">
        <v>0</v>
      </c>
      <c r="FU132">
        <v>2.31153275</v>
      </c>
      <c r="FV132">
        <v>0.0437868292682834</v>
      </c>
      <c r="FW132">
        <v>0.00513221150553052</v>
      </c>
      <c r="FX132">
        <v>1</v>
      </c>
      <c r="FY132">
        <v>1</v>
      </c>
      <c r="FZ132">
        <v>3</v>
      </c>
      <c r="GA132" t="s">
        <v>426</v>
      </c>
      <c r="GB132">
        <v>2.97423</v>
      </c>
      <c r="GC132">
        <v>2.6974</v>
      </c>
      <c r="GD132">
        <v>0.101891</v>
      </c>
      <c r="GE132">
        <v>0.108208</v>
      </c>
      <c r="GF132">
        <v>0.0935544</v>
      </c>
      <c r="GG132">
        <v>0.0869459</v>
      </c>
      <c r="GH132">
        <v>35002.2</v>
      </c>
      <c r="GI132">
        <v>38023.3</v>
      </c>
      <c r="GJ132">
        <v>35314.6</v>
      </c>
      <c r="GK132">
        <v>38664.9</v>
      </c>
      <c r="GL132">
        <v>45383.2</v>
      </c>
      <c r="GM132">
        <v>50988.1</v>
      </c>
      <c r="GN132">
        <v>55192</v>
      </c>
      <c r="GO132">
        <v>62016.7</v>
      </c>
      <c r="GP132">
        <v>1.994</v>
      </c>
      <c r="GQ132">
        <v>1.849</v>
      </c>
      <c r="GR132">
        <v>0.104606</v>
      </c>
      <c r="GS132">
        <v>0</v>
      </c>
      <c r="GT132">
        <v>23.2529</v>
      </c>
      <c r="GU132">
        <v>999.9</v>
      </c>
      <c r="GV132">
        <v>55.897</v>
      </c>
      <c r="GW132">
        <v>28.601</v>
      </c>
      <c r="GX132">
        <v>24.3001</v>
      </c>
      <c r="GY132">
        <v>55.292</v>
      </c>
      <c r="GZ132">
        <v>46.7348</v>
      </c>
      <c r="HA132">
        <v>1</v>
      </c>
      <c r="HB132">
        <v>-0.0974797</v>
      </c>
      <c r="HC132">
        <v>1.32965</v>
      </c>
      <c r="HD132">
        <v>20.1247</v>
      </c>
      <c r="HE132">
        <v>5.19812</v>
      </c>
      <c r="HF132">
        <v>12.0052</v>
      </c>
      <c r="HG132">
        <v>4.9752</v>
      </c>
      <c r="HH132">
        <v>3.293</v>
      </c>
      <c r="HI132">
        <v>660.4</v>
      </c>
      <c r="HJ132">
        <v>9999</v>
      </c>
      <c r="HK132">
        <v>9999</v>
      </c>
      <c r="HL132">
        <v>9999</v>
      </c>
      <c r="HM132">
        <v>1.8631</v>
      </c>
      <c r="HN132">
        <v>1.86798</v>
      </c>
      <c r="HO132">
        <v>1.86771</v>
      </c>
      <c r="HP132">
        <v>1.8689</v>
      </c>
      <c r="HQ132">
        <v>1.86981</v>
      </c>
      <c r="HR132">
        <v>1.86584</v>
      </c>
      <c r="HS132">
        <v>1.86691</v>
      </c>
      <c r="HT132">
        <v>1.86829</v>
      </c>
      <c r="HU132">
        <v>5</v>
      </c>
      <c r="HV132">
        <v>0</v>
      </c>
      <c r="HW132">
        <v>0</v>
      </c>
      <c r="HX132">
        <v>0</v>
      </c>
      <c r="HY132" t="s">
        <v>421</v>
      </c>
      <c r="HZ132" t="s">
        <v>422</v>
      </c>
      <c r="IA132" t="s">
        <v>423</v>
      </c>
      <c r="IB132" t="s">
        <v>423</v>
      </c>
      <c r="IC132" t="s">
        <v>423</v>
      </c>
      <c r="ID132" t="s">
        <v>423</v>
      </c>
      <c r="IE132">
        <v>0</v>
      </c>
      <c r="IF132">
        <v>100</v>
      </c>
      <c r="IG132">
        <v>100</v>
      </c>
      <c r="IH132">
        <v>6.672</v>
      </c>
      <c r="II132">
        <v>0.3247</v>
      </c>
      <c r="IJ132">
        <v>3.92169283877132</v>
      </c>
      <c r="IK132">
        <v>0.0054094350880348</v>
      </c>
      <c r="IL132">
        <v>8.62785101562088e-07</v>
      </c>
      <c r="IM132">
        <v>-6.09410195572284e-10</v>
      </c>
      <c r="IN132">
        <v>-0.025273926026183</v>
      </c>
      <c r="IO132">
        <v>-0.0219156322177338</v>
      </c>
      <c r="IP132">
        <v>0.00246301660602182</v>
      </c>
      <c r="IQ132">
        <v>-2.7174175459257e-05</v>
      </c>
      <c r="IR132">
        <v>-3</v>
      </c>
      <c r="IS132">
        <v>1757</v>
      </c>
      <c r="IT132">
        <v>1</v>
      </c>
      <c r="IU132">
        <v>21</v>
      </c>
      <c r="IV132">
        <v>1529.3</v>
      </c>
      <c r="IW132">
        <v>1529.2</v>
      </c>
      <c r="IX132">
        <v>1.24023</v>
      </c>
      <c r="IY132">
        <v>2.61963</v>
      </c>
      <c r="IZ132">
        <v>1.54785</v>
      </c>
      <c r="JA132">
        <v>2.30713</v>
      </c>
      <c r="JB132">
        <v>1.34644</v>
      </c>
      <c r="JC132">
        <v>2.37549</v>
      </c>
      <c r="JD132">
        <v>32.2225</v>
      </c>
      <c r="JE132">
        <v>24.2539</v>
      </c>
      <c r="JF132">
        <v>18</v>
      </c>
      <c r="JG132">
        <v>500.155</v>
      </c>
      <c r="JH132">
        <v>407.641</v>
      </c>
      <c r="JI132">
        <v>20.9415</v>
      </c>
      <c r="JJ132">
        <v>25.9604</v>
      </c>
      <c r="JK132">
        <v>30.0003</v>
      </c>
      <c r="JL132">
        <v>25.9596</v>
      </c>
      <c r="JM132">
        <v>25.907</v>
      </c>
      <c r="JN132">
        <v>24.8938</v>
      </c>
      <c r="JO132">
        <v>28.4133</v>
      </c>
      <c r="JP132">
        <v>0</v>
      </c>
      <c r="JQ132">
        <v>20.9375</v>
      </c>
      <c r="JR132">
        <v>541.294</v>
      </c>
      <c r="JS132">
        <v>18.4876</v>
      </c>
      <c r="JT132">
        <v>102.39</v>
      </c>
      <c r="JU132">
        <v>103.228</v>
      </c>
    </row>
    <row r="133" spans="1:281">
      <c r="A133">
        <v>117</v>
      </c>
      <c r="B133">
        <v>1659720373.6</v>
      </c>
      <c r="C133">
        <v>2388.5</v>
      </c>
      <c r="D133" t="s">
        <v>658</v>
      </c>
      <c r="E133" t="s">
        <v>659</v>
      </c>
      <c r="F133">
        <v>5</v>
      </c>
      <c r="G133" t="s">
        <v>595</v>
      </c>
      <c r="H133" t="s">
        <v>416</v>
      </c>
      <c r="I133">
        <v>1659720365.81429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542.620854694675</v>
      </c>
      <c r="AK133">
        <v>515.927866666667</v>
      </c>
      <c r="AL133">
        <v>3.35017508732007</v>
      </c>
      <c r="AM133">
        <v>66.0023153147269</v>
      </c>
      <c r="AN133">
        <f>(AP133 - AO133 + DI133*1E3/(8.314*(DK133+273.15)) * AR133/DH133 * AQ133) * DH133/(100*CV133) * 1000/(1000 - AP133)</f>
        <v>0</v>
      </c>
      <c r="AO133">
        <v>18.466089387778</v>
      </c>
      <c r="AP133">
        <v>20.7893048951049</v>
      </c>
      <c r="AQ133">
        <v>-2.39809628408172e-05</v>
      </c>
      <c r="AR133">
        <v>111.647629213414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417</v>
      </c>
      <c r="AY133" t="s">
        <v>417</v>
      </c>
      <c r="AZ133">
        <v>0</v>
      </c>
      <c r="BA133">
        <v>0</v>
      </c>
      <c r="BB133">
        <f>1-AZ133/BA133</f>
        <v>0</v>
      </c>
      <c r="BC133">
        <v>0</v>
      </c>
      <c r="BD133" t="s">
        <v>417</v>
      </c>
      <c r="BE133" t="s">
        <v>417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417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6</v>
      </c>
      <c r="CW133">
        <v>0.5</v>
      </c>
      <c r="CX133" t="s">
        <v>418</v>
      </c>
      <c r="CY133">
        <v>2</v>
      </c>
      <c r="CZ133" t="b">
        <v>1</v>
      </c>
      <c r="DA133">
        <v>1659720365.81429</v>
      </c>
      <c r="DB133">
        <v>481.497785714286</v>
      </c>
      <c r="DC133">
        <v>515.609571428571</v>
      </c>
      <c r="DD133">
        <v>20.7842</v>
      </c>
      <c r="DE133">
        <v>18.4672071428571</v>
      </c>
      <c r="DF133">
        <v>474.877928571429</v>
      </c>
      <c r="DG133">
        <v>20.4595857142857</v>
      </c>
      <c r="DH133">
        <v>500.058535714286</v>
      </c>
      <c r="DI133">
        <v>90.4020964285714</v>
      </c>
      <c r="DJ133">
        <v>0.0432694321428571</v>
      </c>
      <c r="DK133">
        <v>24.5475714285714</v>
      </c>
      <c r="DL133">
        <v>24.9904321428571</v>
      </c>
      <c r="DM133">
        <v>999.9</v>
      </c>
      <c r="DN133">
        <v>0</v>
      </c>
      <c r="DO133">
        <v>0</v>
      </c>
      <c r="DP133">
        <v>9996.42857142857</v>
      </c>
      <c r="DQ133">
        <v>0</v>
      </c>
      <c r="DR133">
        <v>11.651025</v>
      </c>
      <c r="DS133">
        <v>-34.1118392857143</v>
      </c>
      <c r="DT133">
        <v>491.717821428571</v>
      </c>
      <c r="DU133">
        <v>525.310678571429</v>
      </c>
      <c r="DV133">
        <v>2.31701</v>
      </c>
      <c r="DW133">
        <v>515.609571428571</v>
      </c>
      <c r="DX133">
        <v>18.4672071428571</v>
      </c>
      <c r="DY133">
        <v>1.878935</v>
      </c>
      <c r="DZ133">
        <v>1.66947392857143</v>
      </c>
      <c r="EA133">
        <v>16.4594285714286</v>
      </c>
      <c r="EB133">
        <v>14.61545</v>
      </c>
      <c r="EC133">
        <v>1999.99857142857</v>
      </c>
      <c r="ED133">
        <v>0.980004785714286</v>
      </c>
      <c r="EE133">
        <v>0.0199954285714286</v>
      </c>
      <c r="EF133">
        <v>0</v>
      </c>
      <c r="EG133">
        <v>415.546928571429</v>
      </c>
      <c r="EH133">
        <v>5.00063</v>
      </c>
      <c r="EI133">
        <v>8297.27357142857</v>
      </c>
      <c r="EJ133">
        <v>17256.9035714286</v>
      </c>
      <c r="EK133">
        <v>37.75</v>
      </c>
      <c r="EL133">
        <v>37.97975</v>
      </c>
      <c r="EM133">
        <v>37.357</v>
      </c>
      <c r="EN133">
        <v>37.22525</v>
      </c>
      <c r="EO133">
        <v>38.616</v>
      </c>
      <c r="EP133">
        <v>1955.10857142857</v>
      </c>
      <c r="EQ133">
        <v>39.89</v>
      </c>
      <c r="ER133">
        <v>0</v>
      </c>
      <c r="ES133">
        <v>1659720370.9</v>
      </c>
      <c r="ET133">
        <v>0</v>
      </c>
      <c r="EU133">
        <v>415.667</v>
      </c>
      <c r="EV133">
        <v>8.74330769210788</v>
      </c>
      <c r="EW133">
        <v>172.328461226857</v>
      </c>
      <c r="EX133">
        <v>8299.5952</v>
      </c>
      <c r="EY133">
        <v>15</v>
      </c>
      <c r="EZ133">
        <v>0</v>
      </c>
      <c r="FA133" t="s">
        <v>419</v>
      </c>
      <c r="FB133">
        <v>1659628608.5</v>
      </c>
      <c r="FC133">
        <v>1659628614.5</v>
      </c>
      <c r="FD133">
        <v>0</v>
      </c>
      <c r="FE133">
        <v>0.171</v>
      </c>
      <c r="FF133">
        <v>-0.023</v>
      </c>
      <c r="FG133">
        <v>6.372</v>
      </c>
      <c r="FH133">
        <v>0.072</v>
      </c>
      <c r="FI133">
        <v>420</v>
      </c>
      <c r="FJ133">
        <v>15</v>
      </c>
      <c r="FK133">
        <v>0.23</v>
      </c>
      <c r="FL133">
        <v>0.04</v>
      </c>
      <c r="FM133">
        <v>-33.34204</v>
      </c>
      <c r="FN133">
        <v>-12.1855969981238</v>
      </c>
      <c r="FO133">
        <v>1.25645267535232</v>
      </c>
      <c r="FP133">
        <v>0</v>
      </c>
      <c r="FQ133">
        <v>415.0455</v>
      </c>
      <c r="FR133">
        <v>7.85948053272855</v>
      </c>
      <c r="FS133">
        <v>0.802022379400241</v>
      </c>
      <c r="FT133">
        <v>0</v>
      </c>
      <c r="FU133">
        <v>2.31479775</v>
      </c>
      <c r="FV133">
        <v>0.0433090806754178</v>
      </c>
      <c r="FW133">
        <v>0.004951049124933</v>
      </c>
      <c r="FX133">
        <v>1</v>
      </c>
      <c r="FY133">
        <v>1</v>
      </c>
      <c r="FZ133">
        <v>3</v>
      </c>
      <c r="GA133" t="s">
        <v>426</v>
      </c>
      <c r="GB133">
        <v>2.97473</v>
      </c>
      <c r="GC133">
        <v>2.6965</v>
      </c>
      <c r="GD133">
        <v>0.104392</v>
      </c>
      <c r="GE133">
        <v>0.110715</v>
      </c>
      <c r="GF133">
        <v>0.0935575</v>
      </c>
      <c r="GG133">
        <v>0.0869306</v>
      </c>
      <c r="GH133">
        <v>34904.7</v>
      </c>
      <c r="GI133">
        <v>37916.3</v>
      </c>
      <c r="GJ133">
        <v>35314.5</v>
      </c>
      <c r="GK133">
        <v>38664.8</v>
      </c>
      <c r="GL133">
        <v>45382.6</v>
      </c>
      <c r="GM133">
        <v>50988.8</v>
      </c>
      <c r="GN133">
        <v>55191.5</v>
      </c>
      <c r="GO133">
        <v>62016.4</v>
      </c>
      <c r="GP133">
        <v>1.9946</v>
      </c>
      <c r="GQ133">
        <v>1.8482</v>
      </c>
      <c r="GR133">
        <v>0.105351</v>
      </c>
      <c r="GS133">
        <v>0</v>
      </c>
      <c r="GT133">
        <v>23.2564</v>
      </c>
      <c r="GU133">
        <v>999.9</v>
      </c>
      <c r="GV133">
        <v>55.897</v>
      </c>
      <c r="GW133">
        <v>28.601</v>
      </c>
      <c r="GX133">
        <v>24.2984</v>
      </c>
      <c r="GY133">
        <v>54.762</v>
      </c>
      <c r="GZ133">
        <v>46.4183</v>
      </c>
      <c r="HA133">
        <v>1</v>
      </c>
      <c r="HB133">
        <v>-0.0981098</v>
      </c>
      <c r="HC133">
        <v>1.26967</v>
      </c>
      <c r="HD133">
        <v>20.1251</v>
      </c>
      <c r="HE133">
        <v>5.19932</v>
      </c>
      <c r="HF133">
        <v>12.004</v>
      </c>
      <c r="HG133">
        <v>4.9748</v>
      </c>
      <c r="HH133">
        <v>3.2934</v>
      </c>
      <c r="HI133">
        <v>660.4</v>
      </c>
      <c r="HJ133">
        <v>9999</v>
      </c>
      <c r="HK133">
        <v>9999</v>
      </c>
      <c r="HL133">
        <v>9999</v>
      </c>
      <c r="HM133">
        <v>1.8631</v>
      </c>
      <c r="HN133">
        <v>1.86798</v>
      </c>
      <c r="HO133">
        <v>1.86774</v>
      </c>
      <c r="HP133">
        <v>1.8689</v>
      </c>
      <c r="HQ133">
        <v>1.86978</v>
      </c>
      <c r="HR133">
        <v>1.86578</v>
      </c>
      <c r="HS133">
        <v>1.86688</v>
      </c>
      <c r="HT133">
        <v>1.86829</v>
      </c>
      <c r="HU133">
        <v>5</v>
      </c>
      <c r="HV133">
        <v>0</v>
      </c>
      <c r="HW133">
        <v>0</v>
      </c>
      <c r="HX133">
        <v>0</v>
      </c>
      <c r="HY133" t="s">
        <v>421</v>
      </c>
      <c r="HZ133" t="s">
        <v>422</v>
      </c>
      <c r="IA133" t="s">
        <v>423</v>
      </c>
      <c r="IB133" t="s">
        <v>423</v>
      </c>
      <c r="IC133" t="s">
        <v>423</v>
      </c>
      <c r="ID133" t="s">
        <v>423</v>
      </c>
      <c r="IE133">
        <v>0</v>
      </c>
      <c r="IF133">
        <v>100</v>
      </c>
      <c r="IG133">
        <v>100</v>
      </c>
      <c r="IH133">
        <v>6.767</v>
      </c>
      <c r="II133">
        <v>0.3247</v>
      </c>
      <c r="IJ133">
        <v>3.92169283877132</v>
      </c>
      <c r="IK133">
        <v>0.0054094350880348</v>
      </c>
      <c r="IL133">
        <v>8.62785101562088e-07</v>
      </c>
      <c r="IM133">
        <v>-6.09410195572284e-10</v>
      </c>
      <c r="IN133">
        <v>-0.025273926026183</v>
      </c>
      <c r="IO133">
        <v>-0.0219156322177338</v>
      </c>
      <c r="IP133">
        <v>0.00246301660602182</v>
      </c>
      <c r="IQ133">
        <v>-2.7174175459257e-05</v>
      </c>
      <c r="IR133">
        <v>-3</v>
      </c>
      <c r="IS133">
        <v>1757</v>
      </c>
      <c r="IT133">
        <v>1</v>
      </c>
      <c r="IU133">
        <v>21</v>
      </c>
      <c r="IV133">
        <v>1529.4</v>
      </c>
      <c r="IW133">
        <v>1529.3</v>
      </c>
      <c r="IX133">
        <v>1.26953</v>
      </c>
      <c r="IY133">
        <v>2.6123</v>
      </c>
      <c r="IZ133">
        <v>1.54785</v>
      </c>
      <c r="JA133">
        <v>2.30713</v>
      </c>
      <c r="JB133">
        <v>1.34644</v>
      </c>
      <c r="JC133">
        <v>2.39746</v>
      </c>
      <c r="JD133">
        <v>32.2225</v>
      </c>
      <c r="JE133">
        <v>24.2539</v>
      </c>
      <c r="JF133">
        <v>18</v>
      </c>
      <c r="JG133">
        <v>500.531</v>
      </c>
      <c r="JH133">
        <v>407.195</v>
      </c>
      <c r="JI133">
        <v>20.9425</v>
      </c>
      <c r="JJ133">
        <v>25.9604</v>
      </c>
      <c r="JK133">
        <v>30</v>
      </c>
      <c r="JL133">
        <v>25.9574</v>
      </c>
      <c r="JM133">
        <v>25.907</v>
      </c>
      <c r="JN133">
        <v>25.4868</v>
      </c>
      <c r="JO133">
        <v>28.4133</v>
      </c>
      <c r="JP133">
        <v>0</v>
      </c>
      <c r="JQ133">
        <v>20.9515</v>
      </c>
      <c r="JR133">
        <v>554.862</v>
      </c>
      <c r="JS133">
        <v>18.4812</v>
      </c>
      <c r="JT133">
        <v>102.39</v>
      </c>
      <c r="JU133">
        <v>103.228</v>
      </c>
    </row>
    <row r="134" spans="1:281">
      <c r="A134">
        <v>118</v>
      </c>
      <c r="B134">
        <v>1659720378.6</v>
      </c>
      <c r="C134">
        <v>2393.5</v>
      </c>
      <c r="D134" t="s">
        <v>660</v>
      </c>
      <c r="E134" t="s">
        <v>661</v>
      </c>
      <c r="F134">
        <v>5</v>
      </c>
      <c r="G134" t="s">
        <v>595</v>
      </c>
      <c r="H134" t="s">
        <v>416</v>
      </c>
      <c r="I134">
        <v>1659720371.1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559.503825618323</v>
      </c>
      <c r="AK134">
        <v>532.661636363636</v>
      </c>
      <c r="AL134">
        <v>3.3290092588234</v>
      </c>
      <c r="AM134">
        <v>66.0023153147269</v>
      </c>
      <c r="AN134">
        <f>(AP134 - AO134 + DI134*1E3/(8.314*(DK134+273.15)) * AR134/DH134 * AQ134) * DH134/(100*CV134) * 1000/(1000 - AP134)</f>
        <v>0</v>
      </c>
      <c r="AO134">
        <v>18.4643557362691</v>
      </c>
      <c r="AP134">
        <v>20.7860895104895</v>
      </c>
      <c r="AQ134">
        <v>8.02245743508357e-06</v>
      </c>
      <c r="AR134">
        <v>111.647629213414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417</v>
      </c>
      <c r="AY134" t="s">
        <v>417</v>
      </c>
      <c r="AZ134">
        <v>0</v>
      </c>
      <c r="BA134">
        <v>0</v>
      </c>
      <c r="BB134">
        <f>1-AZ134/BA134</f>
        <v>0</v>
      </c>
      <c r="BC134">
        <v>0</v>
      </c>
      <c r="BD134" t="s">
        <v>417</v>
      </c>
      <c r="BE134" t="s">
        <v>417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417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6</v>
      </c>
      <c r="CW134">
        <v>0.5</v>
      </c>
      <c r="CX134" t="s">
        <v>418</v>
      </c>
      <c r="CY134">
        <v>2</v>
      </c>
      <c r="CZ134" t="b">
        <v>1</v>
      </c>
      <c r="DA134">
        <v>1659720371.1</v>
      </c>
      <c r="DB134">
        <v>498.689148148148</v>
      </c>
      <c r="DC134">
        <v>533.201407407407</v>
      </c>
      <c r="DD134">
        <v>20.7865703703704</v>
      </c>
      <c r="DE134">
        <v>18.4659111111111</v>
      </c>
      <c r="DF134">
        <v>491.969777777778</v>
      </c>
      <c r="DG134">
        <v>20.461862962963</v>
      </c>
      <c r="DH134">
        <v>500.068148148148</v>
      </c>
      <c r="DI134">
        <v>90.4002777777778</v>
      </c>
      <c r="DJ134">
        <v>0.0431765666666667</v>
      </c>
      <c r="DK134">
        <v>24.5504333333333</v>
      </c>
      <c r="DL134">
        <v>24.9827259259259</v>
      </c>
      <c r="DM134">
        <v>999.9</v>
      </c>
      <c r="DN134">
        <v>0</v>
      </c>
      <c r="DO134">
        <v>0</v>
      </c>
      <c r="DP134">
        <v>9993.51851851852</v>
      </c>
      <c r="DQ134">
        <v>0</v>
      </c>
      <c r="DR134">
        <v>11.6514481481481</v>
      </c>
      <c r="DS134">
        <v>-34.5123111111111</v>
      </c>
      <c r="DT134">
        <v>509.275259259259</v>
      </c>
      <c r="DU134">
        <v>543.232777777778</v>
      </c>
      <c r="DV134">
        <v>2.32067925925926</v>
      </c>
      <c r="DW134">
        <v>533.201407407407</v>
      </c>
      <c r="DX134">
        <v>18.4659111111111</v>
      </c>
      <c r="DY134">
        <v>1.87911185185185</v>
      </c>
      <c r="DZ134">
        <v>1.66932222222222</v>
      </c>
      <c r="EA134">
        <v>16.4609074074074</v>
      </c>
      <c r="EB134">
        <v>14.6140592592593</v>
      </c>
      <c r="EC134">
        <v>1999.97962962963</v>
      </c>
      <c r="ED134">
        <v>0.980004555555555</v>
      </c>
      <c r="EE134">
        <v>0.0199956740740741</v>
      </c>
      <c r="EF134">
        <v>0</v>
      </c>
      <c r="EG134">
        <v>416.314</v>
      </c>
      <c r="EH134">
        <v>5.00063</v>
      </c>
      <c r="EI134">
        <v>8312.61148148148</v>
      </c>
      <c r="EJ134">
        <v>17256.7407407407</v>
      </c>
      <c r="EK134">
        <v>37.75</v>
      </c>
      <c r="EL134">
        <v>37.9626666666667</v>
      </c>
      <c r="EM134">
        <v>37.3563333333333</v>
      </c>
      <c r="EN134">
        <v>37.215</v>
      </c>
      <c r="EO134">
        <v>38.604</v>
      </c>
      <c r="EP134">
        <v>1955.08962962963</v>
      </c>
      <c r="EQ134">
        <v>39.89</v>
      </c>
      <c r="ER134">
        <v>0</v>
      </c>
      <c r="ES134">
        <v>1659720375.7</v>
      </c>
      <c r="ET134">
        <v>0</v>
      </c>
      <c r="EU134">
        <v>416.33624</v>
      </c>
      <c r="EV134">
        <v>9.09515386043421</v>
      </c>
      <c r="EW134">
        <v>182.313846100907</v>
      </c>
      <c r="EX134">
        <v>8313.7688</v>
      </c>
      <c r="EY134">
        <v>15</v>
      </c>
      <c r="EZ134">
        <v>0</v>
      </c>
      <c r="FA134" t="s">
        <v>419</v>
      </c>
      <c r="FB134">
        <v>1659628608.5</v>
      </c>
      <c r="FC134">
        <v>1659628614.5</v>
      </c>
      <c r="FD134">
        <v>0</v>
      </c>
      <c r="FE134">
        <v>0.171</v>
      </c>
      <c r="FF134">
        <v>-0.023</v>
      </c>
      <c r="FG134">
        <v>6.372</v>
      </c>
      <c r="FH134">
        <v>0.072</v>
      </c>
      <c r="FI134">
        <v>420</v>
      </c>
      <c r="FJ134">
        <v>15</v>
      </c>
      <c r="FK134">
        <v>0.23</v>
      </c>
      <c r="FL134">
        <v>0.04</v>
      </c>
      <c r="FM134">
        <v>-34.1831225</v>
      </c>
      <c r="FN134">
        <v>-6.19451369605998</v>
      </c>
      <c r="FO134">
        <v>0.695357081824691</v>
      </c>
      <c r="FP134">
        <v>0</v>
      </c>
      <c r="FQ134">
        <v>415.692382352941</v>
      </c>
      <c r="FR134">
        <v>8.99763178075342</v>
      </c>
      <c r="FS134">
        <v>0.9058285454799</v>
      </c>
      <c r="FT134">
        <v>0</v>
      </c>
      <c r="FU134">
        <v>2.31797925</v>
      </c>
      <c r="FV134">
        <v>0.0464558724202523</v>
      </c>
      <c r="FW134">
        <v>0.00507403261100083</v>
      </c>
      <c r="FX134">
        <v>1</v>
      </c>
      <c r="FY134">
        <v>1</v>
      </c>
      <c r="FZ134">
        <v>3</v>
      </c>
      <c r="GA134" t="s">
        <v>426</v>
      </c>
      <c r="GB134">
        <v>2.9744</v>
      </c>
      <c r="GC134">
        <v>2.69677</v>
      </c>
      <c r="GD134">
        <v>0.106831</v>
      </c>
      <c r="GE134">
        <v>0.113015</v>
      </c>
      <c r="GF134">
        <v>0.0935622</v>
      </c>
      <c r="GG134">
        <v>0.0869222</v>
      </c>
      <c r="GH134">
        <v>34809.5</v>
      </c>
      <c r="GI134">
        <v>37818.5</v>
      </c>
      <c r="GJ134">
        <v>35314.4</v>
      </c>
      <c r="GK134">
        <v>38665</v>
      </c>
      <c r="GL134">
        <v>45382.8</v>
      </c>
      <c r="GM134">
        <v>50989.3</v>
      </c>
      <c r="GN134">
        <v>55191.9</v>
      </c>
      <c r="GO134">
        <v>62016.3</v>
      </c>
      <c r="GP134">
        <v>1.995</v>
      </c>
      <c r="GQ134">
        <v>1.8486</v>
      </c>
      <c r="GR134">
        <v>0.105202</v>
      </c>
      <c r="GS134">
        <v>0</v>
      </c>
      <c r="GT134">
        <v>23.2588</v>
      </c>
      <c r="GU134">
        <v>999.9</v>
      </c>
      <c r="GV134">
        <v>55.872</v>
      </c>
      <c r="GW134">
        <v>28.601</v>
      </c>
      <c r="GX134">
        <v>24.2906</v>
      </c>
      <c r="GY134">
        <v>55.042</v>
      </c>
      <c r="GZ134">
        <v>46.1939</v>
      </c>
      <c r="HA134">
        <v>1</v>
      </c>
      <c r="HB134">
        <v>-0.0978659</v>
      </c>
      <c r="HC134">
        <v>1.22723</v>
      </c>
      <c r="HD134">
        <v>20.1249</v>
      </c>
      <c r="HE134">
        <v>5.19812</v>
      </c>
      <c r="HF134">
        <v>12.0076</v>
      </c>
      <c r="HG134">
        <v>4.9748</v>
      </c>
      <c r="HH134">
        <v>3.293</v>
      </c>
      <c r="HI134">
        <v>660.4</v>
      </c>
      <c r="HJ134">
        <v>9999</v>
      </c>
      <c r="HK134">
        <v>9999</v>
      </c>
      <c r="HL134">
        <v>9999</v>
      </c>
      <c r="HM134">
        <v>1.86307</v>
      </c>
      <c r="HN134">
        <v>1.86798</v>
      </c>
      <c r="HO134">
        <v>1.86771</v>
      </c>
      <c r="HP134">
        <v>1.8689</v>
      </c>
      <c r="HQ134">
        <v>1.86975</v>
      </c>
      <c r="HR134">
        <v>1.86581</v>
      </c>
      <c r="HS134">
        <v>1.86691</v>
      </c>
      <c r="HT134">
        <v>1.86826</v>
      </c>
      <c r="HU134">
        <v>5</v>
      </c>
      <c r="HV134">
        <v>0</v>
      </c>
      <c r="HW134">
        <v>0</v>
      </c>
      <c r="HX134">
        <v>0</v>
      </c>
      <c r="HY134" t="s">
        <v>421</v>
      </c>
      <c r="HZ134" t="s">
        <v>422</v>
      </c>
      <c r="IA134" t="s">
        <v>423</v>
      </c>
      <c r="IB134" t="s">
        <v>423</v>
      </c>
      <c r="IC134" t="s">
        <v>423</v>
      </c>
      <c r="ID134" t="s">
        <v>423</v>
      </c>
      <c r="IE134">
        <v>0</v>
      </c>
      <c r="IF134">
        <v>100</v>
      </c>
      <c r="IG134">
        <v>100</v>
      </c>
      <c r="IH134">
        <v>6.86</v>
      </c>
      <c r="II134">
        <v>0.3248</v>
      </c>
      <c r="IJ134">
        <v>3.92169283877132</v>
      </c>
      <c r="IK134">
        <v>0.0054094350880348</v>
      </c>
      <c r="IL134">
        <v>8.62785101562088e-07</v>
      </c>
      <c r="IM134">
        <v>-6.09410195572284e-10</v>
      </c>
      <c r="IN134">
        <v>-0.025273926026183</v>
      </c>
      <c r="IO134">
        <v>-0.0219156322177338</v>
      </c>
      <c r="IP134">
        <v>0.00246301660602182</v>
      </c>
      <c r="IQ134">
        <v>-2.7174175459257e-05</v>
      </c>
      <c r="IR134">
        <v>-3</v>
      </c>
      <c r="IS134">
        <v>1757</v>
      </c>
      <c r="IT134">
        <v>1</v>
      </c>
      <c r="IU134">
        <v>21</v>
      </c>
      <c r="IV134">
        <v>1529.5</v>
      </c>
      <c r="IW134">
        <v>1529.4</v>
      </c>
      <c r="IX134">
        <v>1.30249</v>
      </c>
      <c r="IY134">
        <v>2.61108</v>
      </c>
      <c r="IZ134">
        <v>1.54785</v>
      </c>
      <c r="JA134">
        <v>2.30713</v>
      </c>
      <c r="JB134">
        <v>1.34644</v>
      </c>
      <c r="JC134">
        <v>2.3999</v>
      </c>
      <c r="JD134">
        <v>32.2225</v>
      </c>
      <c r="JE134">
        <v>24.2539</v>
      </c>
      <c r="JF134">
        <v>18</v>
      </c>
      <c r="JG134">
        <v>500.793</v>
      </c>
      <c r="JH134">
        <v>407.417</v>
      </c>
      <c r="JI134">
        <v>20.956</v>
      </c>
      <c r="JJ134">
        <v>25.9604</v>
      </c>
      <c r="JK134">
        <v>30.0001</v>
      </c>
      <c r="JL134">
        <v>25.9574</v>
      </c>
      <c r="JM134">
        <v>25.907</v>
      </c>
      <c r="JN134">
        <v>26.142</v>
      </c>
      <c r="JO134">
        <v>28.4133</v>
      </c>
      <c r="JP134">
        <v>0</v>
      </c>
      <c r="JQ134">
        <v>20.9684</v>
      </c>
      <c r="JR134">
        <v>575.07</v>
      </c>
      <c r="JS134">
        <v>18.4763</v>
      </c>
      <c r="JT134">
        <v>102.39</v>
      </c>
      <c r="JU134">
        <v>103.228</v>
      </c>
    </row>
    <row r="135" spans="1:281">
      <c r="A135">
        <v>119</v>
      </c>
      <c r="B135">
        <v>1659720383.6</v>
      </c>
      <c r="C135">
        <v>2398.5</v>
      </c>
      <c r="D135" t="s">
        <v>662</v>
      </c>
      <c r="E135" t="s">
        <v>663</v>
      </c>
      <c r="F135">
        <v>5</v>
      </c>
      <c r="G135" t="s">
        <v>595</v>
      </c>
      <c r="H135" t="s">
        <v>416</v>
      </c>
      <c r="I135">
        <v>1659720375.81429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576.636798444119</v>
      </c>
      <c r="AK135">
        <v>549.242036363637</v>
      </c>
      <c r="AL135">
        <v>3.36960187003001</v>
      </c>
      <c r="AM135">
        <v>66.0023153147269</v>
      </c>
      <c r="AN135">
        <f>(AP135 - AO135 + DI135*1E3/(8.314*(DK135+273.15)) * AR135/DH135 * AQ135) * DH135/(100*CV135) * 1000/(1000 - AP135)</f>
        <v>0</v>
      </c>
      <c r="AO135">
        <v>18.463676226533</v>
      </c>
      <c r="AP135">
        <v>20.793220979021</v>
      </c>
      <c r="AQ135">
        <v>4.19181607550506e-05</v>
      </c>
      <c r="AR135">
        <v>111.647629213414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417</v>
      </c>
      <c r="AY135" t="s">
        <v>417</v>
      </c>
      <c r="AZ135">
        <v>0</v>
      </c>
      <c r="BA135">
        <v>0</v>
      </c>
      <c r="BB135">
        <f>1-AZ135/BA135</f>
        <v>0</v>
      </c>
      <c r="BC135">
        <v>0</v>
      </c>
      <c r="BD135" t="s">
        <v>417</v>
      </c>
      <c r="BE135" t="s">
        <v>417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417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6</v>
      </c>
      <c r="CW135">
        <v>0.5</v>
      </c>
      <c r="CX135" t="s">
        <v>418</v>
      </c>
      <c r="CY135">
        <v>2</v>
      </c>
      <c r="CZ135" t="b">
        <v>1</v>
      </c>
      <c r="DA135">
        <v>1659720375.81429</v>
      </c>
      <c r="DB135">
        <v>514.046357142857</v>
      </c>
      <c r="DC135">
        <v>548.997892857143</v>
      </c>
      <c r="DD135">
        <v>20.7883571428571</v>
      </c>
      <c r="DE135">
        <v>18.46455</v>
      </c>
      <c r="DF135">
        <v>507.238357142857</v>
      </c>
      <c r="DG135">
        <v>20.463575</v>
      </c>
      <c r="DH135">
        <v>500.09375</v>
      </c>
      <c r="DI135">
        <v>90.3990785714286</v>
      </c>
      <c r="DJ135">
        <v>0.0430815821428571</v>
      </c>
      <c r="DK135">
        <v>24.5513</v>
      </c>
      <c r="DL135">
        <v>24.9810928571429</v>
      </c>
      <c r="DM135">
        <v>999.9</v>
      </c>
      <c r="DN135">
        <v>0</v>
      </c>
      <c r="DO135">
        <v>0</v>
      </c>
      <c r="DP135">
        <v>10004.2857142857</v>
      </c>
      <c r="DQ135">
        <v>0</v>
      </c>
      <c r="DR135">
        <v>11.660875</v>
      </c>
      <c r="DS135">
        <v>-34.9515714285714</v>
      </c>
      <c r="DT135">
        <v>524.959464285714</v>
      </c>
      <c r="DU135">
        <v>559.325678571429</v>
      </c>
      <c r="DV135">
        <v>2.32382392857143</v>
      </c>
      <c r="DW135">
        <v>548.997892857143</v>
      </c>
      <c r="DX135">
        <v>18.46455</v>
      </c>
      <c r="DY135">
        <v>1.87924857142857</v>
      </c>
      <c r="DZ135">
        <v>1.66917785714286</v>
      </c>
      <c r="EA135">
        <v>16.4620428571429</v>
      </c>
      <c r="EB135">
        <v>14.6127178571429</v>
      </c>
      <c r="EC135">
        <v>1999.99178571429</v>
      </c>
      <c r="ED135">
        <v>0.980004678571428</v>
      </c>
      <c r="EE135">
        <v>0.0199955428571429</v>
      </c>
      <c r="EF135">
        <v>0</v>
      </c>
      <c r="EG135">
        <v>417.040714285714</v>
      </c>
      <c r="EH135">
        <v>5.00063</v>
      </c>
      <c r="EI135">
        <v>8327.03714285714</v>
      </c>
      <c r="EJ135">
        <v>17256.85</v>
      </c>
      <c r="EK135">
        <v>37.75</v>
      </c>
      <c r="EL135">
        <v>37.9595</v>
      </c>
      <c r="EM135">
        <v>37.35925</v>
      </c>
      <c r="EN135">
        <v>37.2185</v>
      </c>
      <c r="EO135">
        <v>38.598</v>
      </c>
      <c r="EP135">
        <v>1955.10178571429</v>
      </c>
      <c r="EQ135">
        <v>39.89</v>
      </c>
      <c r="ER135">
        <v>0</v>
      </c>
      <c r="ES135">
        <v>1659720380.5</v>
      </c>
      <c r="ET135">
        <v>0</v>
      </c>
      <c r="EU135">
        <v>417.0894</v>
      </c>
      <c r="EV135">
        <v>8.7982307693938</v>
      </c>
      <c r="EW135">
        <v>184.731538148587</v>
      </c>
      <c r="EX135">
        <v>8328.414</v>
      </c>
      <c r="EY135">
        <v>15</v>
      </c>
      <c r="EZ135">
        <v>0</v>
      </c>
      <c r="FA135" t="s">
        <v>419</v>
      </c>
      <c r="FB135">
        <v>1659628608.5</v>
      </c>
      <c r="FC135">
        <v>1659628614.5</v>
      </c>
      <c r="FD135">
        <v>0</v>
      </c>
      <c r="FE135">
        <v>0.171</v>
      </c>
      <c r="FF135">
        <v>-0.023</v>
      </c>
      <c r="FG135">
        <v>6.372</v>
      </c>
      <c r="FH135">
        <v>0.072</v>
      </c>
      <c r="FI135">
        <v>420</v>
      </c>
      <c r="FJ135">
        <v>15</v>
      </c>
      <c r="FK135">
        <v>0.23</v>
      </c>
      <c r="FL135">
        <v>0.04</v>
      </c>
      <c r="FM135">
        <v>-34.63994</v>
      </c>
      <c r="FN135">
        <v>-4.07972983114441</v>
      </c>
      <c r="FO135">
        <v>0.572719025701085</v>
      </c>
      <c r="FP135">
        <v>0</v>
      </c>
      <c r="FQ135">
        <v>416.475235294118</v>
      </c>
      <c r="FR135">
        <v>9.04235294739197</v>
      </c>
      <c r="FS135">
        <v>0.910232034374417</v>
      </c>
      <c r="FT135">
        <v>0</v>
      </c>
      <c r="FU135">
        <v>2.3216565</v>
      </c>
      <c r="FV135">
        <v>0.0328169606003751</v>
      </c>
      <c r="FW135">
        <v>0.00400958136842239</v>
      </c>
      <c r="FX135">
        <v>1</v>
      </c>
      <c r="FY135">
        <v>1</v>
      </c>
      <c r="FZ135">
        <v>3</v>
      </c>
      <c r="GA135" t="s">
        <v>426</v>
      </c>
      <c r="GB135">
        <v>2.97395</v>
      </c>
      <c r="GC135">
        <v>2.6971</v>
      </c>
      <c r="GD135">
        <v>0.10926</v>
      </c>
      <c r="GE135">
        <v>0.115601</v>
      </c>
      <c r="GF135">
        <v>0.0935914</v>
      </c>
      <c r="GG135">
        <v>0.0869151</v>
      </c>
      <c r="GH135">
        <v>34714.9</v>
      </c>
      <c r="GI135">
        <v>37708.3</v>
      </c>
      <c r="GJ135">
        <v>35314.4</v>
      </c>
      <c r="GK135">
        <v>38664.9</v>
      </c>
      <c r="GL135">
        <v>45382</v>
      </c>
      <c r="GM135">
        <v>50989.5</v>
      </c>
      <c r="GN135">
        <v>55192.6</v>
      </c>
      <c r="GO135">
        <v>62016</v>
      </c>
      <c r="GP135">
        <v>1.995</v>
      </c>
      <c r="GQ135">
        <v>1.8482</v>
      </c>
      <c r="GR135">
        <v>0.105649</v>
      </c>
      <c r="GS135">
        <v>0</v>
      </c>
      <c r="GT135">
        <v>23.2607</v>
      </c>
      <c r="GU135">
        <v>999.9</v>
      </c>
      <c r="GV135">
        <v>55.872</v>
      </c>
      <c r="GW135">
        <v>28.601</v>
      </c>
      <c r="GX135">
        <v>24.2895</v>
      </c>
      <c r="GY135">
        <v>54.632</v>
      </c>
      <c r="GZ135">
        <v>46.1378</v>
      </c>
      <c r="HA135">
        <v>1</v>
      </c>
      <c r="HB135">
        <v>-0.0981707</v>
      </c>
      <c r="HC135">
        <v>1.24272</v>
      </c>
      <c r="HD135">
        <v>20.1255</v>
      </c>
      <c r="HE135">
        <v>5.19932</v>
      </c>
      <c r="HF135">
        <v>12.004</v>
      </c>
      <c r="HG135">
        <v>4.9748</v>
      </c>
      <c r="HH135">
        <v>3.293</v>
      </c>
      <c r="HI135">
        <v>660.4</v>
      </c>
      <c r="HJ135">
        <v>9999</v>
      </c>
      <c r="HK135">
        <v>9999</v>
      </c>
      <c r="HL135">
        <v>9999</v>
      </c>
      <c r="HM135">
        <v>1.8631</v>
      </c>
      <c r="HN135">
        <v>1.86798</v>
      </c>
      <c r="HO135">
        <v>1.86768</v>
      </c>
      <c r="HP135">
        <v>1.8689</v>
      </c>
      <c r="HQ135">
        <v>1.86978</v>
      </c>
      <c r="HR135">
        <v>1.86581</v>
      </c>
      <c r="HS135">
        <v>1.86685</v>
      </c>
      <c r="HT135">
        <v>1.86829</v>
      </c>
      <c r="HU135">
        <v>5</v>
      </c>
      <c r="HV135">
        <v>0</v>
      </c>
      <c r="HW135">
        <v>0</v>
      </c>
      <c r="HX135">
        <v>0</v>
      </c>
      <c r="HY135" t="s">
        <v>421</v>
      </c>
      <c r="HZ135" t="s">
        <v>422</v>
      </c>
      <c r="IA135" t="s">
        <v>423</v>
      </c>
      <c r="IB135" t="s">
        <v>423</v>
      </c>
      <c r="IC135" t="s">
        <v>423</v>
      </c>
      <c r="ID135" t="s">
        <v>423</v>
      </c>
      <c r="IE135">
        <v>0</v>
      </c>
      <c r="IF135">
        <v>100</v>
      </c>
      <c r="IG135">
        <v>100</v>
      </c>
      <c r="IH135">
        <v>6.955</v>
      </c>
      <c r="II135">
        <v>0.3252</v>
      </c>
      <c r="IJ135">
        <v>3.92169283877132</v>
      </c>
      <c r="IK135">
        <v>0.0054094350880348</v>
      </c>
      <c r="IL135">
        <v>8.62785101562088e-07</v>
      </c>
      <c r="IM135">
        <v>-6.09410195572284e-10</v>
      </c>
      <c r="IN135">
        <v>-0.025273926026183</v>
      </c>
      <c r="IO135">
        <v>-0.0219156322177338</v>
      </c>
      <c r="IP135">
        <v>0.00246301660602182</v>
      </c>
      <c r="IQ135">
        <v>-2.7174175459257e-05</v>
      </c>
      <c r="IR135">
        <v>-3</v>
      </c>
      <c r="IS135">
        <v>1757</v>
      </c>
      <c r="IT135">
        <v>1</v>
      </c>
      <c r="IU135">
        <v>21</v>
      </c>
      <c r="IV135">
        <v>1529.6</v>
      </c>
      <c r="IW135">
        <v>1529.5</v>
      </c>
      <c r="IX135">
        <v>1.33301</v>
      </c>
      <c r="IY135">
        <v>2.6123</v>
      </c>
      <c r="IZ135">
        <v>1.54785</v>
      </c>
      <c r="JA135">
        <v>2.30713</v>
      </c>
      <c r="JB135">
        <v>1.34644</v>
      </c>
      <c r="JC135">
        <v>2.32666</v>
      </c>
      <c r="JD135">
        <v>32.2225</v>
      </c>
      <c r="JE135">
        <v>24.2539</v>
      </c>
      <c r="JF135">
        <v>18</v>
      </c>
      <c r="JG135">
        <v>500.794</v>
      </c>
      <c r="JH135">
        <v>407.179</v>
      </c>
      <c r="JI135">
        <v>20.9731</v>
      </c>
      <c r="JJ135">
        <v>25.9582</v>
      </c>
      <c r="JK135">
        <v>29.9999</v>
      </c>
      <c r="JL135">
        <v>25.9574</v>
      </c>
      <c r="JM135">
        <v>25.9048</v>
      </c>
      <c r="JN135">
        <v>26.7402</v>
      </c>
      <c r="JO135">
        <v>28.4133</v>
      </c>
      <c r="JP135">
        <v>0</v>
      </c>
      <c r="JQ135">
        <v>20.9783</v>
      </c>
      <c r="JR135">
        <v>588.63</v>
      </c>
      <c r="JS135">
        <v>18.4643</v>
      </c>
      <c r="JT135">
        <v>102.391</v>
      </c>
      <c r="JU135">
        <v>103.227</v>
      </c>
    </row>
    <row r="136" spans="1:281">
      <c r="A136">
        <v>120</v>
      </c>
      <c r="B136">
        <v>1659720388.6</v>
      </c>
      <c r="C136">
        <v>2403.5</v>
      </c>
      <c r="D136" t="s">
        <v>664</v>
      </c>
      <c r="E136" t="s">
        <v>665</v>
      </c>
      <c r="F136">
        <v>5</v>
      </c>
      <c r="G136" t="s">
        <v>595</v>
      </c>
      <c r="H136" t="s">
        <v>416</v>
      </c>
      <c r="I136">
        <v>1659720381.1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594.296882433162</v>
      </c>
      <c r="AK136">
        <v>566.396509090909</v>
      </c>
      <c r="AL136">
        <v>3.4161400031108</v>
      </c>
      <c r="AM136">
        <v>66.0023153147269</v>
      </c>
      <c r="AN136">
        <f>(AP136 - AO136 + DI136*1E3/(8.314*(DK136+273.15)) * AR136/DH136 * AQ136) * DH136/(100*CV136) * 1000/(1000 - AP136)</f>
        <v>0</v>
      </c>
      <c r="AO136">
        <v>18.4617711311074</v>
      </c>
      <c r="AP136">
        <v>20.7974804195804</v>
      </c>
      <c r="AQ136">
        <v>-2.41682381911317e-05</v>
      </c>
      <c r="AR136">
        <v>111.647629213414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417</v>
      </c>
      <c r="AY136" t="s">
        <v>417</v>
      </c>
      <c r="AZ136">
        <v>0</v>
      </c>
      <c r="BA136">
        <v>0</v>
      </c>
      <c r="BB136">
        <f>1-AZ136/BA136</f>
        <v>0</v>
      </c>
      <c r="BC136">
        <v>0</v>
      </c>
      <c r="BD136" t="s">
        <v>417</v>
      </c>
      <c r="BE136" t="s">
        <v>417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417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6</v>
      </c>
      <c r="CW136">
        <v>0.5</v>
      </c>
      <c r="CX136" t="s">
        <v>418</v>
      </c>
      <c r="CY136">
        <v>2</v>
      </c>
      <c r="CZ136" t="b">
        <v>1</v>
      </c>
      <c r="DA136">
        <v>1659720381.1</v>
      </c>
      <c r="DB136">
        <v>531.410555555556</v>
      </c>
      <c r="DC136">
        <v>566.747296296296</v>
      </c>
      <c r="DD136">
        <v>20.7910407407407</v>
      </c>
      <c r="DE136">
        <v>18.4631074074074</v>
      </c>
      <c r="DF136">
        <v>524.502148148148</v>
      </c>
      <c r="DG136">
        <v>20.4661444444444</v>
      </c>
      <c r="DH136">
        <v>500.106962962963</v>
      </c>
      <c r="DI136">
        <v>90.3981111111111</v>
      </c>
      <c r="DJ136">
        <v>0.0430638074074074</v>
      </c>
      <c r="DK136">
        <v>24.5538222222222</v>
      </c>
      <c r="DL136">
        <v>24.9850962962963</v>
      </c>
      <c r="DM136">
        <v>999.9</v>
      </c>
      <c r="DN136">
        <v>0</v>
      </c>
      <c r="DO136">
        <v>0</v>
      </c>
      <c r="DP136">
        <v>9996.2962962963</v>
      </c>
      <c r="DQ136">
        <v>0</v>
      </c>
      <c r="DR136">
        <v>11.6539</v>
      </c>
      <c r="DS136">
        <v>-35.336837037037</v>
      </c>
      <c r="DT136">
        <v>542.693777777778</v>
      </c>
      <c r="DU136">
        <v>577.408074074074</v>
      </c>
      <c r="DV136">
        <v>2.32795555555556</v>
      </c>
      <c r="DW136">
        <v>566.747296296296</v>
      </c>
      <c r="DX136">
        <v>18.4631074074074</v>
      </c>
      <c r="DY136">
        <v>1.87947111111111</v>
      </c>
      <c r="DZ136">
        <v>1.66902925925926</v>
      </c>
      <c r="EA136">
        <v>16.4639</v>
      </c>
      <c r="EB136">
        <v>14.6113407407407</v>
      </c>
      <c r="EC136">
        <v>1999.97740740741</v>
      </c>
      <c r="ED136">
        <v>0.980004555555555</v>
      </c>
      <c r="EE136">
        <v>0.0199956740740741</v>
      </c>
      <c r="EF136">
        <v>0</v>
      </c>
      <c r="EG136">
        <v>417.885777777778</v>
      </c>
      <c r="EH136">
        <v>5.00063</v>
      </c>
      <c r="EI136">
        <v>8343.10444444445</v>
      </c>
      <c r="EJ136">
        <v>17256.7259259259</v>
      </c>
      <c r="EK136">
        <v>37.75</v>
      </c>
      <c r="EL136">
        <v>37.9696666666667</v>
      </c>
      <c r="EM136">
        <v>37.3656666666667</v>
      </c>
      <c r="EN136">
        <v>37.2243333333333</v>
      </c>
      <c r="EO136">
        <v>38.597</v>
      </c>
      <c r="EP136">
        <v>1955.08740740741</v>
      </c>
      <c r="EQ136">
        <v>39.89</v>
      </c>
      <c r="ER136">
        <v>0</v>
      </c>
      <c r="ES136">
        <v>1659720385.9</v>
      </c>
      <c r="ET136">
        <v>0</v>
      </c>
      <c r="EU136">
        <v>417.883153846154</v>
      </c>
      <c r="EV136">
        <v>10.2589401747919</v>
      </c>
      <c r="EW136">
        <v>177.749743571785</v>
      </c>
      <c r="EX136">
        <v>8343.71846153846</v>
      </c>
      <c r="EY136">
        <v>15</v>
      </c>
      <c r="EZ136">
        <v>0</v>
      </c>
      <c r="FA136" t="s">
        <v>419</v>
      </c>
      <c r="FB136">
        <v>1659628608.5</v>
      </c>
      <c r="FC136">
        <v>1659628614.5</v>
      </c>
      <c r="FD136">
        <v>0</v>
      </c>
      <c r="FE136">
        <v>0.171</v>
      </c>
      <c r="FF136">
        <v>-0.023</v>
      </c>
      <c r="FG136">
        <v>6.372</v>
      </c>
      <c r="FH136">
        <v>0.072</v>
      </c>
      <c r="FI136">
        <v>420</v>
      </c>
      <c r="FJ136">
        <v>15</v>
      </c>
      <c r="FK136">
        <v>0.23</v>
      </c>
      <c r="FL136">
        <v>0.04</v>
      </c>
      <c r="FM136">
        <v>-35.16982</v>
      </c>
      <c r="FN136">
        <v>-4.5423534709193</v>
      </c>
      <c r="FO136">
        <v>0.717097363403325</v>
      </c>
      <c r="FP136">
        <v>0</v>
      </c>
      <c r="FQ136">
        <v>417.431794117647</v>
      </c>
      <c r="FR136">
        <v>9.67100076911126</v>
      </c>
      <c r="FS136">
        <v>0.972163106001908</v>
      </c>
      <c r="FT136">
        <v>0</v>
      </c>
      <c r="FU136">
        <v>2.3262165</v>
      </c>
      <c r="FV136">
        <v>0.0526759474671632</v>
      </c>
      <c r="FW136">
        <v>0.00572021439720574</v>
      </c>
      <c r="FX136">
        <v>1</v>
      </c>
      <c r="FY136">
        <v>1</v>
      </c>
      <c r="FZ136">
        <v>3</v>
      </c>
      <c r="GA136" t="s">
        <v>426</v>
      </c>
      <c r="GB136">
        <v>2.97317</v>
      </c>
      <c r="GC136">
        <v>2.69709</v>
      </c>
      <c r="GD136">
        <v>0.11169</v>
      </c>
      <c r="GE136">
        <v>0.11784</v>
      </c>
      <c r="GF136">
        <v>0.0935895</v>
      </c>
      <c r="GG136">
        <v>0.0869179</v>
      </c>
      <c r="GH136">
        <v>34620.1</v>
      </c>
      <c r="GI136">
        <v>37612.9</v>
      </c>
      <c r="GJ136">
        <v>35314.2</v>
      </c>
      <c r="GK136">
        <v>38665</v>
      </c>
      <c r="GL136">
        <v>45381.4</v>
      </c>
      <c r="GM136">
        <v>50989.3</v>
      </c>
      <c r="GN136">
        <v>55191.7</v>
      </c>
      <c r="GO136">
        <v>62015.9</v>
      </c>
      <c r="GP136">
        <v>1.994</v>
      </c>
      <c r="GQ136">
        <v>1.8492</v>
      </c>
      <c r="GR136">
        <v>0.104904</v>
      </c>
      <c r="GS136">
        <v>0</v>
      </c>
      <c r="GT136">
        <v>23.2607</v>
      </c>
      <c r="GU136">
        <v>999.9</v>
      </c>
      <c r="GV136">
        <v>55.872</v>
      </c>
      <c r="GW136">
        <v>28.601</v>
      </c>
      <c r="GX136">
        <v>24.29</v>
      </c>
      <c r="GY136">
        <v>54.282</v>
      </c>
      <c r="GZ136">
        <v>46.3942</v>
      </c>
      <c r="HA136">
        <v>1</v>
      </c>
      <c r="HB136">
        <v>-0.0980488</v>
      </c>
      <c r="HC136">
        <v>1.25403</v>
      </c>
      <c r="HD136">
        <v>20.1252</v>
      </c>
      <c r="HE136">
        <v>5.19812</v>
      </c>
      <c r="HF136">
        <v>12.004</v>
      </c>
      <c r="HG136">
        <v>4.9756</v>
      </c>
      <c r="HH136">
        <v>3.293</v>
      </c>
      <c r="HI136">
        <v>660.4</v>
      </c>
      <c r="HJ136">
        <v>9999</v>
      </c>
      <c r="HK136">
        <v>9999</v>
      </c>
      <c r="HL136">
        <v>9999</v>
      </c>
      <c r="HM136">
        <v>1.8631</v>
      </c>
      <c r="HN136">
        <v>1.86798</v>
      </c>
      <c r="HO136">
        <v>1.86768</v>
      </c>
      <c r="HP136">
        <v>1.8689</v>
      </c>
      <c r="HQ136">
        <v>1.86972</v>
      </c>
      <c r="HR136">
        <v>1.86584</v>
      </c>
      <c r="HS136">
        <v>1.86688</v>
      </c>
      <c r="HT136">
        <v>1.86829</v>
      </c>
      <c r="HU136">
        <v>5</v>
      </c>
      <c r="HV136">
        <v>0</v>
      </c>
      <c r="HW136">
        <v>0</v>
      </c>
      <c r="HX136">
        <v>0</v>
      </c>
      <c r="HY136" t="s">
        <v>421</v>
      </c>
      <c r="HZ136" t="s">
        <v>422</v>
      </c>
      <c r="IA136" t="s">
        <v>423</v>
      </c>
      <c r="IB136" t="s">
        <v>423</v>
      </c>
      <c r="IC136" t="s">
        <v>423</v>
      </c>
      <c r="ID136" t="s">
        <v>423</v>
      </c>
      <c r="IE136">
        <v>0</v>
      </c>
      <c r="IF136">
        <v>100</v>
      </c>
      <c r="IG136">
        <v>100</v>
      </c>
      <c r="IH136">
        <v>7.051</v>
      </c>
      <c r="II136">
        <v>0.3252</v>
      </c>
      <c r="IJ136">
        <v>3.92169283877132</v>
      </c>
      <c r="IK136">
        <v>0.0054094350880348</v>
      </c>
      <c r="IL136">
        <v>8.62785101562088e-07</v>
      </c>
      <c r="IM136">
        <v>-6.09410195572284e-10</v>
      </c>
      <c r="IN136">
        <v>-0.025273926026183</v>
      </c>
      <c r="IO136">
        <v>-0.0219156322177338</v>
      </c>
      <c r="IP136">
        <v>0.00246301660602182</v>
      </c>
      <c r="IQ136">
        <v>-2.7174175459257e-05</v>
      </c>
      <c r="IR136">
        <v>-3</v>
      </c>
      <c r="IS136">
        <v>1757</v>
      </c>
      <c r="IT136">
        <v>1</v>
      </c>
      <c r="IU136">
        <v>21</v>
      </c>
      <c r="IV136">
        <v>1529.7</v>
      </c>
      <c r="IW136">
        <v>1529.6</v>
      </c>
      <c r="IX136">
        <v>1.36475</v>
      </c>
      <c r="IY136">
        <v>2.62207</v>
      </c>
      <c r="IZ136">
        <v>1.54785</v>
      </c>
      <c r="JA136">
        <v>2.30591</v>
      </c>
      <c r="JB136">
        <v>1.34644</v>
      </c>
      <c r="JC136">
        <v>2.26929</v>
      </c>
      <c r="JD136">
        <v>32.2225</v>
      </c>
      <c r="JE136">
        <v>24.2451</v>
      </c>
      <c r="JF136">
        <v>18</v>
      </c>
      <c r="JG136">
        <v>500.136</v>
      </c>
      <c r="JH136">
        <v>407.736</v>
      </c>
      <c r="JI136">
        <v>20.9831</v>
      </c>
      <c r="JJ136">
        <v>25.9582</v>
      </c>
      <c r="JK136">
        <v>30</v>
      </c>
      <c r="JL136">
        <v>25.9574</v>
      </c>
      <c r="JM136">
        <v>25.9048</v>
      </c>
      <c r="JN136">
        <v>27.3809</v>
      </c>
      <c r="JO136">
        <v>28.4133</v>
      </c>
      <c r="JP136">
        <v>0</v>
      </c>
      <c r="JQ136">
        <v>20.985</v>
      </c>
      <c r="JR136">
        <v>608.742</v>
      </c>
      <c r="JS136">
        <v>18.4559</v>
      </c>
      <c r="JT136">
        <v>102.39</v>
      </c>
      <c r="JU136">
        <v>103.227</v>
      </c>
    </row>
    <row r="137" spans="1:281">
      <c r="A137">
        <v>121</v>
      </c>
      <c r="B137">
        <v>1659720393.6</v>
      </c>
      <c r="C137">
        <v>2408.5</v>
      </c>
      <c r="D137" t="s">
        <v>666</v>
      </c>
      <c r="E137" t="s">
        <v>667</v>
      </c>
      <c r="F137">
        <v>5</v>
      </c>
      <c r="G137" t="s">
        <v>595</v>
      </c>
      <c r="H137" t="s">
        <v>416</v>
      </c>
      <c r="I137">
        <v>1659720385.81429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611.264460297108</v>
      </c>
      <c r="AK137">
        <v>583.118769696969</v>
      </c>
      <c r="AL137">
        <v>3.3952476158942</v>
      </c>
      <c r="AM137">
        <v>66.0023153147269</v>
      </c>
      <c r="AN137">
        <f>(AP137 - AO137 + DI137*1E3/(8.314*(DK137+273.15)) * AR137/DH137 * AQ137) * DH137/(100*CV137) * 1000/(1000 - AP137)</f>
        <v>0</v>
      </c>
      <c r="AO137">
        <v>18.4613189390528</v>
      </c>
      <c r="AP137">
        <v>20.801506993007</v>
      </c>
      <c r="AQ137">
        <v>-2.03810390121004e-06</v>
      </c>
      <c r="AR137">
        <v>111.647629213414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417</v>
      </c>
      <c r="AY137" t="s">
        <v>417</v>
      </c>
      <c r="AZ137">
        <v>0</v>
      </c>
      <c r="BA137">
        <v>0</v>
      </c>
      <c r="BB137">
        <f>1-AZ137/BA137</f>
        <v>0</v>
      </c>
      <c r="BC137">
        <v>0</v>
      </c>
      <c r="BD137" t="s">
        <v>417</v>
      </c>
      <c r="BE137" t="s">
        <v>417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417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6</v>
      </c>
      <c r="CW137">
        <v>0.5</v>
      </c>
      <c r="CX137" t="s">
        <v>418</v>
      </c>
      <c r="CY137">
        <v>2</v>
      </c>
      <c r="CZ137" t="b">
        <v>1</v>
      </c>
      <c r="DA137">
        <v>1659720385.81429</v>
      </c>
      <c r="DB137">
        <v>546.880571428571</v>
      </c>
      <c r="DC137">
        <v>582.75775</v>
      </c>
      <c r="DD137">
        <v>20.7948892857143</v>
      </c>
      <c r="DE137">
        <v>18.4618607142857</v>
      </c>
      <c r="DF137">
        <v>539.882892857143</v>
      </c>
      <c r="DG137">
        <v>20.4698178571429</v>
      </c>
      <c r="DH137">
        <v>500.074035714286</v>
      </c>
      <c r="DI137">
        <v>90.3969571428571</v>
      </c>
      <c r="DJ137">
        <v>0.0432557214285714</v>
      </c>
      <c r="DK137">
        <v>24.5554607142857</v>
      </c>
      <c r="DL137">
        <v>24.9914785714286</v>
      </c>
      <c r="DM137">
        <v>999.9</v>
      </c>
      <c r="DN137">
        <v>0</v>
      </c>
      <c r="DO137">
        <v>0</v>
      </c>
      <c r="DP137">
        <v>9995</v>
      </c>
      <c r="DQ137">
        <v>0</v>
      </c>
      <c r="DR137">
        <v>11.64945</v>
      </c>
      <c r="DS137">
        <v>-35.8771714285714</v>
      </c>
      <c r="DT137">
        <v>558.494464285714</v>
      </c>
      <c r="DU137">
        <v>593.718928571429</v>
      </c>
      <c r="DV137">
        <v>2.33304607142857</v>
      </c>
      <c r="DW137">
        <v>582.75775</v>
      </c>
      <c r="DX137">
        <v>18.4618607142857</v>
      </c>
      <c r="DY137">
        <v>1.879795</v>
      </c>
      <c r="DZ137">
        <v>1.66889571428571</v>
      </c>
      <c r="EA137">
        <v>16.4666035714286</v>
      </c>
      <c r="EB137">
        <v>14.6100928571429</v>
      </c>
      <c r="EC137">
        <v>2000.00142857143</v>
      </c>
      <c r="ED137">
        <v>0.980004785714286</v>
      </c>
      <c r="EE137">
        <v>0.0199954285714286</v>
      </c>
      <c r="EF137">
        <v>0</v>
      </c>
      <c r="EG137">
        <v>418.618321428571</v>
      </c>
      <c r="EH137">
        <v>5.00063</v>
      </c>
      <c r="EI137">
        <v>8357.28607142857</v>
      </c>
      <c r="EJ137">
        <v>17256.9392857143</v>
      </c>
      <c r="EK137">
        <v>37.75</v>
      </c>
      <c r="EL137">
        <v>37.97975</v>
      </c>
      <c r="EM137">
        <v>37.366</v>
      </c>
      <c r="EN137">
        <v>37.22525</v>
      </c>
      <c r="EO137">
        <v>38.607</v>
      </c>
      <c r="EP137">
        <v>1955.11142857143</v>
      </c>
      <c r="EQ137">
        <v>39.89</v>
      </c>
      <c r="ER137">
        <v>0</v>
      </c>
      <c r="ES137">
        <v>1659720390.7</v>
      </c>
      <c r="ET137">
        <v>0</v>
      </c>
      <c r="EU137">
        <v>418.646115384615</v>
      </c>
      <c r="EV137">
        <v>9.82287179834755</v>
      </c>
      <c r="EW137">
        <v>175.324786442509</v>
      </c>
      <c r="EX137">
        <v>8358.08730769231</v>
      </c>
      <c r="EY137">
        <v>15</v>
      </c>
      <c r="EZ137">
        <v>0</v>
      </c>
      <c r="FA137" t="s">
        <v>419</v>
      </c>
      <c r="FB137">
        <v>1659628608.5</v>
      </c>
      <c r="FC137">
        <v>1659628614.5</v>
      </c>
      <c r="FD137">
        <v>0</v>
      </c>
      <c r="FE137">
        <v>0.171</v>
      </c>
      <c r="FF137">
        <v>-0.023</v>
      </c>
      <c r="FG137">
        <v>6.372</v>
      </c>
      <c r="FH137">
        <v>0.072</v>
      </c>
      <c r="FI137">
        <v>420</v>
      </c>
      <c r="FJ137">
        <v>15</v>
      </c>
      <c r="FK137">
        <v>0.23</v>
      </c>
      <c r="FL137">
        <v>0.04</v>
      </c>
      <c r="FM137">
        <v>-35.48356</v>
      </c>
      <c r="FN137">
        <v>-5.32079549718559</v>
      </c>
      <c r="FO137">
        <v>0.780527511622749</v>
      </c>
      <c r="FP137">
        <v>0</v>
      </c>
      <c r="FQ137">
        <v>418.086352941176</v>
      </c>
      <c r="FR137">
        <v>9.68540870810181</v>
      </c>
      <c r="FS137">
        <v>0.968494401039204</v>
      </c>
      <c r="FT137">
        <v>0</v>
      </c>
      <c r="FU137">
        <v>2.32986475</v>
      </c>
      <c r="FV137">
        <v>0.0592242776735411</v>
      </c>
      <c r="FW137">
        <v>0.00631419986518484</v>
      </c>
      <c r="FX137">
        <v>1</v>
      </c>
      <c r="FY137">
        <v>1</v>
      </c>
      <c r="FZ137">
        <v>3</v>
      </c>
      <c r="GA137" t="s">
        <v>426</v>
      </c>
      <c r="GB137">
        <v>2.97459</v>
      </c>
      <c r="GC137">
        <v>2.69716</v>
      </c>
      <c r="GD137">
        <v>0.114082</v>
      </c>
      <c r="GE137">
        <v>0.120342</v>
      </c>
      <c r="GF137">
        <v>0.0936081</v>
      </c>
      <c r="GG137">
        <v>0.086912</v>
      </c>
      <c r="GH137">
        <v>34527.2</v>
      </c>
      <c r="GI137">
        <v>37506.2</v>
      </c>
      <c r="GJ137">
        <v>35314.4</v>
      </c>
      <c r="GK137">
        <v>38664.9</v>
      </c>
      <c r="GL137">
        <v>45380.6</v>
      </c>
      <c r="GM137">
        <v>50989.9</v>
      </c>
      <c r="GN137">
        <v>55191.8</v>
      </c>
      <c r="GO137">
        <v>62016.2</v>
      </c>
      <c r="GP137">
        <v>1.9952</v>
      </c>
      <c r="GQ137">
        <v>1.848</v>
      </c>
      <c r="GR137">
        <v>0.105798</v>
      </c>
      <c r="GS137">
        <v>0</v>
      </c>
      <c r="GT137">
        <v>23.2627</v>
      </c>
      <c r="GU137">
        <v>999.9</v>
      </c>
      <c r="GV137">
        <v>55.872</v>
      </c>
      <c r="GW137">
        <v>28.601</v>
      </c>
      <c r="GX137">
        <v>24.2879</v>
      </c>
      <c r="GY137">
        <v>55.162</v>
      </c>
      <c r="GZ137">
        <v>46.6707</v>
      </c>
      <c r="HA137">
        <v>1</v>
      </c>
      <c r="HB137">
        <v>-0.0979878</v>
      </c>
      <c r="HC137">
        <v>1.28109</v>
      </c>
      <c r="HD137">
        <v>20.1256</v>
      </c>
      <c r="HE137">
        <v>5.19932</v>
      </c>
      <c r="HF137">
        <v>12.004</v>
      </c>
      <c r="HG137">
        <v>4.9756</v>
      </c>
      <c r="HH137">
        <v>3.2936</v>
      </c>
      <c r="HI137">
        <v>660.4</v>
      </c>
      <c r="HJ137">
        <v>9999</v>
      </c>
      <c r="HK137">
        <v>9999</v>
      </c>
      <c r="HL137">
        <v>9999</v>
      </c>
      <c r="HM137">
        <v>1.86307</v>
      </c>
      <c r="HN137">
        <v>1.86798</v>
      </c>
      <c r="HO137">
        <v>1.86771</v>
      </c>
      <c r="HP137">
        <v>1.8689</v>
      </c>
      <c r="HQ137">
        <v>1.86972</v>
      </c>
      <c r="HR137">
        <v>1.86578</v>
      </c>
      <c r="HS137">
        <v>1.86682</v>
      </c>
      <c r="HT137">
        <v>1.86829</v>
      </c>
      <c r="HU137">
        <v>5</v>
      </c>
      <c r="HV137">
        <v>0</v>
      </c>
      <c r="HW137">
        <v>0</v>
      </c>
      <c r="HX137">
        <v>0</v>
      </c>
      <c r="HY137" t="s">
        <v>421</v>
      </c>
      <c r="HZ137" t="s">
        <v>422</v>
      </c>
      <c r="IA137" t="s">
        <v>423</v>
      </c>
      <c r="IB137" t="s">
        <v>423</v>
      </c>
      <c r="IC137" t="s">
        <v>423</v>
      </c>
      <c r="ID137" t="s">
        <v>423</v>
      </c>
      <c r="IE137">
        <v>0</v>
      </c>
      <c r="IF137">
        <v>100</v>
      </c>
      <c r="IG137">
        <v>100</v>
      </c>
      <c r="IH137">
        <v>7.146</v>
      </c>
      <c r="II137">
        <v>0.3255</v>
      </c>
      <c r="IJ137">
        <v>3.92169283877132</v>
      </c>
      <c r="IK137">
        <v>0.0054094350880348</v>
      </c>
      <c r="IL137">
        <v>8.62785101562088e-07</v>
      </c>
      <c r="IM137">
        <v>-6.09410195572284e-10</v>
      </c>
      <c r="IN137">
        <v>-0.025273926026183</v>
      </c>
      <c r="IO137">
        <v>-0.0219156322177338</v>
      </c>
      <c r="IP137">
        <v>0.00246301660602182</v>
      </c>
      <c r="IQ137">
        <v>-2.7174175459257e-05</v>
      </c>
      <c r="IR137">
        <v>-3</v>
      </c>
      <c r="IS137">
        <v>1757</v>
      </c>
      <c r="IT137">
        <v>1</v>
      </c>
      <c r="IU137">
        <v>21</v>
      </c>
      <c r="IV137">
        <v>1529.8</v>
      </c>
      <c r="IW137">
        <v>1529.7</v>
      </c>
      <c r="IX137">
        <v>1.39404</v>
      </c>
      <c r="IY137">
        <v>2.61719</v>
      </c>
      <c r="IZ137">
        <v>1.54785</v>
      </c>
      <c r="JA137">
        <v>2.30713</v>
      </c>
      <c r="JB137">
        <v>1.34644</v>
      </c>
      <c r="JC137">
        <v>2.33643</v>
      </c>
      <c r="JD137">
        <v>32.2225</v>
      </c>
      <c r="JE137">
        <v>24.2451</v>
      </c>
      <c r="JF137">
        <v>18</v>
      </c>
      <c r="JG137">
        <v>500.906</v>
      </c>
      <c r="JH137">
        <v>407.068</v>
      </c>
      <c r="JI137">
        <v>20.9901</v>
      </c>
      <c r="JJ137">
        <v>25.9582</v>
      </c>
      <c r="JK137">
        <v>30.0001</v>
      </c>
      <c r="JL137">
        <v>25.9552</v>
      </c>
      <c r="JM137">
        <v>25.9048</v>
      </c>
      <c r="JN137">
        <v>27.9664</v>
      </c>
      <c r="JO137">
        <v>28.4133</v>
      </c>
      <c r="JP137">
        <v>0</v>
      </c>
      <c r="JQ137">
        <v>20.9883</v>
      </c>
      <c r="JR137">
        <v>622.237</v>
      </c>
      <c r="JS137">
        <v>18.4445</v>
      </c>
      <c r="JT137">
        <v>102.39</v>
      </c>
      <c r="JU137">
        <v>103.227</v>
      </c>
    </row>
    <row r="138" spans="1:281">
      <c r="A138">
        <v>122</v>
      </c>
      <c r="B138">
        <v>1659720398.1</v>
      </c>
      <c r="C138">
        <v>2413</v>
      </c>
      <c r="D138" t="s">
        <v>668</v>
      </c>
      <c r="E138" t="s">
        <v>669</v>
      </c>
      <c r="F138">
        <v>5</v>
      </c>
      <c r="G138" t="s">
        <v>595</v>
      </c>
      <c r="H138" t="s">
        <v>416</v>
      </c>
      <c r="I138">
        <v>1659720390.26071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627.15188757083</v>
      </c>
      <c r="AK138">
        <v>598.606121212121</v>
      </c>
      <c r="AL138">
        <v>3.43030746618395</v>
      </c>
      <c r="AM138">
        <v>66.0023153147269</v>
      </c>
      <c r="AN138">
        <f>(AP138 - AO138 + DI138*1E3/(8.314*(DK138+273.15)) * AR138/DH138 * AQ138) * DH138/(100*CV138) * 1000/(1000 - AP138)</f>
        <v>0</v>
      </c>
      <c r="AO138">
        <v>18.4612219516213</v>
      </c>
      <c r="AP138">
        <v>20.8033762237762</v>
      </c>
      <c r="AQ138">
        <v>-7.30598452135148e-07</v>
      </c>
      <c r="AR138">
        <v>111.647629213414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417</v>
      </c>
      <c r="AY138" t="s">
        <v>417</v>
      </c>
      <c r="AZ138">
        <v>0</v>
      </c>
      <c r="BA138">
        <v>0</v>
      </c>
      <c r="BB138">
        <f>1-AZ138/BA138</f>
        <v>0</v>
      </c>
      <c r="BC138">
        <v>0</v>
      </c>
      <c r="BD138" t="s">
        <v>417</v>
      </c>
      <c r="BE138" t="s">
        <v>417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417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6</v>
      </c>
      <c r="CW138">
        <v>0.5</v>
      </c>
      <c r="CX138" t="s">
        <v>418</v>
      </c>
      <c r="CY138">
        <v>2</v>
      </c>
      <c r="CZ138" t="b">
        <v>1</v>
      </c>
      <c r="DA138">
        <v>1659720390.26071</v>
      </c>
      <c r="DB138">
        <v>561.665571428571</v>
      </c>
      <c r="DC138">
        <v>597.881928571429</v>
      </c>
      <c r="DD138">
        <v>20.7984785714286</v>
      </c>
      <c r="DE138">
        <v>18.4613142857143</v>
      </c>
      <c r="DF138">
        <v>554.5825</v>
      </c>
      <c r="DG138">
        <v>20.4732428571429</v>
      </c>
      <c r="DH138">
        <v>500.049714285714</v>
      </c>
      <c r="DI138">
        <v>90.3963714285714</v>
      </c>
      <c r="DJ138">
        <v>0.0432810607142857</v>
      </c>
      <c r="DK138">
        <v>24.5578142857143</v>
      </c>
      <c r="DL138">
        <v>24.9958642857143</v>
      </c>
      <c r="DM138">
        <v>999.9</v>
      </c>
      <c r="DN138">
        <v>0</v>
      </c>
      <c r="DO138">
        <v>0</v>
      </c>
      <c r="DP138">
        <v>10000.1785714286</v>
      </c>
      <c r="DQ138">
        <v>0</v>
      </c>
      <c r="DR138">
        <v>11.6470857142857</v>
      </c>
      <c r="DS138">
        <v>-36.2163035714286</v>
      </c>
      <c r="DT138">
        <v>573.595535714286</v>
      </c>
      <c r="DU138">
        <v>609.127178571429</v>
      </c>
      <c r="DV138">
        <v>2.33718035714286</v>
      </c>
      <c r="DW138">
        <v>597.881928571429</v>
      </c>
      <c r="DX138">
        <v>18.4613142857143</v>
      </c>
      <c r="DY138">
        <v>1.88010678571429</v>
      </c>
      <c r="DZ138">
        <v>1.66883464285714</v>
      </c>
      <c r="EA138">
        <v>16.4692214285714</v>
      </c>
      <c r="EB138">
        <v>14.6095392857143</v>
      </c>
      <c r="EC138">
        <v>1999.99285714286</v>
      </c>
      <c r="ED138">
        <v>0.980004571428571</v>
      </c>
      <c r="EE138">
        <v>0.0199956571428571</v>
      </c>
      <c r="EF138">
        <v>0</v>
      </c>
      <c r="EG138">
        <v>419.305678571429</v>
      </c>
      <c r="EH138">
        <v>5.00063</v>
      </c>
      <c r="EI138">
        <v>8370.0525</v>
      </c>
      <c r="EJ138">
        <v>17256.8642857143</v>
      </c>
      <c r="EK138">
        <v>37.75</v>
      </c>
      <c r="EL138">
        <v>37.98875</v>
      </c>
      <c r="EM138">
        <v>37.366</v>
      </c>
      <c r="EN138">
        <v>37.22075</v>
      </c>
      <c r="EO138">
        <v>38.60925</v>
      </c>
      <c r="EP138">
        <v>1955.1025</v>
      </c>
      <c r="EQ138">
        <v>39.8903571428572</v>
      </c>
      <c r="ER138">
        <v>0</v>
      </c>
      <c r="ES138">
        <v>1659720395.5</v>
      </c>
      <c r="ET138">
        <v>0</v>
      </c>
      <c r="EU138">
        <v>419.379307692308</v>
      </c>
      <c r="EV138">
        <v>8.40170939570063</v>
      </c>
      <c r="EW138">
        <v>171.795897184724</v>
      </c>
      <c r="EX138">
        <v>8371.81576923077</v>
      </c>
      <c r="EY138">
        <v>15</v>
      </c>
      <c r="EZ138">
        <v>0</v>
      </c>
      <c r="FA138" t="s">
        <v>419</v>
      </c>
      <c r="FB138">
        <v>1659628608.5</v>
      </c>
      <c r="FC138">
        <v>1659628614.5</v>
      </c>
      <c r="FD138">
        <v>0</v>
      </c>
      <c r="FE138">
        <v>0.171</v>
      </c>
      <c r="FF138">
        <v>-0.023</v>
      </c>
      <c r="FG138">
        <v>6.372</v>
      </c>
      <c r="FH138">
        <v>0.072</v>
      </c>
      <c r="FI138">
        <v>420</v>
      </c>
      <c r="FJ138">
        <v>15</v>
      </c>
      <c r="FK138">
        <v>0.23</v>
      </c>
      <c r="FL138">
        <v>0.04</v>
      </c>
      <c r="FM138">
        <v>-35.9382175</v>
      </c>
      <c r="FN138">
        <v>-5.76608667917442</v>
      </c>
      <c r="FO138">
        <v>0.81487845010391</v>
      </c>
      <c r="FP138">
        <v>0</v>
      </c>
      <c r="FQ138">
        <v>418.801058823529</v>
      </c>
      <c r="FR138">
        <v>9.29167303536055</v>
      </c>
      <c r="FS138">
        <v>0.932576410405962</v>
      </c>
      <c r="FT138">
        <v>0</v>
      </c>
      <c r="FU138">
        <v>2.334353</v>
      </c>
      <c r="FV138">
        <v>0.0590717448405226</v>
      </c>
      <c r="FW138">
        <v>0.00647302178275341</v>
      </c>
      <c r="FX138">
        <v>1</v>
      </c>
      <c r="FY138">
        <v>1</v>
      </c>
      <c r="FZ138">
        <v>3</v>
      </c>
      <c r="GA138" t="s">
        <v>426</v>
      </c>
      <c r="GB138">
        <v>2.97409</v>
      </c>
      <c r="GC138">
        <v>2.69738</v>
      </c>
      <c r="GD138">
        <v>0.11622</v>
      </c>
      <c r="GE138">
        <v>0.122215</v>
      </c>
      <c r="GF138">
        <v>0.0936103</v>
      </c>
      <c r="GG138">
        <v>0.0869105</v>
      </c>
      <c r="GH138">
        <v>34443.6</v>
      </c>
      <c r="GI138">
        <v>37427</v>
      </c>
      <c r="GJ138">
        <v>35314.1</v>
      </c>
      <c r="GK138">
        <v>38665.5</v>
      </c>
      <c r="GL138">
        <v>45380</v>
      </c>
      <c r="GM138">
        <v>50990.9</v>
      </c>
      <c r="GN138">
        <v>55191.2</v>
      </c>
      <c r="GO138">
        <v>62017.3</v>
      </c>
      <c r="GP138">
        <v>1.9946</v>
      </c>
      <c r="GQ138">
        <v>1.8482</v>
      </c>
      <c r="GR138">
        <v>0.1055</v>
      </c>
      <c r="GS138">
        <v>0</v>
      </c>
      <c r="GT138">
        <v>23.2647</v>
      </c>
      <c r="GU138">
        <v>999.9</v>
      </c>
      <c r="GV138">
        <v>55.872</v>
      </c>
      <c r="GW138">
        <v>28.601</v>
      </c>
      <c r="GX138">
        <v>24.2893</v>
      </c>
      <c r="GY138">
        <v>54.842</v>
      </c>
      <c r="GZ138">
        <v>46.7748</v>
      </c>
      <c r="HA138">
        <v>1</v>
      </c>
      <c r="HB138">
        <v>-0.0979878</v>
      </c>
      <c r="HC138">
        <v>2.15806</v>
      </c>
      <c r="HD138">
        <v>20.116</v>
      </c>
      <c r="HE138">
        <v>5.19932</v>
      </c>
      <c r="HF138">
        <v>12.0052</v>
      </c>
      <c r="HG138">
        <v>4.9756</v>
      </c>
      <c r="HH138">
        <v>3.293</v>
      </c>
      <c r="HI138">
        <v>660.4</v>
      </c>
      <c r="HJ138">
        <v>9999</v>
      </c>
      <c r="HK138">
        <v>9999</v>
      </c>
      <c r="HL138">
        <v>9999</v>
      </c>
      <c r="HM138">
        <v>1.86307</v>
      </c>
      <c r="HN138">
        <v>1.86798</v>
      </c>
      <c r="HO138">
        <v>1.86774</v>
      </c>
      <c r="HP138">
        <v>1.8689</v>
      </c>
      <c r="HQ138">
        <v>1.86975</v>
      </c>
      <c r="HR138">
        <v>1.86578</v>
      </c>
      <c r="HS138">
        <v>1.86688</v>
      </c>
      <c r="HT138">
        <v>1.86829</v>
      </c>
      <c r="HU138">
        <v>5</v>
      </c>
      <c r="HV138">
        <v>0</v>
      </c>
      <c r="HW138">
        <v>0</v>
      </c>
      <c r="HX138">
        <v>0</v>
      </c>
      <c r="HY138" t="s">
        <v>421</v>
      </c>
      <c r="HZ138" t="s">
        <v>422</v>
      </c>
      <c r="IA138" t="s">
        <v>423</v>
      </c>
      <c r="IB138" t="s">
        <v>423</v>
      </c>
      <c r="IC138" t="s">
        <v>423</v>
      </c>
      <c r="ID138" t="s">
        <v>423</v>
      </c>
      <c r="IE138">
        <v>0</v>
      </c>
      <c r="IF138">
        <v>100</v>
      </c>
      <c r="IG138">
        <v>100</v>
      </c>
      <c r="IH138">
        <v>7.233</v>
      </c>
      <c r="II138">
        <v>0.3256</v>
      </c>
      <c r="IJ138">
        <v>3.92169283877132</v>
      </c>
      <c r="IK138">
        <v>0.0054094350880348</v>
      </c>
      <c r="IL138">
        <v>8.62785101562088e-07</v>
      </c>
      <c r="IM138">
        <v>-6.09410195572284e-10</v>
      </c>
      <c r="IN138">
        <v>-0.025273926026183</v>
      </c>
      <c r="IO138">
        <v>-0.0219156322177338</v>
      </c>
      <c r="IP138">
        <v>0.00246301660602182</v>
      </c>
      <c r="IQ138">
        <v>-2.7174175459257e-05</v>
      </c>
      <c r="IR138">
        <v>-3</v>
      </c>
      <c r="IS138">
        <v>1757</v>
      </c>
      <c r="IT138">
        <v>1</v>
      </c>
      <c r="IU138">
        <v>21</v>
      </c>
      <c r="IV138">
        <v>1529.8</v>
      </c>
      <c r="IW138">
        <v>1529.7</v>
      </c>
      <c r="IX138">
        <v>1.41846</v>
      </c>
      <c r="IY138">
        <v>2.61353</v>
      </c>
      <c r="IZ138">
        <v>1.54785</v>
      </c>
      <c r="JA138">
        <v>2.30591</v>
      </c>
      <c r="JB138">
        <v>1.34644</v>
      </c>
      <c r="JC138">
        <v>2.35596</v>
      </c>
      <c r="JD138">
        <v>32.2225</v>
      </c>
      <c r="JE138">
        <v>24.2451</v>
      </c>
      <c r="JF138">
        <v>18</v>
      </c>
      <c r="JG138">
        <v>500.509</v>
      </c>
      <c r="JH138">
        <v>407.179</v>
      </c>
      <c r="JI138">
        <v>20.9891</v>
      </c>
      <c r="JJ138">
        <v>25.956</v>
      </c>
      <c r="JK138">
        <v>30.0001</v>
      </c>
      <c r="JL138">
        <v>25.9552</v>
      </c>
      <c r="JM138">
        <v>25.9048</v>
      </c>
      <c r="JN138">
        <v>28.5249</v>
      </c>
      <c r="JO138">
        <v>28.4133</v>
      </c>
      <c r="JP138">
        <v>0</v>
      </c>
      <c r="JQ138">
        <v>20.8273</v>
      </c>
      <c r="JR138">
        <v>642.424</v>
      </c>
      <c r="JS138">
        <v>18.4338</v>
      </c>
      <c r="JT138">
        <v>102.389</v>
      </c>
      <c r="JU138">
        <v>103.229</v>
      </c>
    </row>
    <row r="139" spans="1:281">
      <c r="A139">
        <v>123</v>
      </c>
      <c r="B139">
        <v>1659720403.6</v>
      </c>
      <c r="C139">
        <v>2418.5</v>
      </c>
      <c r="D139" t="s">
        <v>670</v>
      </c>
      <c r="E139" t="s">
        <v>671</v>
      </c>
      <c r="F139">
        <v>5</v>
      </c>
      <c r="G139" t="s">
        <v>595</v>
      </c>
      <c r="H139" t="s">
        <v>416</v>
      </c>
      <c r="I139">
        <v>1659720395.83214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644.814574502384</v>
      </c>
      <c r="AK139">
        <v>616.69676969697</v>
      </c>
      <c r="AL139">
        <v>3.3233828004213</v>
      </c>
      <c r="AM139">
        <v>66.0023153147269</v>
      </c>
      <c r="AN139">
        <f>(AP139 - AO139 + DI139*1E3/(8.314*(DK139+273.15)) * AR139/DH139 * AQ139) * DH139/(100*CV139) * 1000/(1000 - AP139)</f>
        <v>0</v>
      </c>
      <c r="AO139">
        <v>18.4602586328614</v>
      </c>
      <c r="AP139">
        <v>20.7977937062937</v>
      </c>
      <c r="AQ139">
        <v>-1.34662904923678e-05</v>
      </c>
      <c r="AR139">
        <v>111.647629213414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417</v>
      </c>
      <c r="AY139" t="s">
        <v>417</v>
      </c>
      <c r="AZ139">
        <v>0</v>
      </c>
      <c r="BA139">
        <v>0</v>
      </c>
      <c r="BB139">
        <f>1-AZ139/BA139</f>
        <v>0</v>
      </c>
      <c r="BC139">
        <v>0</v>
      </c>
      <c r="BD139" t="s">
        <v>417</v>
      </c>
      <c r="BE139" t="s">
        <v>417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417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6</v>
      </c>
      <c r="CW139">
        <v>0.5</v>
      </c>
      <c r="CX139" t="s">
        <v>418</v>
      </c>
      <c r="CY139">
        <v>2</v>
      </c>
      <c r="CZ139" t="b">
        <v>1</v>
      </c>
      <c r="DA139">
        <v>1659720395.83214</v>
      </c>
      <c r="DB139">
        <v>580.043392857143</v>
      </c>
      <c r="DC139">
        <v>616.419464285714</v>
      </c>
      <c r="DD139">
        <v>20.8012357142857</v>
      </c>
      <c r="DE139">
        <v>18.4606821428571</v>
      </c>
      <c r="DF139">
        <v>572.854321428571</v>
      </c>
      <c r="DG139">
        <v>20.475875</v>
      </c>
      <c r="DH139">
        <v>500.024392857143</v>
      </c>
      <c r="DI139">
        <v>90.3968285714286</v>
      </c>
      <c r="DJ139">
        <v>0.0433264357142857</v>
      </c>
      <c r="DK139">
        <v>24.5597178571429</v>
      </c>
      <c r="DL139">
        <v>24.9949821428571</v>
      </c>
      <c r="DM139">
        <v>999.9</v>
      </c>
      <c r="DN139">
        <v>0</v>
      </c>
      <c r="DO139">
        <v>0</v>
      </c>
      <c r="DP139">
        <v>9986.42857142857</v>
      </c>
      <c r="DQ139">
        <v>0</v>
      </c>
      <c r="DR139">
        <v>11.6514178571429</v>
      </c>
      <c r="DS139">
        <v>-36.3760285714286</v>
      </c>
      <c r="DT139">
        <v>592.365285714286</v>
      </c>
      <c r="DU139">
        <v>628.013</v>
      </c>
      <c r="DV139">
        <v>2.34055714285714</v>
      </c>
      <c r="DW139">
        <v>616.419464285714</v>
      </c>
      <c r="DX139">
        <v>18.4606821428571</v>
      </c>
      <c r="DY139">
        <v>1.88036535714286</v>
      </c>
      <c r="DZ139">
        <v>1.66878642857143</v>
      </c>
      <c r="EA139">
        <v>16.4713821428571</v>
      </c>
      <c r="EB139">
        <v>14.6090892857143</v>
      </c>
      <c r="EC139">
        <v>2000.00892857143</v>
      </c>
      <c r="ED139">
        <v>0.980004678571428</v>
      </c>
      <c r="EE139">
        <v>0.0199955428571429</v>
      </c>
      <c r="EF139">
        <v>0</v>
      </c>
      <c r="EG139">
        <v>420.049785714286</v>
      </c>
      <c r="EH139">
        <v>5.00063</v>
      </c>
      <c r="EI139">
        <v>8385.57964285714</v>
      </c>
      <c r="EJ139">
        <v>17257.0071428571</v>
      </c>
      <c r="EK139">
        <v>37.75</v>
      </c>
      <c r="EL139">
        <v>37.9955</v>
      </c>
      <c r="EM139">
        <v>37.36825</v>
      </c>
      <c r="EN139">
        <v>37.214</v>
      </c>
      <c r="EO139">
        <v>38.60925</v>
      </c>
      <c r="EP139">
        <v>1955.11857142857</v>
      </c>
      <c r="EQ139">
        <v>39.8903571428572</v>
      </c>
      <c r="ER139">
        <v>0</v>
      </c>
      <c r="ES139">
        <v>1659720400.9</v>
      </c>
      <c r="ET139">
        <v>0</v>
      </c>
      <c r="EU139">
        <v>420.1524</v>
      </c>
      <c r="EV139">
        <v>7.62107690722248</v>
      </c>
      <c r="EW139">
        <v>159.24615358547</v>
      </c>
      <c r="EX139">
        <v>8387.7372</v>
      </c>
      <c r="EY139">
        <v>15</v>
      </c>
      <c r="EZ139">
        <v>0</v>
      </c>
      <c r="FA139" t="s">
        <v>419</v>
      </c>
      <c r="FB139">
        <v>1659628608.5</v>
      </c>
      <c r="FC139">
        <v>1659628614.5</v>
      </c>
      <c r="FD139">
        <v>0</v>
      </c>
      <c r="FE139">
        <v>0.171</v>
      </c>
      <c r="FF139">
        <v>-0.023</v>
      </c>
      <c r="FG139">
        <v>6.372</v>
      </c>
      <c r="FH139">
        <v>0.072</v>
      </c>
      <c r="FI139">
        <v>420</v>
      </c>
      <c r="FJ139">
        <v>15</v>
      </c>
      <c r="FK139">
        <v>0.23</v>
      </c>
      <c r="FL139">
        <v>0.04</v>
      </c>
      <c r="FM139">
        <v>-36.2471075</v>
      </c>
      <c r="FN139">
        <v>-2.01150056285171</v>
      </c>
      <c r="FO139">
        <v>0.66181055272166</v>
      </c>
      <c r="FP139">
        <v>0</v>
      </c>
      <c r="FQ139">
        <v>419.711176470588</v>
      </c>
      <c r="FR139">
        <v>8.29277310938971</v>
      </c>
      <c r="FS139">
        <v>0.835636019504557</v>
      </c>
      <c r="FT139">
        <v>0</v>
      </c>
      <c r="FU139">
        <v>2.3390975</v>
      </c>
      <c r="FV139">
        <v>0.0320539587241994</v>
      </c>
      <c r="FW139">
        <v>0.00443271573079078</v>
      </c>
      <c r="FX139">
        <v>1</v>
      </c>
      <c r="FY139">
        <v>1</v>
      </c>
      <c r="FZ139">
        <v>3</v>
      </c>
      <c r="GA139" t="s">
        <v>426</v>
      </c>
      <c r="GB139">
        <v>2.97468</v>
      </c>
      <c r="GC139">
        <v>2.6971</v>
      </c>
      <c r="GD139">
        <v>0.118724</v>
      </c>
      <c r="GE139">
        <v>0.124908</v>
      </c>
      <c r="GF139">
        <v>0.093573</v>
      </c>
      <c r="GG139">
        <v>0.0869007</v>
      </c>
      <c r="GH139">
        <v>34346.8</v>
      </c>
      <c r="GI139">
        <v>37312.4</v>
      </c>
      <c r="GJ139">
        <v>35314.9</v>
      </c>
      <c r="GK139">
        <v>38665.7</v>
      </c>
      <c r="GL139">
        <v>45382.7</v>
      </c>
      <c r="GM139">
        <v>50991</v>
      </c>
      <c r="GN139">
        <v>55192.1</v>
      </c>
      <c r="GO139">
        <v>62016.6</v>
      </c>
      <c r="GP139">
        <v>1.9944</v>
      </c>
      <c r="GQ139">
        <v>1.848</v>
      </c>
      <c r="GR139">
        <v>0.1055</v>
      </c>
      <c r="GS139">
        <v>0</v>
      </c>
      <c r="GT139">
        <v>23.2666</v>
      </c>
      <c r="GU139">
        <v>999.9</v>
      </c>
      <c r="GV139">
        <v>55.872</v>
      </c>
      <c r="GW139">
        <v>28.601</v>
      </c>
      <c r="GX139">
        <v>24.2898</v>
      </c>
      <c r="GY139">
        <v>54.372</v>
      </c>
      <c r="GZ139">
        <v>46.3982</v>
      </c>
      <c r="HA139">
        <v>1</v>
      </c>
      <c r="HB139">
        <v>-0.0965447</v>
      </c>
      <c r="HC139">
        <v>1.64601</v>
      </c>
      <c r="HD139">
        <v>20.1217</v>
      </c>
      <c r="HE139">
        <v>5.19932</v>
      </c>
      <c r="HF139">
        <v>12.0052</v>
      </c>
      <c r="HG139">
        <v>4.9756</v>
      </c>
      <c r="HH139">
        <v>3.293</v>
      </c>
      <c r="HI139">
        <v>660.4</v>
      </c>
      <c r="HJ139">
        <v>9999</v>
      </c>
      <c r="HK139">
        <v>9999</v>
      </c>
      <c r="HL139">
        <v>9999</v>
      </c>
      <c r="HM139">
        <v>1.8631</v>
      </c>
      <c r="HN139">
        <v>1.86798</v>
      </c>
      <c r="HO139">
        <v>1.86771</v>
      </c>
      <c r="HP139">
        <v>1.8689</v>
      </c>
      <c r="HQ139">
        <v>1.86969</v>
      </c>
      <c r="HR139">
        <v>1.86584</v>
      </c>
      <c r="HS139">
        <v>1.86685</v>
      </c>
      <c r="HT139">
        <v>1.86829</v>
      </c>
      <c r="HU139">
        <v>5</v>
      </c>
      <c r="HV139">
        <v>0</v>
      </c>
      <c r="HW139">
        <v>0</v>
      </c>
      <c r="HX139">
        <v>0</v>
      </c>
      <c r="HY139" t="s">
        <v>421</v>
      </c>
      <c r="HZ139" t="s">
        <v>422</v>
      </c>
      <c r="IA139" t="s">
        <v>423</v>
      </c>
      <c r="IB139" t="s">
        <v>423</v>
      </c>
      <c r="IC139" t="s">
        <v>423</v>
      </c>
      <c r="ID139" t="s">
        <v>423</v>
      </c>
      <c r="IE139">
        <v>0</v>
      </c>
      <c r="IF139">
        <v>100</v>
      </c>
      <c r="IG139">
        <v>100</v>
      </c>
      <c r="IH139">
        <v>7.336</v>
      </c>
      <c r="II139">
        <v>0.325</v>
      </c>
      <c r="IJ139">
        <v>3.92169283877132</v>
      </c>
      <c r="IK139">
        <v>0.0054094350880348</v>
      </c>
      <c r="IL139">
        <v>8.62785101562088e-07</v>
      </c>
      <c r="IM139">
        <v>-6.09410195572284e-10</v>
      </c>
      <c r="IN139">
        <v>-0.025273926026183</v>
      </c>
      <c r="IO139">
        <v>-0.0219156322177338</v>
      </c>
      <c r="IP139">
        <v>0.00246301660602182</v>
      </c>
      <c r="IQ139">
        <v>-2.7174175459257e-05</v>
      </c>
      <c r="IR139">
        <v>-3</v>
      </c>
      <c r="IS139">
        <v>1757</v>
      </c>
      <c r="IT139">
        <v>1</v>
      </c>
      <c r="IU139">
        <v>21</v>
      </c>
      <c r="IV139">
        <v>1529.9</v>
      </c>
      <c r="IW139">
        <v>1529.8</v>
      </c>
      <c r="IX139">
        <v>1.45264</v>
      </c>
      <c r="IY139">
        <v>2.6062</v>
      </c>
      <c r="IZ139">
        <v>1.54785</v>
      </c>
      <c r="JA139">
        <v>2.30713</v>
      </c>
      <c r="JB139">
        <v>1.34644</v>
      </c>
      <c r="JC139">
        <v>2.41333</v>
      </c>
      <c r="JD139">
        <v>32.2225</v>
      </c>
      <c r="JE139">
        <v>24.2539</v>
      </c>
      <c r="JF139">
        <v>18</v>
      </c>
      <c r="JG139">
        <v>500.378</v>
      </c>
      <c r="JH139">
        <v>407.051</v>
      </c>
      <c r="JI139">
        <v>20.8225</v>
      </c>
      <c r="JJ139">
        <v>25.956</v>
      </c>
      <c r="JK139">
        <v>30.0004</v>
      </c>
      <c r="JL139">
        <v>25.9552</v>
      </c>
      <c r="JM139">
        <v>25.9027</v>
      </c>
      <c r="JN139">
        <v>29.1373</v>
      </c>
      <c r="JO139">
        <v>28.4133</v>
      </c>
      <c r="JP139">
        <v>0</v>
      </c>
      <c r="JQ139">
        <v>20.8347</v>
      </c>
      <c r="JR139">
        <v>655.905</v>
      </c>
      <c r="JS139">
        <v>18.4314</v>
      </c>
      <c r="JT139">
        <v>102.391</v>
      </c>
      <c r="JU139">
        <v>103.229</v>
      </c>
    </row>
    <row r="140" spans="1:281">
      <c r="A140">
        <v>124</v>
      </c>
      <c r="B140">
        <v>1659720408.1</v>
      </c>
      <c r="C140">
        <v>2423</v>
      </c>
      <c r="D140" t="s">
        <v>672</v>
      </c>
      <c r="E140" t="s">
        <v>673</v>
      </c>
      <c r="F140">
        <v>5</v>
      </c>
      <c r="G140" t="s">
        <v>595</v>
      </c>
      <c r="H140" t="s">
        <v>416</v>
      </c>
      <c r="I140">
        <v>1659720400.27857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660.528599736078</v>
      </c>
      <c r="AK140">
        <v>631.998969696969</v>
      </c>
      <c r="AL140">
        <v>3.4027302340891</v>
      </c>
      <c r="AM140">
        <v>66.0023153147269</v>
      </c>
      <c r="AN140">
        <f>(AP140 - AO140 + DI140*1E3/(8.314*(DK140+273.15)) * AR140/DH140 * AQ140) * DH140/(100*CV140) * 1000/(1000 - AP140)</f>
        <v>0</v>
      </c>
      <c r="AO140">
        <v>18.4556283607547</v>
      </c>
      <c r="AP140">
        <v>20.7894594405595</v>
      </c>
      <c r="AQ140">
        <v>-0.00501104288679247</v>
      </c>
      <c r="AR140">
        <v>111.647629213414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417</v>
      </c>
      <c r="AY140" t="s">
        <v>417</v>
      </c>
      <c r="AZ140">
        <v>0</v>
      </c>
      <c r="BA140">
        <v>0</v>
      </c>
      <c r="BB140">
        <f>1-AZ140/BA140</f>
        <v>0</v>
      </c>
      <c r="BC140">
        <v>0</v>
      </c>
      <c r="BD140" t="s">
        <v>417</v>
      </c>
      <c r="BE140" t="s">
        <v>417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417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6</v>
      </c>
      <c r="CW140">
        <v>0.5</v>
      </c>
      <c r="CX140" t="s">
        <v>418</v>
      </c>
      <c r="CY140">
        <v>2</v>
      </c>
      <c r="CZ140" t="b">
        <v>1</v>
      </c>
      <c r="DA140">
        <v>1659720400.27857</v>
      </c>
      <c r="DB140">
        <v>594.724178571429</v>
      </c>
      <c r="DC140">
        <v>631.247321428572</v>
      </c>
      <c r="DD140">
        <v>20.7983035714286</v>
      </c>
      <c r="DE140">
        <v>18.4589392857143</v>
      </c>
      <c r="DF140">
        <v>587.450464285714</v>
      </c>
      <c r="DG140">
        <v>20.4730678571429</v>
      </c>
      <c r="DH140">
        <v>500.0065</v>
      </c>
      <c r="DI140">
        <v>90.3983464285714</v>
      </c>
      <c r="DJ140">
        <v>0.0432440214285714</v>
      </c>
      <c r="DK140">
        <v>24.5599535714286</v>
      </c>
      <c r="DL140">
        <v>24.9925678571429</v>
      </c>
      <c r="DM140">
        <v>999.9</v>
      </c>
      <c r="DN140">
        <v>0</v>
      </c>
      <c r="DO140">
        <v>0</v>
      </c>
      <c r="DP140">
        <v>9993.03571428571</v>
      </c>
      <c r="DQ140">
        <v>0</v>
      </c>
      <c r="DR140">
        <v>11.6553571428571</v>
      </c>
      <c r="DS140">
        <v>-36.52315</v>
      </c>
      <c r="DT140">
        <v>607.356035714286</v>
      </c>
      <c r="DU140">
        <v>643.1185</v>
      </c>
      <c r="DV140">
        <v>2.33936071428571</v>
      </c>
      <c r="DW140">
        <v>631.247321428572</v>
      </c>
      <c r="DX140">
        <v>18.4589392857143</v>
      </c>
      <c r="DY140">
        <v>1.88013142857143</v>
      </c>
      <c r="DZ140">
        <v>1.66865714285714</v>
      </c>
      <c r="EA140">
        <v>16.4694321428571</v>
      </c>
      <c r="EB140">
        <v>14.6078928571429</v>
      </c>
      <c r="EC140">
        <v>2000.0125</v>
      </c>
      <c r="ED140">
        <v>0.980004571428571</v>
      </c>
      <c r="EE140">
        <v>0.0199956571428571</v>
      </c>
      <c r="EF140">
        <v>0</v>
      </c>
      <c r="EG140">
        <v>420.647785714286</v>
      </c>
      <c r="EH140">
        <v>5.00063</v>
      </c>
      <c r="EI140">
        <v>8397.275</v>
      </c>
      <c r="EJ140">
        <v>17257.025</v>
      </c>
      <c r="EK140">
        <v>37.75</v>
      </c>
      <c r="EL140">
        <v>37.99325</v>
      </c>
      <c r="EM140">
        <v>37.3705</v>
      </c>
      <c r="EN140">
        <v>37.2095</v>
      </c>
      <c r="EO140">
        <v>38.59575</v>
      </c>
      <c r="EP140">
        <v>1955.12178571429</v>
      </c>
      <c r="EQ140">
        <v>39.8907142857143</v>
      </c>
      <c r="ER140">
        <v>0</v>
      </c>
      <c r="ES140">
        <v>1659720405.7</v>
      </c>
      <c r="ET140">
        <v>0</v>
      </c>
      <c r="EU140">
        <v>420.806</v>
      </c>
      <c r="EV140">
        <v>7.9479230745323</v>
      </c>
      <c r="EW140">
        <v>152.5469230716</v>
      </c>
      <c r="EX140">
        <v>8400.2308</v>
      </c>
      <c r="EY140">
        <v>15</v>
      </c>
      <c r="EZ140">
        <v>0</v>
      </c>
      <c r="FA140" t="s">
        <v>419</v>
      </c>
      <c r="FB140">
        <v>1659628608.5</v>
      </c>
      <c r="FC140">
        <v>1659628614.5</v>
      </c>
      <c r="FD140">
        <v>0</v>
      </c>
      <c r="FE140">
        <v>0.171</v>
      </c>
      <c r="FF140">
        <v>-0.023</v>
      </c>
      <c r="FG140">
        <v>6.372</v>
      </c>
      <c r="FH140">
        <v>0.072</v>
      </c>
      <c r="FI140">
        <v>420</v>
      </c>
      <c r="FJ140">
        <v>15</v>
      </c>
      <c r="FK140">
        <v>0.23</v>
      </c>
      <c r="FL140">
        <v>0.04</v>
      </c>
      <c r="FM140">
        <v>-36.3908325</v>
      </c>
      <c r="FN140">
        <v>-2.80361988742965</v>
      </c>
      <c r="FO140">
        <v>0.699951321302953</v>
      </c>
      <c r="FP140">
        <v>0</v>
      </c>
      <c r="FQ140">
        <v>420.209882352941</v>
      </c>
      <c r="FR140">
        <v>8.12522535356302</v>
      </c>
      <c r="FS140">
        <v>0.820810674047163</v>
      </c>
      <c r="FT140">
        <v>0</v>
      </c>
      <c r="FU140">
        <v>2.33925925</v>
      </c>
      <c r="FV140">
        <v>-0.00814435272045635</v>
      </c>
      <c r="FW140">
        <v>0.00415818613550427</v>
      </c>
      <c r="FX140">
        <v>1</v>
      </c>
      <c r="FY140">
        <v>1</v>
      </c>
      <c r="FZ140">
        <v>3</v>
      </c>
      <c r="GA140" t="s">
        <v>426</v>
      </c>
      <c r="GB140">
        <v>2.97505</v>
      </c>
      <c r="GC140">
        <v>2.69712</v>
      </c>
      <c r="GD140">
        <v>0.120774</v>
      </c>
      <c r="GE140">
        <v>0.126725</v>
      </c>
      <c r="GF140">
        <v>0.0935488</v>
      </c>
      <c r="GG140">
        <v>0.0869053</v>
      </c>
      <c r="GH140">
        <v>34267.1</v>
      </c>
      <c r="GI140">
        <v>37234.9</v>
      </c>
      <c r="GJ140">
        <v>35315</v>
      </c>
      <c r="GK140">
        <v>38665.6</v>
      </c>
      <c r="GL140">
        <v>45383.9</v>
      </c>
      <c r="GM140">
        <v>50990.7</v>
      </c>
      <c r="GN140">
        <v>55192</v>
      </c>
      <c r="GO140">
        <v>62016.4</v>
      </c>
      <c r="GP140">
        <v>1.9954</v>
      </c>
      <c r="GQ140">
        <v>1.8476</v>
      </c>
      <c r="GR140">
        <v>0.104547</v>
      </c>
      <c r="GS140">
        <v>0</v>
      </c>
      <c r="GT140">
        <v>23.2686</v>
      </c>
      <c r="GU140">
        <v>999.9</v>
      </c>
      <c r="GV140">
        <v>55.872</v>
      </c>
      <c r="GW140">
        <v>28.601</v>
      </c>
      <c r="GX140">
        <v>24.2879</v>
      </c>
      <c r="GY140">
        <v>55.252</v>
      </c>
      <c r="GZ140">
        <v>46.5184</v>
      </c>
      <c r="HA140">
        <v>1</v>
      </c>
      <c r="HB140">
        <v>-0.0970935</v>
      </c>
      <c r="HC140">
        <v>1.47407</v>
      </c>
      <c r="HD140">
        <v>20.1234</v>
      </c>
      <c r="HE140">
        <v>5.19932</v>
      </c>
      <c r="HF140">
        <v>12.004</v>
      </c>
      <c r="HG140">
        <v>4.976</v>
      </c>
      <c r="HH140">
        <v>3.293</v>
      </c>
      <c r="HI140">
        <v>660.4</v>
      </c>
      <c r="HJ140">
        <v>9999</v>
      </c>
      <c r="HK140">
        <v>9999</v>
      </c>
      <c r="HL140">
        <v>9999</v>
      </c>
      <c r="HM140">
        <v>1.8631</v>
      </c>
      <c r="HN140">
        <v>1.86798</v>
      </c>
      <c r="HO140">
        <v>1.86768</v>
      </c>
      <c r="HP140">
        <v>1.8689</v>
      </c>
      <c r="HQ140">
        <v>1.86975</v>
      </c>
      <c r="HR140">
        <v>1.86581</v>
      </c>
      <c r="HS140">
        <v>1.86688</v>
      </c>
      <c r="HT140">
        <v>1.86829</v>
      </c>
      <c r="HU140">
        <v>5</v>
      </c>
      <c r="HV140">
        <v>0</v>
      </c>
      <c r="HW140">
        <v>0</v>
      </c>
      <c r="HX140">
        <v>0</v>
      </c>
      <c r="HY140" t="s">
        <v>421</v>
      </c>
      <c r="HZ140" t="s">
        <v>422</v>
      </c>
      <c r="IA140" t="s">
        <v>423</v>
      </c>
      <c r="IB140" t="s">
        <v>423</v>
      </c>
      <c r="IC140" t="s">
        <v>423</v>
      </c>
      <c r="ID140" t="s">
        <v>423</v>
      </c>
      <c r="IE140">
        <v>0</v>
      </c>
      <c r="IF140">
        <v>100</v>
      </c>
      <c r="IG140">
        <v>100</v>
      </c>
      <c r="IH140">
        <v>7.421</v>
      </c>
      <c r="II140">
        <v>0.3246</v>
      </c>
      <c r="IJ140">
        <v>3.92169283877132</v>
      </c>
      <c r="IK140">
        <v>0.0054094350880348</v>
      </c>
      <c r="IL140">
        <v>8.62785101562088e-07</v>
      </c>
      <c r="IM140">
        <v>-6.09410195572284e-10</v>
      </c>
      <c r="IN140">
        <v>-0.025273926026183</v>
      </c>
      <c r="IO140">
        <v>-0.0219156322177338</v>
      </c>
      <c r="IP140">
        <v>0.00246301660602182</v>
      </c>
      <c r="IQ140">
        <v>-2.7174175459257e-05</v>
      </c>
      <c r="IR140">
        <v>-3</v>
      </c>
      <c r="IS140">
        <v>1757</v>
      </c>
      <c r="IT140">
        <v>1</v>
      </c>
      <c r="IU140">
        <v>21</v>
      </c>
      <c r="IV140">
        <v>1530</v>
      </c>
      <c r="IW140">
        <v>1529.9</v>
      </c>
      <c r="IX140">
        <v>1.47827</v>
      </c>
      <c r="IY140">
        <v>2.60864</v>
      </c>
      <c r="IZ140">
        <v>1.54785</v>
      </c>
      <c r="JA140">
        <v>2.30713</v>
      </c>
      <c r="JB140">
        <v>1.34644</v>
      </c>
      <c r="JC140">
        <v>2.38403</v>
      </c>
      <c r="JD140">
        <v>32.2225</v>
      </c>
      <c r="JE140">
        <v>24.2539</v>
      </c>
      <c r="JF140">
        <v>18</v>
      </c>
      <c r="JG140">
        <v>501.036</v>
      </c>
      <c r="JH140">
        <v>406.829</v>
      </c>
      <c r="JI140">
        <v>20.8133</v>
      </c>
      <c r="JJ140">
        <v>25.956</v>
      </c>
      <c r="JK140">
        <v>29.9999</v>
      </c>
      <c r="JL140">
        <v>25.9552</v>
      </c>
      <c r="JM140">
        <v>25.9027</v>
      </c>
      <c r="JN140">
        <v>29.6396</v>
      </c>
      <c r="JO140">
        <v>28.4133</v>
      </c>
      <c r="JP140">
        <v>0</v>
      </c>
      <c r="JQ140">
        <v>20.8436</v>
      </c>
      <c r="JR140">
        <v>676.023</v>
      </c>
      <c r="JS140">
        <v>18.4341</v>
      </c>
      <c r="JT140">
        <v>102.391</v>
      </c>
      <c r="JU140">
        <v>103.228</v>
      </c>
    </row>
    <row r="141" spans="1:281">
      <c r="A141">
        <v>125</v>
      </c>
      <c r="B141">
        <v>1659720413.6</v>
      </c>
      <c r="C141">
        <v>2428.5</v>
      </c>
      <c r="D141" t="s">
        <v>674</v>
      </c>
      <c r="E141" t="s">
        <v>675</v>
      </c>
      <c r="F141">
        <v>5</v>
      </c>
      <c r="G141" t="s">
        <v>595</v>
      </c>
      <c r="H141" t="s">
        <v>416</v>
      </c>
      <c r="I141">
        <v>1659720405.85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678.842656157305</v>
      </c>
      <c r="AK141">
        <v>649.976145454545</v>
      </c>
      <c r="AL141">
        <v>3.31887812800976</v>
      </c>
      <c r="AM141">
        <v>66.0023153147269</v>
      </c>
      <c r="AN141">
        <f>(AP141 - AO141 + DI141*1E3/(8.314*(DK141+273.15)) * AR141/DH141 * AQ141) * DH141/(100*CV141) * 1000/(1000 - AP141)</f>
        <v>0</v>
      </c>
      <c r="AO141">
        <v>18.4534996267374</v>
      </c>
      <c r="AP141">
        <v>20.7910034965035</v>
      </c>
      <c r="AQ141">
        <v>7.72412859164154e-06</v>
      </c>
      <c r="AR141">
        <v>111.647629213414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417</v>
      </c>
      <c r="AY141" t="s">
        <v>417</v>
      </c>
      <c r="AZ141">
        <v>0</v>
      </c>
      <c r="BA141">
        <v>0</v>
      </c>
      <c r="BB141">
        <f>1-AZ141/BA141</f>
        <v>0</v>
      </c>
      <c r="BC141">
        <v>0</v>
      </c>
      <c r="BD141" t="s">
        <v>417</v>
      </c>
      <c r="BE141" t="s">
        <v>417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417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6</v>
      </c>
      <c r="CW141">
        <v>0.5</v>
      </c>
      <c r="CX141" t="s">
        <v>418</v>
      </c>
      <c r="CY141">
        <v>2</v>
      </c>
      <c r="CZ141" t="b">
        <v>1</v>
      </c>
      <c r="DA141">
        <v>1659720405.85</v>
      </c>
      <c r="DB141">
        <v>612.8985</v>
      </c>
      <c r="DC141">
        <v>649.593571428572</v>
      </c>
      <c r="DD141">
        <v>20.7932071428571</v>
      </c>
      <c r="DE141">
        <v>18.4560071428571</v>
      </c>
      <c r="DF141">
        <v>605.52025</v>
      </c>
      <c r="DG141">
        <v>20.4681928571429</v>
      </c>
      <c r="DH141">
        <v>498.945107142857</v>
      </c>
      <c r="DI141">
        <v>90.4005535714285</v>
      </c>
      <c r="DJ141">
        <v>0.0486672785714286</v>
      </c>
      <c r="DK141">
        <v>24.5575392857143</v>
      </c>
      <c r="DL141">
        <v>24.9874035714286</v>
      </c>
      <c r="DM141">
        <v>999.9</v>
      </c>
      <c r="DN141">
        <v>0</v>
      </c>
      <c r="DO141">
        <v>0</v>
      </c>
      <c r="DP141">
        <v>9987.32142857143</v>
      </c>
      <c r="DQ141">
        <v>0</v>
      </c>
      <c r="DR141">
        <v>11.6514178571429</v>
      </c>
      <c r="DS141">
        <v>-36.6951107142857</v>
      </c>
      <c r="DT141">
        <v>625.913178571429</v>
      </c>
      <c r="DU141">
        <v>661.807892857143</v>
      </c>
      <c r="DV141">
        <v>2.33719607142857</v>
      </c>
      <c r="DW141">
        <v>649.593571428572</v>
      </c>
      <c r="DX141">
        <v>18.4560071428571</v>
      </c>
      <c r="DY141">
        <v>1.8797175</v>
      </c>
      <c r="DZ141">
        <v>1.66843392857143</v>
      </c>
      <c r="EA141">
        <v>16.4659607142857</v>
      </c>
      <c r="EB141">
        <v>14.6058071428571</v>
      </c>
      <c r="EC141">
        <v>2000.02285714286</v>
      </c>
      <c r="ED141">
        <v>0.980004785714286</v>
      </c>
      <c r="EE141">
        <v>0.0199954285714286</v>
      </c>
      <c r="EF141">
        <v>0</v>
      </c>
      <c r="EG141">
        <v>421.337464285714</v>
      </c>
      <c r="EH141">
        <v>5.00063</v>
      </c>
      <c r="EI141">
        <v>8411.37142857143</v>
      </c>
      <c r="EJ141">
        <v>17257.1142857143</v>
      </c>
      <c r="EK141">
        <v>37.75</v>
      </c>
      <c r="EL141">
        <v>37.98425</v>
      </c>
      <c r="EM141">
        <v>37.3705</v>
      </c>
      <c r="EN141">
        <v>37.19825</v>
      </c>
      <c r="EO141">
        <v>38.5845</v>
      </c>
      <c r="EP141">
        <v>1955.1325</v>
      </c>
      <c r="EQ141">
        <v>39.8903571428572</v>
      </c>
      <c r="ER141">
        <v>0</v>
      </c>
      <c r="ES141">
        <v>1659720410.5</v>
      </c>
      <c r="ET141">
        <v>0</v>
      </c>
      <c r="EU141">
        <v>421.39544</v>
      </c>
      <c r="EV141">
        <v>6.8285384425409</v>
      </c>
      <c r="EW141">
        <v>145.499230552368</v>
      </c>
      <c r="EX141">
        <v>8412.2096</v>
      </c>
      <c r="EY141">
        <v>15</v>
      </c>
      <c r="EZ141">
        <v>0</v>
      </c>
      <c r="FA141" t="s">
        <v>419</v>
      </c>
      <c r="FB141">
        <v>1659628608.5</v>
      </c>
      <c r="FC141">
        <v>1659628614.5</v>
      </c>
      <c r="FD141">
        <v>0</v>
      </c>
      <c r="FE141">
        <v>0.171</v>
      </c>
      <c r="FF141">
        <v>-0.023</v>
      </c>
      <c r="FG141">
        <v>6.372</v>
      </c>
      <c r="FH141">
        <v>0.072</v>
      </c>
      <c r="FI141">
        <v>420</v>
      </c>
      <c r="FJ141">
        <v>15</v>
      </c>
      <c r="FK141">
        <v>0.23</v>
      </c>
      <c r="FL141">
        <v>0.04</v>
      </c>
      <c r="FM141">
        <v>-36.5986275</v>
      </c>
      <c r="FN141">
        <v>-1.37560412757966</v>
      </c>
      <c r="FO141">
        <v>0.612790801166067</v>
      </c>
      <c r="FP141">
        <v>0</v>
      </c>
      <c r="FQ141">
        <v>420.896676470588</v>
      </c>
      <c r="FR141">
        <v>7.64420168165338</v>
      </c>
      <c r="FS141">
        <v>0.777200735694464</v>
      </c>
      <c r="FT141">
        <v>0</v>
      </c>
      <c r="FU141">
        <v>2.33817025</v>
      </c>
      <c r="FV141">
        <v>-0.0377127579737386</v>
      </c>
      <c r="FW141">
        <v>0.0052007545065596</v>
      </c>
      <c r="FX141">
        <v>1</v>
      </c>
      <c r="FY141">
        <v>1</v>
      </c>
      <c r="FZ141">
        <v>3</v>
      </c>
      <c r="GA141" t="s">
        <v>426</v>
      </c>
      <c r="GB141">
        <v>2.96783</v>
      </c>
      <c r="GC141">
        <v>2.74579</v>
      </c>
      <c r="GD141">
        <v>0.123202</v>
      </c>
      <c r="GE141">
        <v>0.129265</v>
      </c>
      <c r="GF141">
        <v>0.0935657</v>
      </c>
      <c r="GG141">
        <v>0.0868883</v>
      </c>
      <c r="GH141">
        <v>34172.8</v>
      </c>
      <c r="GI141">
        <v>37127</v>
      </c>
      <c r="GJ141">
        <v>35315.3</v>
      </c>
      <c r="GK141">
        <v>38666</v>
      </c>
      <c r="GL141">
        <v>45383.4</v>
      </c>
      <c r="GM141">
        <v>50992.3</v>
      </c>
      <c r="GN141">
        <v>55192.4</v>
      </c>
      <c r="GO141">
        <v>62017.2</v>
      </c>
      <c r="GP141">
        <v>1.9868</v>
      </c>
      <c r="GQ141">
        <v>1.8538</v>
      </c>
      <c r="GR141">
        <v>0.103712</v>
      </c>
      <c r="GS141">
        <v>0</v>
      </c>
      <c r="GT141">
        <v>23.2686</v>
      </c>
      <c r="GU141">
        <v>999.9</v>
      </c>
      <c r="GV141">
        <v>55.848</v>
      </c>
      <c r="GW141">
        <v>28.601</v>
      </c>
      <c r="GX141">
        <v>24.2796</v>
      </c>
      <c r="GY141">
        <v>55.112</v>
      </c>
      <c r="GZ141">
        <v>50.0561</v>
      </c>
      <c r="HA141">
        <v>1</v>
      </c>
      <c r="HB141">
        <v>-0.097561</v>
      </c>
      <c r="HC141">
        <v>1.36878</v>
      </c>
      <c r="HD141">
        <v>20.1242</v>
      </c>
      <c r="HE141">
        <v>5.19932</v>
      </c>
      <c r="HF141">
        <v>12.0052</v>
      </c>
      <c r="HG141">
        <v>4.976</v>
      </c>
      <c r="HH141">
        <v>3.2932</v>
      </c>
      <c r="HI141">
        <v>660.4</v>
      </c>
      <c r="HJ141">
        <v>9999</v>
      </c>
      <c r="HK141">
        <v>9999</v>
      </c>
      <c r="HL141">
        <v>9999</v>
      </c>
      <c r="HM141">
        <v>1.8631</v>
      </c>
      <c r="HN141">
        <v>1.86798</v>
      </c>
      <c r="HO141">
        <v>1.86771</v>
      </c>
      <c r="HP141">
        <v>1.8689</v>
      </c>
      <c r="HQ141">
        <v>1.86972</v>
      </c>
      <c r="HR141">
        <v>1.86584</v>
      </c>
      <c r="HS141">
        <v>1.86691</v>
      </c>
      <c r="HT141">
        <v>1.86829</v>
      </c>
      <c r="HU141">
        <v>5</v>
      </c>
      <c r="HV141">
        <v>0</v>
      </c>
      <c r="HW141">
        <v>0</v>
      </c>
      <c r="HX141">
        <v>0</v>
      </c>
      <c r="HY141" t="s">
        <v>421</v>
      </c>
      <c r="HZ141" t="s">
        <v>422</v>
      </c>
      <c r="IA141" t="s">
        <v>423</v>
      </c>
      <c r="IB141" t="s">
        <v>423</v>
      </c>
      <c r="IC141" t="s">
        <v>423</v>
      </c>
      <c r="ID141" t="s">
        <v>423</v>
      </c>
      <c r="IE141">
        <v>0</v>
      </c>
      <c r="IF141">
        <v>100</v>
      </c>
      <c r="IG141">
        <v>100</v>
      </c>
      <c r="IH141">
        <v>7.524</v>
      </c>
      <c r="II141">
        <v>0.3248</v>
      </c>
      <c r="IJ141">
        <v>3.92169283877132</v>
      </c>
      <c r="IK141">
        <v>0.0054094350880348</v>
      </c>
      <c r="IL141">
        <v>8.62785101562088e-07</v>
      </c>
      <c r="IM141">
        <v>-6.09410195572284e-10</v>
      </c>
      <c r="IN141">
        <v>-0.025273926026183</v>
      </c>
      <c r="IO141">
        <v>-0.0219156322177338</v>
      </c>
      <c r="IP141">
        <v>0.00246301660602182</v>
      </c>
      <c r="IQ141">
        <v>-2.7174175459257e-05</v>
      </c>
      <c r="IR141">
        <v>-3</v>
      </c>
      <c r="IS141">
        <v>1757</v>
      </c>
      <c r="IT141">
        <v>1</v>
      </c>
      <c r="IU141">
        <v>21</v>
      </c>
      <c r="IV141">
        <v>1530.1</v>
      </c>
      <c r="IW141">
        <v>1530</v>
      </c>
      <c r="IX141">
        <v>1.51245</v>
      </c>
      <c r="IY141">
        <v>2.62085</v>
      </c>
      <c r="IZ141">
        <v>1.54785</v>
      </c>
      <c r="JA141">
        <v>2.30713</v>
      </c>
      <c r="JB141">
        <v>1.34644</v>
      </c>
      <c r="JC141">
        <v>2.27539</v>
      </c>
      <c r="JD141">
        <v>32.2225</v>
      </c>
      <c r="JE141">
        <v>24.2451</v>
      </c>
      <c r="JF141">
        <v>18</v>
      </c>
      <c r="JG141">
        <v>495.385</v>
      </c>
      <c r="JH141">
        <v>410.291</v>
      </c>
      <c r="JI141">
        <v>20.8281</v>
      </c>
      <c r="JJ141">
        <v>25.956</v>
      </c>
      <c r="JK141">
        <v>29.9999</v>
      </c>
      <c r="JL141">
        <v>25.9531</v>
      </c>
      <c r="JM141">
        <v>25.9027</v>
      </c>
      <c r="JN141">
        <v>30.329</v>
      </c>
      <c r="JO141">
        <v>28.4133</v>
      </c>
      <c r="JP141">
        <v>0</v>
      </c>
      <c r="JQ141">
        <v>20.8526</v>
      </c>
      <c r="JR141">
        <v>689.569</v>
      </c>
      <c r="JS141">
        <v>18.4275</v>
      </c>
      <c r="JT141">
        <v>102.392</v>
      </c>
      <c r="JU141">
        <v>103.23</v>
      </c>
    </row>
    <row r="142" spans="1:281">
      <c r="A142">
        <v>126</v>
      </c>
      <c r="B142">
        <v>1659720418.6</v>
      </c>
      <c r="C142">
        <v>2433.5</v>
      </c>
      <c r="D142" t="s">
        <v>676</v>
      </c>
      <c r="E142" t="s">
        <v>677</v>
      </c>
      <c r="F142">
        <v>5</v>
      </c>
      <c r="G142" t="s">
        <v>595</v>
      </c>
      <c r="H142" t="s">
        <v>416</v>
      </c>
      <c r="I142">
        <v>1659720411.11852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696.018070403491</v>
      </c>
      <c r="AK142">
        <v>666.924642424242</v>
      </c>
      <c r="AL142">
        <v>3.39581037216506</v>
      </c>
      <c r="AM142">
        <v>66.0023153147269</v>
      </c>
      <c r="AN142">
        <f>(AP142 - AO142 + DI142*1E3/(8.314*(DK142+273.15)) * AR142/DH142 * AQ142) * DH142/(100*CV142) * 1000/(1000 - AP142)</f>
        <v>0</v>
      </c>
      <c r="AO142">
        <v>18.4503381944014</v>
      </c>
      <c r="AP142">
        <v>20.7918706293706</v>
      </c>
      <c r="AQ142">
        <v>-2.1195017232033e-05</v>
      </c>
      <c r="AR142">
        <v>111.647629213414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417</v>
      </c>
      <c r="AY142" t="s">
        <v>417</v>
      </c>
      <c r="AZ142">
        <v>0</v>
      </c>
      <c r="BA142">
        <v>0</v>
      </c>
      <c r="BB142">
        <f>1-AZ142/BA142</f>
        <v>0</v>
      </c>
      <c r="BC142">
        <v>0</v>
      </c>
      <c r="BD142" t="s">
        <v>417</v>
      </c>
      <c r="BE142" t="s">
        <v>417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417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6</v>
      </c>
      <c r="CW142">
        <v>0.5</v>
      </c>
      <c r="CX142" t="s">
        <v>418</v>
      </c>
      <c r="CY142">
        <v>2</v>
      </c>
      <c r="CZ142" t="b">
        <v>1</v>
      </c>
      <c r="DA142">
        <v>1659720411.11852</v>
      </c>
      <c r="DB142">
        <v>630.127333333333</v>
      </c>
      <c r="DC142">
        <v>667.159370370371</v>
      </c>
      <c r="DD142">
        <v>20.7891962962963</v>
      </c>
      <c r="DE142">
        <v>18.4529666666667</v>
      </c>
      <c r="DF142">
        <v>622.650074074074</v>
      </c>
      <c r="DG142">
        <v>20.4643555555556</v>
      </c>
      <c r="DH142">
        <v>498.786481481482</v>
      </c>
      <c r="DI142">
        <v>90.4013</v>
      </c>
      <c r="DJ142">
        <v>0.0676419518518519</v>
      </c>
      <c r="DK142">
        <v>24.5532888888889</v>
      </c>
      <c r="DL142">
        <v>24.9825333333333</v>
      </c>
      <c r="DM142">
        <v>999.9</v>
      </c>
      <c r="DN142">
        <v>0</v>
      </c>
      <c r="DO142">
        <v>0</v>
      </c>
      <c r="DP142">
        <v>9987.96296296296</v>
      </c>
      <c r="DQ142">
        <v>0</v>
      </c>
      <c r="DR142">
        <v>11.6436851851852</v>
      </c>
      <c r="DS142">
        <v>-37.0320296296296</v>
      </c>
      <c r="DT142">
        <v>643.505259259259</v>
      </c>
      <c r="DU142">
        <v>679.701888888889</v>
      </c>
      <c r="DV142">
        <v>2.33622333333333</v>
      </c>
      <c r="DW142">
        <v>667.159370370371</v>
      </c>
      <c r="DX142">
        <v>18.4529666666667</v>
      </c>
      <c r="DY142">
        <v>1.87936962962963</v>
      </c>
      <c r="DZ142">
        <v>1.66817296296296</v>
      </c>
      <c r="EA142">
        <v>16.463062962963</v>
      </c>
      <c r="EB142">
        <v>14.6033925925926</v>
      </c>
      <c r="EC142">
        <v>2000.0062962963</v>
      </c>
      <c r="ED142">
        <v>0.980004777777778</v>
      </c>
      <c r="EE142">
        <v>0.019995437037037</v>
      </c>
      <c r="EF142">
        <v>0</v>
      </c>
      <c r="EG142">
        <v>421.948444444444</v>
      </c>
      <c r="EH142">
        <v>5.00063</v>
      </c>
      <c r="EI142">
        <v>8423.86962962963</v>
      </c>
      <c r="EJ142">
        <v>17256.9703703704</v>
      </c>
      <c r="EK142">
        <v>37.75</v>
      </c>
      <c r="EL142">
        <v>37.979</v>
      </c>
      <c r="EM142">
        <v>37.368</v>
      </c>
      <c r="EN142">
        <v>37.201</v>
      </c>
      <c r="EO142">
        <v>38.5783333333333</v>
      </c>
      <c r="EP142">
        <v>1955.11592592593</v>
      </c>
      <c r="EQ142">
        <v>39.8903703703704</v>
      </c>
      <c r="ER142">
        <v>0</v>
      </c>
      <c r="ES142">
        <v>1659720415.9</v>
      </c>
      <c r="ET142">
        <v>0</v>
      </c>
      <c r="EU142">
        <v>421.976076923077</v>
      </c>
      <c r="EV142">
        <v>6.69620512967045</v>
      </c>
      <c r="EW142">
        <v>138.432478623721</v>
      </c>
      <c r="EX142">
        <v>8424.19576923077</v>
      </c>
      <c r="EY142">
        <v>15</v>
      </c>
      <c r="EZ142">
        <v>0</v>
      </c>
      <c r="FA142" t="s">
        <v>419</v>
      </c>
      <c r="FB142">
        <v>1659628608.5</v>
      </c>
      <c r="FC142">
        <v>1659628614.5</v>
      </c>
      <c r="FD142">
        <v>0</v>
      </c>
      <c r="FE142">
        <v>0.171</v>
      </c>
      <c r="FF142">
        <v>-0.023</v>
      </c>
      <c r="FG142">
        <v>6.372</v>
      </c>
      <c r="FH142">
        <v>0.072</v>
      </c>
      <c r="FI142">
        <v>420</v>
      </c>
      <c r="FJ142">
        <v>15</v>
      </c>
      <c r="FK142">
        <v>0.23</v>
      </c>
      <c r="FL142">
        <v>0.04</v>
      </c>
      <c r="FM142">
        <v>-36.8084675</v>
      </c>
      <c r="FN142">
        <v>-5.01606416510321</v>
      </c>
      <c r="FO142">
        <v>0.708593624155446</v>
      </c>
      <c r="FP142">
        <v>0</v>
      </c>
      <c r="FQ142">
        <v>421.478352941177</v>
      </c>
      <c r="FR142">
        <v>6.82759358520838</v>
      </c>
      <c r="FS142">
        <v>0.699852752679112</v>
      </c>
      <c r="FT142">
        <v>0</v>
      </c>
      <c r="FU142">
        <v>2.337784</v>
      </c>
      <c r="FV142">
        <v>-0.0152105065666022</v>
      </c>
      <c r="FW142">
        <v>0.00488887655806525</v>
      </c>
      <c r="FX142">
        <v>1</v>
      </c>
      <c r="FY142">
        <v>1</v>
      </c>
      <c r="FZ142">
        <v>3</v>
      </c>
      <c r="GA142" t="s">
        <v>426</v>
      </c>
      <c r="GB142">
        <v>2.97395</v>
      </c>
      <c r="GC142">
        <v>2.75429</v>
      </c>
      <c r="GD142">
        <v>0.125409</v>
      </c>
      <c r="GE142">
        <v>0.13133</v>
      </c>
      <c r="GF142">
        <v>0.0935832</v>
      </c>
      <c r="GG142">
        <v>0.0868888</v>
      </c>
      <c r="GH142">
        <v>34086.3</v>
      </c>
      <c r="GI142">
        <v>37039.8</v>
      </c>
      <c r="GJ142">
        <v>35314.8</v>
      </c>
      <c r="GK142">
        <v>38666.7</v>
      </c>
      <c r="GL142">
        <v>45382.4</v>
      </c>
      <c r="GM142">
        <v>50992.9</v>
      </c>
      <c r="GN142">
        <v>55192.2</v>
      </c>
      <c r="GO142">
        <v>62017.9</v>
      </c>
      <c r="GP142">
        <v>1.9924</v>
      </c>
      <c r="GQ142">
        <v>1.8486</v>
      </c>
      <c r="GR142">
        <v>0.103503</v>
      </c>
      <c r="GS142">
        <v>0</v>
      </c>
      <c r="GT142">
        <v>23.2666</v>
      </c>
      <c r="GU142">
        <v>999.9</v>
      </c>
      <c r="GV142">
        <v>55.848</v>
      </c>
      <c r="GW142">
        <v>28.601</v>
      </c>
      <c r="GX142">
        <v>24.2776</v>
      </c>
      <c r="GY142">
        <v>54.642</v>
      </c>
      <c r="GZ142">
        <v>50.5128</v>
      </c>
      <c r="HA142">
        <v>1</v>
      </c>
      <c r="HB142">
        <v>-0.0978658</v>
      </c>
      <c r="HC142">
        <v>1.28253</v>
      </c>
      <c r="HD142">
        <v>20.125</v>
      </c>
      <c r="HE142">
        <v>5.20172</v>
      </c>
      <c r="HF142">
        <v>12.004</v>
      </c>
      <c r="HG142">
        <v>4.976</v>
      </c>
      <c r="HH142">
        <v>3.2936</v>
      </c>
      <c r="HI142">
        <v>660.4</v>
      </c>
      <c r="HJ142">
        <v>9999</v>
      </c>
      <c r="HK142">
        <v>9999</v>
      </c>
      <c r="HL142">
        <v>9999</v>
      </c>
      <c r="HM142">
        <v>1.8631</v>
      </c>
      <c r="HN142">
        <v>1.86798</v>
      </c>
      <c r="HO142">
        <v>1.86768</v>
      </c>
      <c r="HP142">
        <v>1.8689</v>
      </c>
      <c r="HQ142">
        <v>1.86975</v>
      </c>
      <c r="HR142">
        <v>1.86581</v>
      </c>
      <c r="HS142">
        <v>1.86688</v>
      </c>
      <c r="HT142">
        <v>1.86829</v>
      </c>
      <c r="HU142">
        <v>5</v>
      </c>
      <c r="HV142">
        <v>0</v>
      </c>
      <c r="HW142">
        <v>0</v>
      </c>
      <c r="HX142">
        <v>0</v>
      </c>
      <c r="HY142" t="s">
        <v>421</v>
      </c>
      <c r="HZ142" t="s">
        <v>422</v>
      </c>
      <c r="IA142" t="s">
        <v>423</v>
      </c>
      <c r="IB142" t="s">
        <v>423</v>
      </c>
      <c r="IC142" t="s">
        <v>423</v>
      </c>
      <c r="ID142" t="s">
        <v>423</v>
      </c>
      <c r="IE142">
        <v>0</v>
      </c>
      <c r="IF142">
        <v>100</v>
      </c>
      <c r="IG142">
        <v>100</v>
      </c>
      <c r="IH142">
        <v>7.617</v>
      </c>
      <c r="II142">
        <v>0.325</v>
      </c>
      <c r="IJ142">
        <v>3.92169283877132</v>
      </c>
      <c r="IK142">
        <v>0.0054094350880348</v>
      </c>
      <c r="IL142">
        <v>8.62785101562088e-07</v>
      </c>
      <c r="IM142">
        <v>-6.09410195572284e-10</v>
      </c>
      <c r="IN142">
        <v>-0.025273926026183</v>
      </c>
      <c r="IO142">
        <v>-0.0219156322177338</v>
      </c>
      <c r="IP142">
        <v>0.00246301660602182</v>
      </c>
      <c r="IQ142">
        <v>-2.7174175459257e-05</v>
      </c>
      <c r="IR142">
        <v>-3</v>
      </c>
      <c r="IS142">
        <v>1757</v>
      </c>
      <c r="IT142">
        <v>1</v>
      </c>
      <c r="IU142">
        <v>21</v>
      </c>
      <c r="IV142">
        <v>1530.2</v>
      </c>
      <c r="IW142">
        <v>1530.1</v>
      </c>
      <c r="IX142">
        <v>1.54053</v>
      </c>
      <c r="IY142">
        <v>2.61719</v>
      </c>
      <c r="IZ142">
        <v>1.54785</v>
      </c>
      <c r="JA142">
        <v>2.30713</v>
      </c>
      <c r="JB142">
        <v>1.34644</v>
      </c>
      <c r="JC142">
        <v>2.30591</v>
      </c>
      <c r="JD142">
        <v>32.2225</v>
      </c>
      <c r="JE142">
        <v>24.2451</v>
      </c>
      <c r="JF142">
        <v>18</v>
      </c>
      <c r="JG142">
        <v>499.045</v>
      </c>
      <c r="JH142">
        <v>407.382</v>
      </c>
      <c r="JI142">
        <v>20.8461</v>
      </c>
      <c r="JJ142">
        <v>25.9538</v>
      </c>
      <c r="JK142">
        <v>29.9997</v>
      </c>
      <c r="JL142">
        <v>25.9531</v>
      </c>
      <c r="JM142">
        <v>25.9018</v>
      </c>
      <c r="JN142">
        <v>30.9543</v>
      </c>
      <c r="JO142">
        <v>28.4133</v>
      </c>
      <c r="JP142">
        <v>0</v>
      </c>
      <c r="JQ142">
        <v>20.871</v>
      </c>
      <c r="JR142">
        <v>709.818</v>
      </c>
      <c r="JS142">
        <v>18.4167</v>
      </c>
      <c r="JT142">
        <v>102.391</v>
      </c>
      <c r="JU142">
        <v>103.231</v>
      </c>
    </row>
    <row r="143" spans="1:281">
      <c r="A143">
        <v>127</v>
      </c>
      <c r="B143">
        <v>1659720423.6</v>
      </c>
      <c r="C143">
        <v>2438.5</v>
      </c>
      <c r="D143" t="s">
        <v>678</v>
      </c>
      <c r="E143" t="s">
        <v>679</v>
      </c>
      <c r="F143">
        <v>5</v>
      </c>
      <c r="G143" t="s">
        <v>595</v>
      </c>
      <c r="H143" t="s">
        <v>416</v>
      </c>
      <c r="I143">
        <v>1659720415.83214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712.899391147016</v>
      </c>
      <c r="AK143">
        <v>683.616478787878</v>
      </c>
      <c r="AL143">
        <v>3.39081019445652</v>
      </c>
      <c r="AM143">
        <v>66.0023153147269</v>
      </c>
      <c r="AN143">
        <f>(AP143 - AO143 + DI143*1E3/(8.314*(DK143+273.15)) * AR143/DH143 * AQ143) * DH143/(100*CV143) * 1000/(1000 - AP143)</f>
        <v>0</v>
      </c>
      <c r="AO143">
        <v>18.4507454600772</v>
      </c>
      <c r="AP143">
        <v>20.7965909090909</v>
      </c>
      <c r="AQ143">
        <v>0.000290701079811601</v>
      </c>
      <c r="AR143">
        <v>111.647629213414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417</v>
      </c>
      <c r="AY143" t="s">
        <v>417</v>
      </c>
      <c r="AZ143">
        <v>0</v>
      </c>
      <c r="BA143">
        <v>0</v>
      </c>
      <c r="BB143">
        <f>1-AZ143/BA143</f>
        <v>0</v>
      </c>
      <c r="BC143">
        <v>0</v>
      </c>
      <c r="BD143" t="s">
        <v>417</v>
      </c>
      <c r="BE143" t="s">
        <v>417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417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6</v>
      </c>
      <c r="CW143">
        <v>0.5</v>
      </c>
      <c r="CX143" t="s">
        <v>418</v>
      </c>
      <c r="CY143">
        <v>2</v>
      </c>
      <c r="CZ143" t="b">
        <v>1</v>
      </c>
      <c r="DA143">
        <v>1659720415.83214</v>
      </c>
      <c r="DB143">
        <v>645.497678571429</v>
      </c>
      <c r="DC143">
        <v>682.937535714286</v>
      </c>
      <c r="DD143">
        <v>20.7913785714286</v>
      </c>
      <c r="DE143">
        <v>18.45125</v>
      </c>
      <c r="DF143">
        <v>637.932285714286</v>
      </c>
      <c r="DG143">
        <v>20.4664464285714</v>
      </c>
      <c r="DH143">
        <v>498.871678571429</v>
      </c>
      <c r="DI143">
        <v>90.4028392857143</v>
      </c>
      <c r="DJ143">
        <v>0.0852554821428571</v>
      </c>
      <c r="DK143">
        <v>24.5509571428571</v>
      </c>
      <c r="DL143">
        <v>24.9785642857143</v>
      </c>
      <c r="DM143">
        <v>999.9</v>
      </c>
      <c r="DN143">
        <v>0</v>
      </c>
      <c r="DO143">
        <v>0</v>
      </c>
      <c r="DP143">
        <v>9979.46428571429</v>
      </c>
      <c r="DQ143">
        <v>0</v>
      </c>
      <c r="DR143">
        <v>11.6396</v>
      </c>
      <c r="DS143">
        <v>-37.4398</v>
      </c>
      <c r="DT143">
        <v>659.203357142857</v>
      </c>
      <c r="DU143">
        <v>695.775428571429</v>
      </c>
      <c r="DV143">
        <v>2.34012142857143</v>
      </c>
      <c r="DW143">
        <v>682.937535714286</v>
      </c>
      <c r="DX143">
        <v>18.45125</v>
      </c>
      <c r="DY143">
        <v>1.87959892857143</v>
      </c>
      <c r="DZ143">
        <v>1.66804607142857</v>
      </c>
      <c r="EA143">
        <v>16.464975</v>
      </c>
      <c r="EB143">
        <v>14.6022142857143</v>
      </c>
      <c r="EC143">
        <v>2000.00535714286</v>
      </c>
      <c r="ED143">
        <v>0.980005</v>
      </c>
      <c r="EE143">
        <v>0.0199952</v>
      </c>
      <c r="EF143">
        <v>0</v>
      </c>
      <c r="EG143">
        <v>422.468142857143</v>
      </c>
      <c r="EH143">
        <v>5.00063</v>
      </c>
      <c r="EI143">
        <v>8434.32678571429</v>
      </c>
      <c r="EJ143">
        <v>17256.9714285714</v>
      </c>
      <c r="EK143">
        <v>37.75</v>
      </c>
      <c r="EL143">
        <v>37.9685</v>
      </c>
      <c r="EM143">
        <v>37.37275</v>
      </c>
      <c r="EN143">
        <v>37.196</v>
      </c>
      <c r="EO143">
        <v>38.5845</v>
      </c>
      <c r="EP143">
        <v>1955.11535714286</v>
      </c>
      <c r="EQ143">
        <v>39.89</v>
      </c>
      <c r="ER143">
        <v>0</v>
      </c>
      <c r="ES143">
        <v>1659720420.7</v>
      </c>
      <c r="ET143">
        <v>0</v>
      </c>
      <c r="EU143">
        <v>422.516307692308</v>
      </c>
      <c r="EV143">
        <v>7.08116240494802</v>
      </c>
      <c r="EW143">
        <v>127.807863327505</v>
      </c>
      <c r="EX143">
        <v>8434.84538461538</v>
      </c>
      <c r="EY143">
        <v>15</v>
      </c>
      <c r="EZ143">
        <v>0</v>
      </c>
      <c r="FA143" t="s">
        <v>419</v>
      </c>
      <c r="FB143">
        <v>1659628608.5</v>
      </c>
      <c r="FC143">
        <v>1659628614.5</v>
      </c>
      <c r="FD143">
        <v>0</v>
      </c>
      <c r="FE143">
        <v>0.171</v>
      </c>
      <c r="FF143">
        <v>-0.023</v>
      </c>
      <c r="FG143">
        <v>6.372</v>
      </c>
      <c r="FH143">
        <v>0.072</v>
      </c>
      <c r="FI143">
        <v>420</v>
      </c>
      <c r="FJ143">
        <v>15</v>
      </c>
      <c r="FK143">
        <v>0.23</v>
      </c>
      <c r="FL143">
        <v>0.04</v>
      </c>
      <c r="FM143">
        <v>-37.17373</v>
      </c>
      <c r="FN143">
        <v>-3.2873988742964</v>
      </c>
      <c r="FO143">
        <v>0.571256880571253</v>
      </c>
      <c r="FP143">
        <v>0</v>
      </c>
      <c r="FQ143">
        <v>422.049323529412</v>
      </c>
      <c r="FR143">
        <v>6.73715813210106</v>
      </c>
      <c r="FS143">
        <v>0.691044678924522</v>
      </c>
      <c r="FT143">
        <v>0</v>
      </c>
      <c r="FU143">
        <v>2.3380785</v>
      </c>
      <c r="FV143">
        <v>0.0384074296435236</v>
      </c>
      <c r="FW143">
        <v>0.00520819812891176</v>
      </c>
      <c r="FX143">
        <v>1</v>
      </c>
      <c r="FY143">
        <v>1</v>
      </c>
      <c r="FZ143">
        <v>3</v>
      </c>
      <c r="GA143" t="s">
        <v>426</v>
      </c>
      <c r="GB143">
        <v>2.97461</v>
      </c>
      <c r="GC143">
        <v>2.75432</v>
      </c>
      <c r="GD143">
        <v>0.127612</v>
      </c>
      <c r="GE143">
        <v>0.133684</v>
      </c>
      <c r="GF143">
        <v>0.0935905</v>
      </c>
      <c r="GG143">
        <v>0.0868939</v>
      </c>
      <c r="GH143">
        <v>34001.1</v>
      </c>
      <c r="GI143">
        <v>36939.1</v>
      </c>
      <c r="GJ143">
        <v>35315.4</v>
      </c>
      <c r="GK143">
        <v>38666.4</v>
      </c>
      <c r="GL143">
        <v>45381.9</v>
      </c>
      <c r="GM143">
        <v>50992</v>
      </c>
      <c r="GN143">
        <v>55191.9</v>
      </c>
      <c r="GO143">
        <v>62017.1</v>
      </c>
      <c r="GP143">
        <v>1.9928</v>
      </c>
      <c r="GQ143">
        <v>1.849</v>
      </c>
      <c r="GR143">
        <v>0.103861</v>
      </c>
      <c r="GS143">
        <v>0</v>
      </c>
      <c r="GT143">
        <v>23.2651</v>
      </c>
      <c r="GU143">
        <v>999.9</v>
      </c>
      <c r="GV143">
        <v>55.848</v>
      </c>
      <c r="GW143">
        <v>28.601</v>
      </c>
      <c r="GX143">
        <v>24.2787</v>
      </c>
      <c r="GY143">
        <v>54.682</v>
      </c>
      <c r="GZ143">
        <v>50.9095</v>
      </c>
      <c r="HA143">
        <v>1</v>
      </c>
      <c r="HB143">
        <v>-0.098252</v>
      </c>
      <c r="HC143">
        <v>1.25736</v>
      </c>
      <c r="HD143">
        <v>20.1254</v>
      </c>
      <c r="HE143">
        <v>5.19932</v>
      </c>
      <c r="HF143">
        <v>12.004</v>
      </c>
      <c r="HG143">
        <v>4.976</v>
      </c>
      <c r="HH143">
        <v>3.2932</v>
      </c>
      <c r="HI143">
        <v>660.4</v>
      </c>
      <c r="HJ143">
        <v>9999</v>
      </c>
      <c r="HK143">
        <v>9999</v>
      </c>
      <c r="HL143">
        <v>9999</v>
      </c>
      <c r="HM143">
        <v>1.8631</v>
      </c>
      <c r="HN143">
        <v>1.86798</v>
      </c>
      <c r="HO143">
        <v>1.86768</v>
      </c>
      <c r="HP143">
        <v>1.8689</v>
      </c>
      <c r="HQ143">
        <v>1.86972</v>
      </c>
      <c r="HR143">
        <v>1.86584</v>
      </c>
      <c r="HS143">
        <v>1.86691</v>
      </c>
      <c r="HT143">
        <v>1.86829</v>
      </c>
      <c r="HU143">
        <v>5</v>
      </c>
      <c r="HV143">
        <v>0</v>
      </c>
      <c r="HW143">
        <v>0</v>
      </c>
      <c r="HX143">
        <v>0</v>
      </c>
      <c r="HY143" t="s">
        <v>421</v>
      </c>
      <c r="HZ143" t="s">
        <v>422</v>
      </c>
      <c r="IA143" t="s">
        <v>423</v>
      </c>
      <c r="IB143" t="s">
        <v>423</v>
      </c>
      <c r="IC143" t="s">
        <v>423</v>
      </c>
      <c r="ID143" t="s">
        <v>423</v>
      </c>
      <c r="IE143">
        <v>0</v>
      </c>
      <c r="IF143">
        <v>100</v>
      </c>
      <c r="IG143">
        <v>100</v>
      </c>
      <c r="IH143">
        <v>7.713</v>
      </c>
      <c r="II143">
        <v>0.3252</v>
      </c>
      <c r="IJ143">
        <v>3.92169283877132</v>
      </c>
      <c r="IK143">
        <v>0.0054094350880348</v>
      </c>
      <c r="IL143">
        <v>8.62785101562088e-07</v>
      </c>
      <c r="IM143">
        <v>-6.09410195572284e-10</v>
      </c>
      <c r="IN143">
        <v>-0.025273926026183</v>
      </c>
      <c r="IO143">
        <v>-0.0219156322177338</v>
      </c>
      <c r="IP143">
        <v>0.00246301660602182</v>
      </c>
      <c r="IQ143">
        <v>-2.7174175459257e-05</v>
      </c>
      <c r="IR143">
        <v>-3</v>
      </c>
      <c r="IS143">
        <v>1757</v>
      </c>
      <c r="IT143">
        <v>1</v>
      </c>
      <c r="IU143">
        <v>21</v>
      </c>
      <c r="IV143">
        <v>1530.3</v>
      </c>
      <c r="IW143">
        <v>1530.2</v>
      </c>
      <c r="IX143">
        <v>1.57227</v>
      </c>
      <c r="IY143">
        <v>2.61353</v>
      </c>
      <c r="IZ143">
        <v>1.54785</v>
      </c>
      <c r="JA143">
        <v>2.30713</v>
      </c>
      <c r="JB143">
        <v>1.34644</v>
      </c>
      <c r="JC143">
        <v>2.37305</v>
      </c>
      <c r="JD143">
        <v>32.2225</v>
      </c>
      <c r="JE143">
        <v>24.2539</v>
      </c>
      <c r="JF143">
        <v>18</v>
      </c>
      <c r="JG143">
        <v>499.308</v>
      </c>
      <c r="JH143">
        <v>407.592</v>
      </c>
      <c r="JI143">
        <v>20.8737</v>
      </c>
      <c r="JJ143">
        <v>25.9538</v>
      </c>
      <c r="JK143">
        <v>29.9999</v>
      </c>
      <c r="JL143">
        <v>25.9531</v>
      </c>
      <c r="JM143">
        <v>25.9005</v>
      </c>
      <c r="JN143">
        <v>31.53</v>
      </c>
      <c r="JO143">
        <v>28.4133</v>
      </c>
      <c r="JP143">
        <v>0</v>
      </c>
      <c r="JQ143">
        <v>20.8891</v>
      </c>
      <c r="JR143">
        <v>723.383</v>
      </c>
      <c r="JS143">
        <v>18.4072</v>
      </c>
      <c r="JT143">
        <v>102.391</v>
      </c>
      <c r="JU143">
        <v>103.23</v>
      </c>
    </row>
    <row r="144" spans="1:281">
      <c r="A144">
        <v>128</v>
      </c>
      <c r="B144">
        <v>1659720428.6</v>
      </c>
      <c r="C144">
        <v>2443.5</v>
      </c>
      <c r="D144" t="s">
        <v>680</v>
      </c>
      <c r="E144" t="s">
        <v>681</v>
      </c>
      <c r="F144">
        <v>5</v>
      </c>
      <c r="G144" t="s">
        <v>595</v>
      </c>
      <c r="H144" t="s">
        <v>416</v>
      </c>
      <c r="I144">
        <v>1659720421.1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730.604681515582</v>
      </c>
      <c r="AK144">
        <v>700.822503030303</v>
      </c>
      <c r="AL144">
        <v>3.41603690182127</v>
      </c>
      <c r="AM144">
        <v>66.0023153147269</v>
      </c>
      <c r="AN144">
        <f>(AP144 - AO144 + DI144*1E3/(8.314*(DK144+273.15)) * AR144/DH144 * AQ144) * DH144/(100*CV144) * 1000/(1000 - AP144)</f>
        <v>0</v>
      </c>
      <c r="AO144">
        <v>18.451664619376</v>
      </c>
      <c r="AP144">
        <v>20.8034937062937</v>
      </c>
      <c r="AQ144">
        <v>0.000265543338932135</v>
      </c>
      <c r="AR144">
        <v>111.647629213414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417</v>
      </c>
      <c r="AY144" t="s">
        <v>417</v>
      </c>
      <c r="AZ144">
        <v>0</v>
      </c>
      <c r="BA144">
        <v>0</v>
      </c>
      <c r="BB144">
        <f>1-AZ144/BA144</f>
        <v>0</v>
      </c>
      <c r="BC144">
        <v>0</v>
      </c>
      <c r="BD144" t="s">
        <v>417</v>
      </c>
      <c r="BE144" t="s">
        <v>417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417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6</v>
      </c>
      <c r="CW144">
        <v>0.5</v>
      </c>
      <c r="CX144" t="s">
        <v>418</v>
      </c>
      <c r="CY144">
        <v>2</v>
      </c>
      <c r="CZ144" t="b">
        <v>1</v>
      </c>
      <c r="DA144">
        <v>1659720421.1</v>
      </c>
      <c r="DB144">
        <v>662.903111111111</v>
      </c>
      <c r="DC144">
        <v>700.722851851852</v>
      </c>
      <c r="DD144">
        <v>20.7964296296296</v>
      </c>
      <c r="DE144">
        <v>18.4509814814815</v>
      </c>
      <c r="DF144">
        <v>655.238074074074</v>
      </c>
      <c r="DG144">
        <v>20.4712851851852</v>
      </c>
      <c r="DH144">
        <v>499.989814814815</v>
      </c>
      <c r="DI144">
        <v>90.4031888888889</v>
      </c>
      <c r="DJ144">
        <v>0.1002075</v>
      </c>
      <c r="DK144">
        <v>24.5503037037037</v>
      </c>
      <c r="DL144">
        <v>24.9763555555556</v>
      </c>
      <c r="DM144">
        <v>999.9</v>
      </c>
      <c r="DN144">
        <v>0</v>
      </c>
      <c r="DO144">
        <v>0</v>
      </c>
      <c r="DP144">
        <v>9974.44444444445</v>
      </c>
      <c r="DQ144">
        <v>0</v>
      </c>
      <c r="DR144">
        <v>11.6436851851852</v>
      </c>
      <c r="DS144">
        <v>-37.8196481481481</v>
      </c>
      <c r="DT144">
        <v>676.981851851852</v>
      </c>
      <c r="DU144">
        <v>713.894888888889</v>
      </c>
      <c r="DV144">
        <v>2.34544259259259</v>
      </c>
      <c r="DW144">
        <v>700.722851851852</v>
      </c>
      <c r="DX144">
        <v>18.4509814814815</v>
      </c>
      <c r="DY144">
        <v>1.88006222222222</v>
      </c>
      <c r="DZ144">
        <v>1.66802777777778</v>
      </c>
      <c r="EA144">
        <v>16.4688555555556</v>
      </c>
      <c r="EB144">
        <v>14.6020481481481</v>
      </c>
      <c r="EC144">
        <v>1999.99444444444</v>
      </c>
      <c r="ED144">
        <v>0.980005</v>
      </c>
      <c r="EE144">
        <v>0.0199952</v>
      </c>
      <c r="EF144">
        <v>0</v>
      </c>
      <c r="EG144">
        <v>423.016333333333</v>
      </c>
      <c r="EH144">
        <v>5.00063</v>
      </c>
      <c r="EI144">
        <v>8445.08740740741</v>
      </c>
      <c r="EJ144">
        <v>17256.8666666667</v>
      </c>
      <c r="EK144">
        <v>37.75</v>
      </c>
      <c r="EL144">
        <v>37.9696666666667</v>
      </c>
      <c r="EM144">
        <v>37.3726666666667</v>
      </c>
      <c r="EN144">
        <v>37.201</v>
      </c>
      <c r="EO144">
        <v>38.5923333333333</v>
      </c>
      <c r="EP144">
        <v>1955.10444444444</v>
      </c>
      <c r="EQ144">
        <v>39.89</v>
      </c>
      <c r="ER144">
        <v>0</v>
      </c>
      <c r="ES144">
        <v>1659720425.5</v>
      </c>
      <c r="ET144">
        <v>0</v>
      </c>
      <c r="EU144">
        <v>423.004961538462</v>
      </c>
      <c r="EV144">
        <v>6.08557264921628</v>
      </c>
      <c r="EW144">
        <v>118.1319656589</v>
      </c>
      <c r="EX144">
        <v>8444.74307692308</v>
      </c>
      <c r="EY144">
        <v>15</v>
      </c>
      <c r="EZ144">
        <v>0</v>
      </c>
      <c r="FA144" t="s">
        <v>419</v>
      </c>
      <c r="FB144">
        <v>1659628608.5</v>
      </c>
      <c r="FC144">
        <v>1659628614.5</v>
      </c>
      <c r="FD144">
        <v>0</v>
      </c>
      <c r="FE144">
        <v>0.171</v>
      </c>
      <c r="FF144">
        <v>-0.023</v>
      </c>
      <c r="FG144">
        <v>6.372</v>
      </c>
      <c r="FH144">
        <v>0.072</v>
      </c>
      <c r="FI144">
        <v>420</v>
      </c>
      <c r="FJ144">
        <v>15</v>
      </c>
      <c r="FK144">
        <v>0.23</v>
      </c>
      <c r="FL144">
        <v>0.04</v>
      </c>
      <c r="FM144">
        <v>-37.5466625</v>
      </c>
      <c r="FN144">
        <v>-5.86435609756093</v>
      </c>
      <c r="FO144">
        <v>0.690839380278622</v>
      </c>
      <c r="FP144">
        <v>0</v>
      </c>
      <c r="FQ144">
        <v>422.605441176471</v>
      </c>
      <c r="FR144">
        <v>6.25208556558122</v>
      </c>
      <c r="FS144">
        <v>0.639953959335514</v>
      </c>
      <c r="FT144">
        <v>0</v>
      </c>
      <c r="FU144">
        <v>2.34146575</v>
      </c>
      <c r="FV144">
        <v>0.0618998499061884</v>
      </c>
      <c r="FW144">
        <v>0.00649730593688644</v>
      </c>
      <c r="FX144">
        <v>1</v>
      </c>
      <c r="FY144">
        <v>1</v>
      </c>
      <c r="FZ144">
        <v>3</v>
      </c>
      <c r="GA144" t="s">
        <v>426</v>
      </c>
      <c r="GB144">
        <v>2.97445</v>
      </c>
      <c r="GC144">
        <v>2.75445</v>
      </c>
      <c r="GD144">
        <v>0.129821</v>
      </c>
      <c r="GE144">
        <v>0.135679</v>
      </c>
      <c r="GF144">
        <v>0.093623</v>
      </c>
      <c r="GG144">
        <v>0.0869074</v>
      </c>
      <c r="GH144">
        <v>33914.9</v>
      </c>
      <c r="GI144">
        <v>36854</v>
      </c>
      <c r="GJ144">
        <v>35315.2</v>
      </c>
      <c r="GK144">
        <v>38666.2</v>
      </c>
      <c r="GL144">
        <v>45380.5</v>
      </c>
      <c r="GM144">
        <v>50991.8</v>
      </c>
      <c r="GN144">
        <v>55192.2</v>
      </c>
      <c r="GO144">
        <v>62017.6</v>
      </c>
      <c r="GP144">
        <v>1.993</v>
      </c>
      <c r="GQ144">
        <v>1.8494</v>
      </c>
      <c r="GR144">
        <v>0.10407</v>
      </c>
      <c r="GS144">
        <v>0</v>
      </c>
      <c r="GT144">
        <v>23.2647</v>
      </c>
      <c r="GU144">
        <v>999.9</v>
      </c>
      <c r="GV144">
        <v>55.848</v>
      </c>
      <c r="GW144">
        <v>28.601</v>
      </c>
      <c r="GX144">
        <v>24.2761</v>
      </c>
      <c r="GY144">
        <v>55.262</v>
      </c>
      <c r="GZ144">
        <v>50.8894</v>
      </c>
      <c r="HA144">
        <v>1</v>
      </c>
      <c r="HB144">
        <v>-0.0982927</v>
      </c>
      <c r="HC144">
        <v>1.26976</v>
      </c>
      <c r="HD144">
        <v>20.1252</v>
      </c>
      <c r="HE144">
        <v>5.19932</v>
      </c>
      <c r="HF144">
        <v>12.004</v>
      </c>
      <c r="HG144">
        <v>4.9752</v>
      </c>
      <c r="HH144">
        <v>3.293</v>
      </c>
      <c r="HI144">
        <v>660.4</v>
      </c>
      <c r="HJ144">
        <v>9999</v>
      </c>
      <c r="HK144">
        <v>9999</v>
      </c>
      <c r="HL144">
        <v>9999</v>
      </c>
      <c r="HM144">
        <v>1.8631</v>
      </c>
      <c r="HN144">
        <v>1.86798</v>
      </c>
      <c r="HO144">
        <v>1.86771</v>
      </c>
      <c r="HP144">
        <v>1.8689</v>
      </c>
      <c r="HQ144">
        <v>1.86972</v>
      </c>
      <c r="HR144">
        <v>1.86575</v>
      </c>
      <c r="HS144">
        <v>1.86691</v>
      </c>
      <c r="HT144">
        <v>1.86826</v>
      </c>
      <c r="HU144">
        <v>5</v>
      </c>
      <c r="HV144">
        <v>0</v>
      </c>
      <c r="HW144">
        <v>0</v>
      </c>
      <c r="HX144">
        <v>0</v>
      </c>
      <c r="HY144" t="s">
        <v>421</v>
      </c>
      <c r="HZ144" t="s">
        <v>422</v>
      </c>
      <c r="IA144" t="s">
        <v>423</v>
      </c>
      <c r="IB144" t="s">
        <v>423</v>
      </c>
      <c r="IC144" t="s">
        <v>423</v>
      </c>
      <c r="ID144" t="s">
        <v>423</v>
      </c>
      <c r="IE144">
        <v>0</v>
      </c>
      <c r="IF144">
        <v>100</v>
      </c>
      <c r="IG144">
        <v>100</v>
      </c>
      <c r="IH144">
        <v>7.808</v>
      </c>
      <c r="II144">
        <v>0.3255</v>
      </c>
      <c r="IJ144">
        <v>3.92169283877132</v>
      </c>
      <c r="IK144">
        <v>0.0054094350880348</v>
      </c>
      <c r="IL144">
        <v>8.62785101562088e-07</v>
      </c>
      <c r="IM144">
        <v>-6.09410195572284e-10</v>
      </c>
      <c r="IN144">
        <v>-0.025273926026183</v>
      </c>
      <c r="IO144">
        <v>-0.0219156322177338</v>
      </c>
      <c r="IP144">
        <v>0.00246301660602182</v>
      </c>
      <c r="IQ144">
        <v>-2.7174175459257e-05</v>
      </c>
      <c r="IR144">
        <v>-3</v>
      </c>
      <c r="IS144">
        <v>1757</v>
      </c>
      <c r="IT144">
        <v>1</v>
      </c>
      <c r="IU144">
        <v>21</v>
      </c>
      <c r="IV144">
        <v>1530.3</v>
      </c>
      <c r="IW144">
        <v>1530.2</v>
      </c>
      <c r="IX144">
        <v>1.60034</v>
      </c>
      <c r="IY144">
        <v>2.60864</v>
      </c>
      <c r="IZ144">
        <v>1.54785</v>
      </c>
      <c r="JA144">
        <v>2.30591</v>
      </c>
      <c r="JB144">
        <v>1.34644</v>
      </c>
      <c r="JC144">
        <v>2.40112</v>
      </c>
      <c r="JD144">
        <v>32.2225</v>
      </c>
      <c r="JE144">
        <v>24.2539</v>
      </c>
      <c r="JF144">
        <v>18</v>
      </c>
      <c r="JG144">
        <v>499.439</v>
      </c>
      <c r="JH144">
        <v>407.815</v>
      </c>
      <c r="JI144">
        <v>20.8937</v>
      </c>
      <c r="JJ144">
        <v>25.9538</v>
      </c>
      <c r="JK144">
        <v>29.9998</v>
      </c>
      <c r="JL144">
        <v>25.9531</v>
      </c>
      <c r="JM144">
        <v>25.9005</v>
      </c>
      <c r="JN144">
        <v>32.1539</v>
      </c>
      <c r="JO144">
        <v>28.4133</v>
      </c>
      <c r="JP144">
        <v>0</v>
      </c>
      <c r="JQ144">
        <v>20.9014</v>
      </c>
      <c r="JR144">
        <v>743.633</v>
      </c>
      <c r="JS144">
        <v>18.3919</v>
      </c>
      <c r="JT144">
        <v>102.391</v>
      </c>
      <c r="JU144">
        <v>103.23</v>
      </c>
    </row>
    <row r="145" spans="1:281">
      <c r="A145">
        <v>129</v>
      </c>
      <c r="B145">
        <v>1659720433.6</v>
      </c>
      <c r="C145">
        <v>2448.5</v>
      </c>
      <c r="D145" t="s">
        <v>682</v>
      </c>
      <c r="E145" t="s">
        <v>683</v>
      </c>
      <c r="F145">
        <v>5</v>
      </c>
      <c r="G145" t="s">
        <v>595</v>
      </c>
      <c r="H145" t="s">
        <v>416</v>
      </c>
      <c r="I145">
        <v>1659720425.81429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747.599756202663</v>
      </c>
      <c r="AK145">
        <v>717.872606060606</v>
      </c>
      <c r="AL145">
        <v>3.44708033462056</v>
      </c>
      <c r="AM145">
        <v>66.0023153147269</v>
      </c>
      <c r="AN145">
        <f>(AP145 - AO145 + DI145*1E3/(8.314*(DK145+273.15)) * AR145/DH145 * AQ145) * DH145/(100*CV145) * 1000/(1000 - AP145)</f>
        <v>0</v>
      </c>
      <c r="AO145">
        <v>18.4522075384184</v>
      </c>
      <c r="AP145">
        <v>20.8100153846154</v>
      </c>
      <c r="AQ145">
        <v>0.000148881665541722</v>
      </c>
      <c r="AR145">
        <v>111.647629213414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417</v>
      </c>
      <c r="AY145" t="s">
        <v>417</v>
      </c>
      <c r="AZ145">
        <v>0</v>
      </c>
      <c r="BA145">
        <v>0</v>
      </c>
      <c r="BB145">
        <f>1-AZ145/BA145</f>
        <v>0</v>
      </c>
      <c r="BC145">
        <v>0</v>
      </c>
      <c r="BD145" t="s">
        <v>417</v>
      </c>
      <c r="BE145" t="s">
        <v>417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417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6</v>
      </c>
      <c r="CW145">
        <v>0.5</v>
      </c>
      <c r="CX145" t="s">
        <v>418</v>
      </c>
      <c r="CY145">
        <v>2</v>
      </c>
      <c r="CZ145" t="b">
        <v>1</v>
      </c>
      <c r="DA145">
        <v>1659720425.81429</v>
      </c>
      <c r="DB145">
        <v>678.544214285714</v>
      </c>
      <c r="DC145">
        <v>716.705</v>
      </c>
      <c r="DD145">
        <v>20.8021107142857</v>
      </c>
      <c r="DE145">
        <v>18.451375</v>
      </c>
      <c r="DF145">
        <v>670.789785714286</v>
      </c>
      <c r="DG145">
        <v>20.4767214285714</v>
      </c>
      <c r="DH145">
        <v>500.115785714286</v>
      </c>
      <c r="DI145">
        <v>90.4033214285714</v>
      </c>
      <c r="DJ145">
        <v>0.100399628571429</v>
      </c>
      <c r="DK145">
        <v>24.5514</v>
      </c>
      <c r="DL145">
        <v>24.9763571428571</v>
      </c>
      <c r="DM145">
        <v>999.9</v>
      </c>
      <c r="DN145">
        <v>0</v>
      </c>
      <c r="DO145">
        <v>0</v>
      </c>
      <c r="DP145">
        <v>9996.42857142857</v>
      </c>
      <c r="DQ145">
        <v>0</v>
      </c>
      <c r="DR145">
        <v>11.6435392857143</v>
      </c>
      <c r="DS145">
        <v>-38.1606714285714</v>
      </c>
      <c r="DT145">
        <v>692.959285714286</v>
      </c>
      <c r="DU145">
        <v>730.177714285714</v>
      </c>
      <c r="DV145">
        <v>2.35073107142857</v>
      </c>
      <c r="DW145">
        <v>716.705</v>
      </c>
      <c r="DX145">
        <v>18.451375</v>
      </c>
      <c r="DY145">
        <v>1.88057928571429</v>
      </c>
      <c r="DZ145">
        <v>1.66806535714286</v>
      </c>
      <c r="EA145">
        <v>16.4731678571429</v>
      </c>
      <c r="EB145">
        <v>14.6023928571429</v>
      </c>
      <c r="EC145">
        <v>1999.99678571429</v>
      </c>
      <c r="ED145">
        <v>0.980005</v>
      </c>
      <c r="EE145">
        <v>0.0199952</v>
      </c>
      <c r="EF145">
        <v>0</v>
      </c>
      <c r="EG145">
        <v>423.467107142857</v>
      </c>
      <c r="EH145">
        <v>5.00063</v>
      </c>
      <c r="EI145">
        <v>8454.07392857143</v>
      </c>
      <c r="EJ145">
        <v>17256.875</v>
      </c>
      <c r="EK145">
        <v>37.75</v>
      </c>
      <c r="EL145">
        <v>37.955</v>
      </c>
      <c r="EM145">
        <v>37.366</v>
      </c>
      <c r="EN145">
        <v>37.196</v>
      </c>
      <c r="EO145">
        <v>38.58675</v>
      </c>
      <c r="EP145">
        <v>1955.10678571429</v>
      </c>
      <c r="EQ145">
        <v>39.89</v>
      </c>
      <c r="ER145">
        <v>0</v>
      </c>
      <c r="ES145">
        <v>1659720430.9</v>
      </c>
      <c r="ET145">
        <v>0</v>
      </c>
      <c r="EU145">
        <v>423.53604</v>
      </c>
      <c r="EV145">
        <v>4.8317692294503</v>
      </c>
      <c r="EW145">
        <v>109.234615222156</v>
      </c>
      <c r="EX145">
        <v>8455.5856</v>
      </c>
      <c r="EY145">
        <v>15</v>
      </c>
      <c r="EZ145">
        <v>0</v>
      </c>
      <c r="FA145" t="s">
        <v>419</v>
      </c>
      <c r="FB145">
        <v>1659628608.5</v>
      </c>
      <c r="FC145">
        <v>1659628614.5</v>
      </c>
      <c r="FD145">
        <v>0</v>
      </c>
      <c r="FE145">
        <v>0.171</v>
      </c>
      <c r="FF145">
        <v>-0.023</v>
      </c>
      <c r="FG145">
        <v>6.372</v>
      </c>
      <c r="FH145">
        <v>0.072</v>
      </c>
      <c r="FI145">
        <v>420</v>
      </c>
      <c r="FJ145">
        <v>15</v>
      </c>
      <c r="FK145">
        <v>0.23</v>
      </c>
      <c r="FL145">
        <v>0.04</v>
      </c>
      <c r="FM145">
        <v>-37.9058975</v>
      </c>
      <c r="FN145">
        <v>-3.60843489681052</v>
      </c>
      <c r="FO145">
        <v>0.533581020786676</v>
      </c>
      <c r="FP145">
        <v>0</v>
      </c>
      <c r="FQ145">
        <v>423.092117647059</v>
      </c>
      <c r="FR145">
        <v>5.83972498881256</v>
      </c>
      <c r="FS145">
        <v>0.600587788788219</v>
      </c>
      <c r="FT145">
        <v>0</v>
      </c>
      <c r="FU145">
        <v>2.3469485</v>
      </c>
      <c r="FV145">
        <v>0.0613355347091939</v>
      </c>
      <c r="FW145">
        <v>0.00630833874724559</v>
      </c>
      <c r="FX145">
        <v>1</v>
      </c>
      <c r="FY145">
        <v>1</v>
      </c>
      <c r="FZ145">
        <v>3</v>
      </c>
      <c r="GA145" t="s">
        <v>426</v>
      </c>
      <c r="GB145">
        <v>2.9746</v>
      </c>
      <c r="GC145">
        <v>2.75421</v>
      </c>
      <c r="GD145">
        <v>0.131963</v>
      </c>
      <c r="GE145">
        <v>0.137958</v>
      </c>
      <c r="GF145">
        <v>0.0936354</v>
      </c>
      <c r="GG145">
        <v>0.0868886</v>
      </c>
      <c r="GH145">
        <v>33831.1</v>
      </c>
      <c r="GI145">
        <v>36757.3</v>
      </c>
      <c r="GJ145">
        <v>35314.8</v>
      </c>
      <c r="GK145">
        <v>38666.7</v>
      </c>
      <c r="GL145">
        <v>45379.3</v>
      </c>
      <c r="GM145">
        <v>50993.4</v>
      </c>
      <c r="GN145">
        <v>55191.5</v>
      </c>
      <c r="GO145">
        <v>62018.3</v>
      </c>
      <c r="GP145">
        <v>1.9926</v>
      </c>
      <c r="GQ145">
        <v>1.8486</v>
      </c>
      <c r="GR145">
        <v>0.104606</v>
      </c>
      <c r="GS145">
        <v>0</v>
      </c>
      <c r="GT145">
        <v>23.2647</v>
      </c>
      <c r="GU145">
        <v>999.9</v>
      </c>
      <c r="GV145">
        <v>55.823</v>
      </c>
      <c r="GW145">
        <v>28.601</v>
      </c>
      <c r="GX145">
        <v>24.2652</v>
      </c>
      <c r="GY145">
        <v>54.6721</v>
      </c>
      <c r="GZ145">
        <v>50.6651</v>
      </c>
      <c r="HA145">
        <v>1</v>
      </c>
      <c r="HB145">
        <v>-0.0983537</v>
      </c>
      <c r="HC145">
        <v>1.25623</v>
      </c>
      <c r="HD145">
        <v>20.1255</v>
      </c>
      <c r="HE145">
        <v>5.19812</v>
      </c>
      <c r="HF145">
        <v>12.0076</v>
      </c>
      <c r="HG145">
        <v>4.9752</v>
      </c>
      <c r="HH145">
        <v>3.2932</v>
      </c>
      <c r="HI145">
        <v>660.4</v>
      </c>
      <c r="HJ145">
        <v>9999</v>
      </c>
      <c r="HK145">
        <v>9999</v>
      </c>
      <c r="HL145">
        <v>9999</v>
      </c>
      <c r="HM145">
        <v>1.8631</v>
      </c>
      <c r="HN145">
        <v>1.86798</v>
      </c>
      <c r="HO145">
        <v>1.86768</v>
      </c>
      <c r="HP145">
        <v>1.8689</v>
      </c>
      <c r="HQ145">
        <v>1.86972</v>
      </c>
      <c r="HR145">
        <v>1.86584</v>
      </c>
      <c r="HS145">
        <v>1.86691</v>
      </c>
      <c r="HT145">
        <v>1.86826</v>
      </c>
      <c r="HU145">
        <v>5</v>
      </c>
      <c r="HV145">
        <v>0</v>
      </c>
      <c r="HW145">
        <v>0</v>
      </c>
      <c r="HX145">
        <v>0</v>
      </c>
      <c r="HY145" t="s">
        <v>421</v>
      </c>
      <c r="HZ145" t="s">
        <v>422</v>
      </c>
      <c r="IA145" t="s">
        <v>423</v>
      </c>
      <c r="IB145" t="s">
        <v>423</v>
      </c>
      <c r="IC145" t="s">
        <v>423</v>
      </c>
      <c r="ID145" t="s">
        <v>423</v>
      </c>
      <c r="IE145">
        <v>0</v>
      </c>
      <c r="IF145">
        <v>100</v>
      </c>
      <c r="IG145">
        <v>100</v>
      </c>
      <c r="IH145">
        <v>7.902</v>
      </c>
      <c r="II145">
        <v>0.3257</v>
      </c>
      <c r="IJ145">
        <v>3.92169283877132</v>
      </c>
      <c r="IK145">
        <v>0.0054094350880348</v>
      </c>
      <c r="IL145">
        <v>8.62785101562088e-07</v>
      </c>
      <c r="IM145">
        <v>-6.09410195572284e-10</v>
      </c>
      <c r="IN145">
        <v>-0.025273926026183</v>
      </c>
      <c r="IO145">
        <v>-0.0219156322177338</v>
      </c>
      <c r="IP145">
        <v>0.00246301660602182</v>
      </c>
      <c r="IQ145">
        <v>-2.7174175459257e-05</v>
      </c>
      <c r="IR145">
        <v>-3</v>
      </c>
      <c r="IS145">
        <v>1757</v>
      </c>
      <c r="IT145">
        <v>1</v>
      </c>
      <c r="IU145">
        <v>21</v>
      </c>
      <c r="IV145">
        <v>1530.4</v>
      </c>
      <c r="IW145">
        <v>1530.3</v>
      </c>
      <c r="IX145">
        <v>1.63208</v>
      </c>
      <c r="IY145">
        <v>2.59888</v>
      </c>
      <c r="IZ145">
        <v>1.54785</v>
      </c>
      <c r="JA145">
        <v>2.30591</v>
      </c>
      <c r="JB145">
        <v>1.34644</v>
      </c>
      <c r="JC145">
        <v>2.40601</v>
      </c>
      <c r="JD145">
        <v>32.2225</v>
      </c>
      <c r="JE145">
        <v>24.2539</v>
      </c>
      <c r="JF145">
        <v>18</v>
      </c>
      <c r="JG145">
        <v>499.156</v>
      </c>
      <c r="JH145">
        <v>407.369</v>
      </c>
      <c r="JI145">
        <v>20.9107</v>
      </c>
      <c r="JJ145">
        <v>25.9538</v>
      </c>
      <c r="JK145">
        <v>30.0002</v>
      </c>
      <c r="JL145">
        <v>25.9509</v>
      </c>
      <c r="JM145">
        <v>25.9005</v>
      </c>
      <c r="JN145">
        <v>32.7233</v>
      </c>
      <c r="JO145">
        <v>28.4133</v>
      </c>
      <c r="JP145">
        <v>0</v>
      </c>
      <c r="JQ145">
        <v>20.9192</v>
      </c>
      <c r="JR145">
        <v>757.194</v>
      </c>
      <c r="JS145">
        <v>18.3764</v>
      </c>
      <c r="JT145">
        <v>102.39</v>
      </c>
      <c r="JU145">
        <v>103.232</v>
      </c>
    </row>
    <row r="146" spans="1:281">
      <c r="A146">
        <v>130</v>
      </c>
      <c r="B146">
        <v>1659720438.6</v>
      </c>
      <c r="C146">
        <v>2453.5</v>
      </c>
      <c r="D146" t="s">
        <v>684</v>
      </c>
      <c r="E146" t="s">
        <v>685</v>
      </c>
      <c r="F146">
        <v>5</v>
      </c>
      <c r="G146" t="s">
        <v>595</v>
      </c>
      <c r="H146" t="s">
        <v>416</v>
      </c>
      <c r="I146">
        <v>1659720431.1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765.2712730011</v>
      </c>
      <c r="AK146">
        <v>735.098296969697</v>
      </c>
      <c r="AL146">
        <v>3.44926723213745</v>
      </c>
      <c r="AM146">
        <v>66.0023153147269</v>
      </c>
      <c r="AN146">
        <f>(AP146 - AO146 + DI146*1E3/(8.314*(DK146+273.15)) * AR146/DH146 * AQ146) * DH146/(100*CV146) * 1000/(1000 - AP146)</f>
        <v>0</v>
      </c>
      <c r="AO146">
        <v>18.450098981217</v>
      </c>
      <c r="AP146">
        <v>20.8170517482518</v>
      </c>
      <c r="AQ146">
        <v>6.82618307784604e-05</v>
      </c>
      <c r="AR146">
        <v>111.647629213414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417</v>
      </c>
      <c r="AY146" t="s">
        <v>417</v>
      </c>
      <c r="AZ146">
        <v>0</v>
      </c>
      <c r="BA146">
        <v>0</v>
      </c>
      <c r="BB146">
        <f>1-AZ146/BA146</f>
        <v>0</v>
      </c>
      <c r="BC146">
        <v>0</v>
      </c>
      <c r="BD146" t="s">
        <v>417</v>
      </c>
      <c r="BE146" t="s">
        <v>417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417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6</v>
      </c>
      <c r="CW146">
        <v>0.5</v>
      </c>
      <c r="CX146" t="s">
        <v>418</v>
      </c>
      <c r="CY146">
        <v>2</v>
      </c>
      <c r="CZ146" t="b">
        <v>1</v>
      </c>
      <c r="DA146">
        <v>1659720431.1</v>
      </c>
      <c r="DB146">
        <v>696.253555555556</v>
      </c>
      <c r="DC146">
        <v>734.71437037037</v>
      </c>
      <c r="DD146">
        <v>20.8088555555556</v>
      </c>
      <c r="DE146">
        <v>18.4511555555556</v>
      </c>
      <c r="DF146">
        <v>688.398037037037</v>
      </c>
      <c r="DG146">
        <v>20.4831777777778</v>
      </c>
      <c r="DH146">
        <v>500.111518518519</v>
      </c>
      <c r="DI146">
        <v>90.4019259259259</v>
      </c>
      <c r="DJ146">
        <v>0.100271018518519</v>
      </c>
      <c r="DK146">
        <v>24.5532555555556</v>
      </c>
      <c r="DL146">
        <v>24.9742222222222</v>
      </c>
      <c r="DM146">
        <v>999.9</v>
      </c>
      <c r="DN146">
        <v>0</v>
      </c>
      <c r="DO146">
        <v>0</v>
      </c>
      <c r="DP146">
        <v>9997.40740740741</v>
      </c>
      <c r="DQ146">
        <v>0</v>
      </c>
      <c r="DR146">
        <v>11.6485888888889</v>
      </c>
      <c r="DS146">
        <v>-38.4608481481482</v>
      </c>
      <c r="DT146">
        <v>711.049777777778</v>
      </c>
      <c r="DU146">
        <v>748.525518518518</v>
      </c>
      <c r="DV146">
        <v>2.35770259259259</v>
      </c>
      <c r="DW146">
        <v>734.71437037037</v>
      </c>
      <c r="DX146">
        <v>18.4511555555556</v>
      </c>
      <c r="DY146">
        <v>1.88116</v>
      </c>
      <c r="DZ146">
        <v>1.66801962962963</v>
      </c>
      <c r="EA146">
        <v>16.4780148148148</v>
      </c>
      <c r="EB146">
        <v>14.6019666666667</v>
      </c>
      <c r="EC146">
        <v>1999.9962962963</v>
      </c>
      <c r="ED146">
        <v>0.980005</v>
      </c>
      <c r="EE146">
        <v>0.0199952</v>
      </c>
      <c r="EF146">
        <v>0</v>
      </c>
      <c r="EG146">
        <v>423.927</v>
      </c>
      <c r="EH146">
        <v>5.00063</v>
      </c>
      <c r="EI146">
        <v>8463.44111111111</v>
      </c>
      <c r="EJ146">
        <v>17256.8703703704</v>
      </c>
      <c r="EK146">
        <v>37.75</v>
      </c>
      <c r="EL146">
        <v>37.9486666666667</v>
      </c>
      <c r="EM146">
        <v>37.3563333333333</v>
      </c>
      <c r="EN146">
        <v>37.1963333333333</v>
      </c>
      <c r="EO146">
        <v>38.5806666666667</v>
      </c>
      <c r="EP146">
        <v>1955.1062962963</v>
      </c>
      <c r="EQ146">
        <v>39.89</v>
      </c>
      <c r="ER146">
        <v>0</v>
      </c>
      <c r="ES146">
        <v>1659720435.7</v>
      </c>
      <c r="ET146">
        <v>0</v>
      </c>
      <c r="EU146">
        <v>423.95556</v>
      </c>
      <c r="EV146">
        <v>5.74230769866491</v>
      </c>
      <c r="EW146">
        <v>101.490769233774</v>
      </c>
      <c r="EX146">
        <v>8464.0096</v>
      </c>
      <c r="EY146">
        <v>15</v>
      </c>
      <c r="EZ146">
        <v>0</v>
      </c>
      <c r="FA146" t="s">
        <v>419</v>
      </c>
      <c r="FB146">
        <v>1659628608.5</v>
      </c>
      <c r="FC146">
        <v>1659628614.5</v>
      </c>
      <c r="FD146">
        <v>0</v>
      </c>
      <c r="FE146">
        <v>0.171</v>
      </c>
      <c r="FF146">
        <v>-0.023</v>
      </c>
      <c r="FG146">
        <v>6.372</v>
      </c>
      <c r="FH146">
        <v>0.072</v>
      </c>
      <c r="FI146">
        <v>420</v>
      </c>
      <c r="FJ146">
        <v>15</v>
      </c>
      <c r="FK146">
        <v>0.23</v>
      </c>
      <c r="FL146">
        <v>0.04</v>
      </c>
      <c r="FM146">
        <v>-38.3171225</v>
      </c>
      <c r="FN146">
        <v>-3.54813996247649</v>
      </c>
      <c r="FO146">
        <v>0.5334498990006</v>
      </c>
      <c r="FP146">
        <v>0</v>
      </c>
      <c r="FQ146">
        <v>423.685823529412</v>
      </c>
      <c r="FR146">
        <v>5.11489687269182</v>
      </c>
      <c r="FS146">
        <v>0.52900191651984</v>
      </c>
      <c r="FT146">
        <v>0</v>
      </c>
      <c r="FU146">
        <v>2.35427075</v>
      </c>
      <c r="FV146">
        <v>0.0782351594746601</v>
      </c>
      <c r="FW146">
        <v>0.00803039674844899</v>
      </c>
      <c r="FX146">
        <v>1</v>
      </c>
      <c r="FY146">
        <v>1</v>
      </c>
      <c r="FZ146">
        <v>3</v>
      </c>
      <c r="GA146" t="s">
        <v>426</v>
      </c>
      <c r="GB146">
        <v>2.97332</v>
      </c>
      <c r="GC146">
        <v>2.75329</v>
      </c>
      <c r="GD146">
        <v>0.134109</v>
      </c>
      <c r="GE146">
        <v>0.13989</v>
      </c>
      <c r="GF146">
        <v>0.0936406</v>
      </c>
      <c r="GG146">
        <v>0.0868796</v>
      </c>
      <c r="GH146">
        <v>33747.3</v>
      </c>
      <c r="GI146">
        <v>36674.3</v>
      </c>
      <c r="GJ146">
        <v>35314.6</v>
      </c>
      <c r="GK146">
        <v>38666</v>
      </c>
      <c r="GL146">
        <v>45379.3</v>
      </c>
      <c r="GM146">
        <v>50993.6</v>
      </c>
      <c r="GN146">
        <v>55191.7</v>
      </c>
      <c r="GO146">
        <v>62017.8</v>
      </c>
      <c r="GP146">
        <v>1.9934</v>
      </c>
      <c r="GQ146">
        <v>1.8494</v>
      </c>
      <c r="GR146">
        <v>0.104755</v>
      </c>
      <c r="GS146">
        <v>0</v>
      </c>
      <c r="GT146">
        <v>23.2627</v>
      </c>
      <c r="GU146">
        <v>999.9</v>
      </c>
      <c r="GV146">
        <v>55.872</v>
      </c>
      <c r="GW146">
        <v>28.611</v>
      </c>
      <c r="GX146">
        <v>24.3053</v>
      </c>
      <c r="GY146">
        <v>54.9821</v>
      </c>
      <c r="GZ146">
        <v>50.8413</v>
      </c>
      <c r="HA146">
        <v>1</v>
      </c>
      <c r="HB146">
        <v>-0.0985976</v>
      </c>
      <c r="HC146">
        <v>1.23157</v>
      </c>
      <c r="HD146">
        <v>20.1247</v>
      </c>
      <c r="HE146">
        <v>5.19932</v>
      </c>
      <c r="HF146">
        <v>12.004</v>
      </c>
      <c r="HG146">
        <v>4.976</v>
      </c>
      <c r="HH146">
        <v>3.2934</v>
      </c>
      <c r="HI146">
        <v>660.4</v>
      </c>
      <c r="HJ146">
        <v>9999</v>
      </c>
      <c r="HK146">
        <v>9999</v>
      </c>
      <c r="HL146">
        <v>9999</v>
      </c>
      <c r="HM146">
        <v>1.8631</v>
      </c>
      <c r="HN146">
        <v>1.86798</v>
      </c>
      <c r="HO146">
        <v>1.86774</v>
      </c>
      <c r="HP146">
        <v>1.8689</v>
      </c>
      <c r="HQ146">
        <v>1.86972</v>
      </c>
      <c r="HR146">
        <v>1.86581</v>
      </c>
      <c r="HS146">
        <v>1.86691</v>
      </c>
      <c r="HT146">
        <v>1.86826</v>
      </c>
      <c r="HU146">
        <v>5</v>
      </c>
      <c r="HV146">
        <v>0</v>
      </c>
      <c r="HW146">
        <v>0</v>
      </c>
      <c r="HX146">
        <v>0</v>
      </c>
      <c r="HY146" t="s">
        <v>421</v>
      </c>
      <c r="HZ146" t="s">
        <v>422</v>
      </c>
      <c r="IA146" t="s">
        <v>423</v>
      </c>
      <c r="IB146" t="s">
        <v>423</v>
      </c>
      <c r="IC146" t="s">
        <v>423</v>
      </c>
      <c r="ID146" t="s">
        <v>423</v>
      </c>
      <c r="IE146">
        <v>0</v>
      </c>
      <c r="IF146">
        <v>100</v>
      </c>
      <c r="IG146">
        <v>100</v>
      </c>
      <c r="IH146">
        <v>7.999</v>
      </c>
      <c r="II146">
        <v>0.3259</v>
      </c>
      <c r="IJ146">
        <v>3.92169283877132</v>
      </c>
      <c r="IK146">
        <v>0.0054094350880348</v>
      </c>
      <c r="IL146">
        <v>8.62785101562088e-07</v>
      </c>
      <c r="IM146">
        <v>-6.09410195572284e-10</v>
      </c>
      <c r="IN146">
        <v>-0.025273926026183</v>
      </c>
      <c r="IO146">
        <v>-0.0219156322177338</v>
      </c>
      <c r="IP146">
        <v>0.00246301660602182</v>
      </c>
      <c r="IQ146">
        <v>-2.7174175459257e-05</v>
      </c>
      <c r="IR146">
        <v>-3</v>
      </c>
      <c r="IS146">
        <v>1757</v>
      </c>
      <c r="IT146">
        <v>1</v>
      </c>
      <c r="IU146">
        <v>21</v>
      </c>
      <c r="IV146">
        <v>1530.5</v>
      </c>
      <c r="IW146">
        <v>1530.4</v>
      </c>
      <c r="IX146">
        <v>1.65894</v>
      </c>
      <c r="IY146">
        <v>2.60742</v>
      </c>
      <c r="IZ146">
        <v>1.54785</v>
      </c>
      <c r="JA146">
        <v>2.30713</v>
      </c>
      <c r="JB146">
        <v>1.34644</v>
      </c>
      <c r="JC146">
        <v>2.33276</v>
      </c>
      <c r="JD146">
        <v>32.2225</v>
      </c>
      <c r="JE146">
        <v>24.2539</v>
      </c>
      <c r="JF146">
        <v>18</v>
      </c>
      <c r="JG146">
        <v>499.681</v>
      </c>
      <c r="JH146">
        <v>407.815</v>
      </c>
      <c r="JI146">
        <v>20.9293</v>
      </c>
      <c r="JJ146">
        <v>25.9538</v>
      </c>
      <c r="JK146">
        <v>30.0001</v>
      </c>
      <c r="JL146">
        <v>25.9509</v>
      </c>
      <c r="JM146">
        <v>25.9005</v>
      </c>
      <c r="JN146">
        <v>33.3322</v>
      </c>
      <c r="JO146">
        <v>28.7008</v>
      </c>
      <c r="JP146">
        <v>0</v>
      </c>
      <c r="JQ146">
        <v>20.9399</v>
      </c>
      <c r="JR146">
        <v>777.255</v>
      </c>
      <c r="JS146">
        <v>18.3608</v>
      </c>
      <c r="JT146">
        <v>102.39</v>
      </c>
      <c r="JU146">
        <v>103.23</v>
      </c>
    </row>
    <row r="147" spans="1:281">
      <c r="A147">
        <v>131</v>
      </c>
      <c r="B147">
        <v>1659720443.6</v>
      </c>
      <c r="C147">
        <v>2458.5</v>
      </c>
      <c r="D147" t="s">
        <v>686</v>
      </c>
      <c r="E147" t="s">
        <v>687</v>
      </c>
      <c r="F147">
        <v>5</v>
      </c>
      <c r="G147" t="s">
        <v>595</v>
      </c>
      <c r="H147" t="s">
        <v>416</v>
      </c>
      <c r="I147">
        <v>1659720435.81429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782.096263062688</v>
      </c>
      <c r="AK147">
        <v>752.075581818182</v>
      </c>
      <c r="AL147">
        <v>3.43364330094509</v>
      </c>
      <c r="AM147">
        <v>66.0023153147269</v>
      </c>
      <c r="AN147">
        <f>(AP147 - AO147 + DI147*1E3/(8.314*(DK147+273.15)) * AR147/DH147 * AQ147) * DH147/(100*CV147) * 1000/(1000 - AP147)</f>
        <v>0</v>
      </c>
      <c r="AO147">
        <v>18.4410860589746</v>
      </c>
      <c r="AP147">
        <v>20.8184776223776</v>
      </c>
      <c r="AQ147">
        <v>3.54926567292848e-05</v>
      </c>
      <c r="AR147">
        <v>111.647629213414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417</v>
      </c>
      <c r="AY147" t="s">
        <v>417</v>
      </c>
      <c r="AZ147">
        <v>0</v>
      </c>
      <c r="BA147">
        <v>0</v>
      </c>
      <c r="BB147">
        <f>1-AZ147/BA147</f>
        <v>0</v>
      </c>
      <c r="BC147">
        <v>0</v>
      </c>
      <c r="BD147" t="s">
        <v>417</v>
      </c>
      <c r="BE147" t="s">
        <v>417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417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6</v>
      </c>
      <c r="CW147">
        <v>0.5</v>
      </c>
      <c r="CX147" t="s">
        <v>418</v>
      </c>
      <c r="CY147">
        <v>2</v>
      </c>
      <c r="CZ147" t="b">
        <v>1</v>
      </c>
      <c r="DA147">
        <v>1659720435.81429</v>
      </c>
      <c r="DB147">
        <v>712.008178571429</v>
      </c>
      <c r="DC147">
        <v>750.627571428571</v>
      </c>
      <c r="DD147">
        <v>20.8134642857143</v>
      </c>
      <c r="DE147">
        <v>18.4463285714286</v>
      </c>
      <c r="DF147">
        <v>704.062928571429</v>
      </c>
      <c r="DG147">
        <v>20.4875821428571</v>
      </c>
      <c r="DH147">
        <v>500.082892857143</v>
      </c>
      <c r="DI147">
        <v>90.4013607142857</v>
      </c>
      <c r="DJ147">
        <v>0.100187007142857</v>
      </c>
      <c r="DK147">
        <v>24.5563857142857</v>
      </c>
      <c r="DL147">
        <v>24.9781071428571</v>
      </c>
      <c r="DM147">
        <v>999.9</v>
      </c>
      <c r="DN147">
        <v>0</v>
      </c>
      <c r="DO147">
        <v>0</v>
      </c>
      <c r="DP147">
        <v>10006.9642857143</v>
      </c>
      <c r="DQ147">
        <v>0</v>
      </c>
      <c r="DR147">
        <v>11.647875</v>
      </c>
      <c r="DS147">
        <v>-38.6194642857143</v>
      </c>
      <c r="DT147">
        <v>727.142607142857</v>
      </c>
      <c r="DU147">
        <v>764.734035714286</v>
      </c>
      <c r="DV147">
        <v>2.36712964285714</v>
      </c>
      <c r="DW147">
        <v>750.627571428571</v>
      </c>
      <c r="DX147">
        <v>18.4463285714286</v>
      </c>
      <c r="DY147">
        <v>1.881565</v>
      </c>
      <c r="DZ147">
        <v>1.66757357142857</v>
      </c>
      <c r="EA147">
        <v>16.4813928571429</v>
      </c>
      <c r="EB147">
        <v>14.597825</v>
      </c>
      <c r="EC147">
        <v>1999.99714285714</v>
      </c>
      <c r="ED147">
        <v>0.980005</v>
      </c>
      <c r="EE147">
        <v>0.0199952</v>
      </c>
      <c r="EF147">
        <v>0</v>
      </c>
      <c r="EG147">
        <v>424.315892857143</v>
      </c>
      <c r="EH147">
        <v>5.00063</v>
      </c>
      <c r="EI147">
        <v>8471.12928571429</v>
      </c>
      <c r="EJ147">
        <v>17256.9035714286</v>
      </c>
      <c r="EK147">
        <v>37.74775</v>
      </c>
      <c r="EL147">
        <v>37.93925</v>
      </c>
      <c r="EM147">
        <v>37.34575</v>
      </c>
      <c r="EN147">
        <v>37.1915</v>
      </c>
      <c r="EO147">
        <v>38.57775</v>
      </c>
      <c r="EP147">
        <v>1955.10714285714</v>
      </c>
      <c r="EQ147">
        <v>39.89</v>
      </c>
      <c r="ER147">
        <v>0</v>
      </c>
      <c r="ES147">
        <v>1659720440.5</v>
      </c>
      <c r="ET147">
        <v>0</v>
      </c>
      <c r="EU147">
        <v>424.37076</v>
      </c>
      <c r="EV147">
        <v>5.11561537640378</v>
      </c>
      <c r="EW147">
        <v>93.8361536925722</v>
      </c>
      <c r="EX147">
        <v>8471.8084</v>
      </c>
      <c r="EY147">
        <v>15</v>
      </c>
      <c r="EZ147">
        <v>0</v>
      </c>
      <c r="FA147" t="s">
        <v>419</v>
      </c>
      <c r="FB147">
        <v>1659628608.5</v>
      </c>
      <c r="FC147">
        <v>1659628614.5</v>
      </c>
      <c r="FD147">
        <v>0</v>
      </c>
      <c r="FE147">
        <v>0.171</v>
      </c>
      <c r="FF147">
        <v>-0.023</v>
      </c>
      <c r="FG147">
        <v>6.372</v>
      </c>
      <c r="FH147">
        <v>0.072</v>
      </c>
      <c r="FI147">
        <v>420</v>
      </c>
      <c r="FJ147">
        <v>15</v>
      </c>
      <c r="FK147">
        <v>0.23</v>
      </c>
      <c r="FL147">
        <v>0.04</v>
      </c>
      <c r="FM147">
        <v>-38.5072025</v>
      </c>
      <c r="FN147">
        <v>-1.64138499061905</v>
      </c>
      <c r="FO147">
        <v>0.423409965333541</v>
      </c>
      <c r="FP147">
        <v>0</v>
      </c>
      <c r="FQ147">
        <v>424.033823529412</v>
      </c>
      <c r="FR147">
        <v>5.16064171310841</v>
      </c>
      <c r="FS147">
        <v>0.530375143070964</v>
      </c>
      <c r="FT147">
        <v>0</v>
      </c>
      <c r="FU147">
        <v>2.360473</v>
      </c>
      <c r="FV147">
        <v>0.104793996247653</v>
      </c>
      <c r="FW147">
        <v>0.0107683002837031</v>
      </c>
      <c r="FX147">
        <v>0</v>
      </c>
      <c r="FY147">
        <v>0</v>
      </c>
      <c r="FZ147">
        <v>3</v>
      </c>
      <c r="GA147" t="s">
        <v>432</v>
      </c>
      <c r="GB147">
        <v>2.97387</v>
      </c>
      <c r="GC147">
        <v>2.75422</v>
      </c>
      <c r="GD147">
        <v>0.136232</v>
      </c>
      <c r="GE147">
        <v>0.142101</v>
      </c>
      <c r="GF147">
        <v>0.093652</v>
      </c>
      <c r="GG147">
        <v>0.0868349</v>
      </c>
      <c r="GH147">
        <v>33664.7</v>
      </c>
      <c r="GI147">
        <v>36580.6</v>
      </c>
      <c r="GJ147">
        <v>35314.7</v>
      </c>
      <c r="GK147">
        <v>38666.5</v>
      </c>
      <c r="GL147">
        <v>45378.5</v>
      </c>
      <c r="GM147">
        <v>50996.4</v>
      </c>
      <c r="GN147">
        <v>55191.4</v>
      </c>
      <c r="GO147">
        <v>62018.1</v>
      </c>
      <c r="GP147">
        <v>1.993</v>
      </c>
      <c r="GQ147">
        <v>1.8498</v>
      </c>
      <c r="GR147">
        <v>0.104606</v>
      </c>
      <c r="GS147">
        <v>0</v>
      </c>
      <c r="GT147">
        <v>23.2627</v>
      </c>
      <c r="GU147">
        <v>999.9</v>
      </c>
      <c r="GV147">
        <v>55.848</v>
      </c>
      <c r="GW147">
        <v>28.611</v>
      </c>
      <c r="GX147">
        <v>24.2909</v>
      </c>
      <c r="GY147">
        <v>54.7521</v>
      </c>
      <c r="GZ147">
        <v>50.4287</v>
      </c>
      <c r="HA147">
        <v>1</v>
      </c>
      <c r="HB147">
        <v>-0.0983537</v>
      </c>
      <c r="HC147">
        <v>1.26381</v>
      </c>
      <c r="HD147">
        <v>20.1253</v>
      </c>
      <c r="HE147">
        <v>5.19932</v>
      </c>
      <c r="HF147">
        <v>12.004</v>
      </c>
      <c r="HG147">
        <v>4.9756</v>
      </c>
      <c r="HH147">
        <v>3.2932</v>
      </c>
      <c r="HI147">
        <v>660.4</v>
      </c>
      <c r="HJ147">
        <v>9999</v>
      </c>
      <c r="HK147">
        <v>9999</v>
      </c>
      <c r="HL147">
        <v>9999</v>
      </c>
      <c r="HM147">
        <v>1.8631</v>
      </c>
      <c r="HN147">
        <v>1.86798</v>
      </c>
      <c r="HO147">
        <v>1.86768</v>
      </c>
      <c r="HP147">
        <v>1.8689</v>
      </c>
      <c r="HQ147">
        <v>1.86978</v>
      </c>
      <c r="HR147">
        <v>1.86578</v>
      </c>
      <c r="HS147">
        <v>1.86688</v>
      </c>
      <c r="HT147">
        <v>1.86823</v>
      </c>
      <c r="HU147">
        <v>5</v>
      </c>
      <c r="HV147">
        <v>0</v>
      </c>
      <c r="HW147">
        <v>0</v>
      </c>
      <c r="HX147">
        <v>0</v>
      </c>
      <c r="HY147" t="s">
        <v>421</v>
      </c>
      <c r="HZ147" t="s">
        <v>422</v>
      </c>
      <c r="IA147" t="s">
        <v>423</v>
      </c>
      <c r="IB147" t="s">
        <v>423</v>
      </c>
      <c r="IC147" t="s">
        <v>423</v>
      </c>
      <c r="ID147" t="s">
        <v>423</v>
      </c>
      <c r="IE147">
        <v>0</v>
      </c>
      <c r="IF147">
        <v>100</v>
      </c>
      <c r="IG147">
        <v>100</v>
      </c>
      <c r="IH147">
        <v>8.094</v>
      </c>
      <c r="II147">
        <v>0.3261</v>
      </c>
      <c r="IJ147">
        <v>3.92169283877132</v>
      </c>
      <c r="IK147">
        <v>0.0054094350880348</v>
      </c>
      <c r="IL147">
        <v>8.62785101562088e-07</v>
      </c>
      <c r="IM147">
        <v>-6.09410195572284e-10</v>
      </c>
      <c r="IN147">
        <v>-0.025273926026183</v>
      </c>
      <c r="IO147">
        <v>-0.0219156322177338</v>
      </c>
      <c r="IP147">
        <v>0.00246301660602182</v>
      </c>
      <c r="IQ147">
        <v>-2.7174175459257e-05</v>
      </c>
      <c r="IR147">
        <v>-3</v>
      </c>
      <c r="IS147">
        <v>1757</v>
      </c>
      <c r="IT147">
        <v>1</v>
      </c>
      <c r="IU147">
        <v>21</v>
      </c>
      <c r="IV147">
        <v>1530.6</v>
      </c>
      <c r="IW147">
        <v>1530.5</v>
      </c>
      <c r="IX147">
        <v>1.69067</v>
      </c>
      <c r="IY147">
        <v>2.61597</v>
      </c>
      <c r="IZ147">
        <v>1.54785</v>
      </c>
      <c r="JA147">
        <v>2.30713</v>
      </c>
      <c r="JB147">
        <v>1.34644</v>
      </c>
      <c r="JC147">
        <v>2.28394</v>
      </c>
      <c r="JD147">
        <v>32.2225</v>
      </c>
      <c r="JE147">
        <v>24.2451</v>
      </c>
      <c r="JF147">
        <v>18</v>
      </c>
      <c r="JG147">
        <v>499.418</v>
      </c>
      <c r="JH147">
        <v>408.022</v>
      </c>
      <c r="JI147">
        <v>20.9482</v>
      </c>
      <c r="JJ147">
        <v>25.9538</v>
      </c>
      <c r="JK147">
        <v>30.0002</v>
      </c>
      <c r="JL147">
        <v>25.9509</v>
      </c>
      <c r="JM147">
        <v>25.8983</v>
      </c>
      <c r="JN147">
        <v>33.899</v>
      </c>
      <c r="JO147">
        <v>28.7008</v>
      </c>
      <c r="JP147">
        <v>0</v>
      </c>
      <c r="JQ147">
        <v>20.9502</v>
      </c>
      <c r="JR147">
        <v>790.781</v>
      </c>
      <c r="JS147">
        <v>18.3437</v>
      </c>
      <c r="JT147">
        <v>102.39</v>
      </c>
      <c r="JU147">
        <v>103.231</v>
      </c>
    </row>
    <row r="148" spans="1:281">
      <c r="A148">
        <v>132</v>
      </c>
      <c r="B148">
        <v>1659720448.6</v>
      </c>
      <c r="C148">
        <v>2463.5</v>
      </c>
      <c r="D148" t="s">
        <v>688</v>
      </c>
      <c r="E148" t="s">
        <v>689</v>
      </c>
      <c r="F148">
        <v>5</v>
      </c>
      <c r="G148" t="s">
        <v>595</v>
      </c>
      <c r="H148" t="s">
        <v>416</v>
      </c>
      <c r="I148">
        <v>1659720441.1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799.699371939881</v>
      </c>
      <c r="AK148">
        <v>769.411624242424</v>
      </c>
      <c r="AL148">
        <v>3.47306427825635</v>
      </c>
      <c r="AM148">
        <v>66.0023153147269</v>
      </c>
      <c r="AN148">
        <f>(AP148 - AO148 + DI148*1E3/(8.314*(DK148+273.15)) * AR148/DH148 * AQ148) * DH148/(100*CV148) * 1000/(1000 - AP148)</f>
        <v>0</v>
      </c>
      <c r="AO148">
        <v>18.4315870315464</v>
      </c>
      <c r="AP148">
        <v>20.8197020979021</v>
      </c>
      <c r="AQ148">
        <v>-4.38396036402164e-05</v>
      </c>
      <c r="AR148">
        <v>111.647629213414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417</v>
      </c>
      <c r="AY148" t="s">
        <v>417</v>
      </c>
      <c r="AZ148">
        <v>0</v>
      </c>
      <c r="BA148">
        <v>0</v>
      </c>
      <c r="BB148">
        <f>1-AZ148/BA148</f>
        <v>0</v>
      </c>
      <c r="BC148">
        <v>0</v>
      </c>
      <c r="BD148" t="s">
        <v>417</v>
      </c>
      <c r="BE148" t="s">
        <v>417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417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6</v>
      </c>
      <c r="CW148">
        <v>0.5</v>
      </c>
      <c r="CX148" t="s">
        <v>418</v>
      </c>
      <c r="CY148">
        <v>2</v>
      </c>
      <c r="CZ148" t="b">
        <v>1</v>
      </c>
      <c r="DA148">
        <v>1659720441.1</v>
      </c>
      <c r="DB148">
        <v>729.776074074074</v>
      </c>
      <c r="DC148">
        <v>768.569407407407</v>
      </c>
      <c r="DD148">
        <v>20.8167777777778</v>
      </c>
      <c r="DE148">
        <v>18.4389814814815</v>
      </c>
      <c r="DF148">
        <v>721.729962962963</v>
      </c>
      <c r="DG148">
        <v>20.4907592592593</v>
      </c>
      <c r="DH148">
        <v>500.089962962963</v>
      </c>
      <c r="DI148">
        <v>90.3999703703704</v>
      </c>
      <c r="DJ148">
        <v>0.100212877777778</v>
      </c>
      <c r="DK148">
        <v>24.5599592592593</v>
      </c>
      <c r="DL148">
        <v>24.9810777777778</v>
      </c>
      <c r="DM148">
        <v>999.9</v>
      </c>
      <c r="DN148">
        <v>0</v>
      </c>
      <c r="DO148">
        <v>0</v>
      </c>
      <c r="DP148">
        <v>9982.22222222222</v>
      </c>
      <c r="DQ148">
        <v>0</v>
      </c>
      <c r="DR148">
        <v>11.6526777777778</v>
      </c>
      <c r="DS148">
        <v>-38.7934222222222</v>
      </c>
      <c r="DT148">
        <v>745.290592592593</v>
      </c>
      <c r="DU148">
        <v>783.007148148148</v>
      </c>
      <c r="DV148">
        <v>2.37779703703704</v>
      </c>
      <c r="DW148">
        <v>768.569407407407</v>
      </c>
      <c r="DX148">
        <v>18.4389814814815</v>
      </c>
      <c r="DY148">
        <v>1.88183666666667</v>
      </c>
      <c r="DZ148">
        <v>1.66688407407407</v>
      </c>
      <c r="EA148">
        <v>16.4836592592593</v>
      </c>
      <c r="EB148">
        <v>14.5914259259259</v>
      </c>
      <c r="EC148">
        <v>2000.00074074074</v>
      </c>
      <c r="ED148">
        <v>0.980005</v>
      </c>
      <c r="EE148">
        <v>0.0199952</v>
      </c>
      <c r="EF148">
        <v>0</v>
      </c>
      <c r="EG148">
        <v>424.729481481481</v>
      </c>
      <c r="EH148">
        <v>5.00063</v>
      </c>
      <c r="EI148">
        <v>8479.09074074074</v>
      </c>
      <c r="EJ148">
        <v>17256.9518518519</v>
      </c>
      <c r="EK148">
        <v>37.7476666666667</v>
      </c>
      <c r="EL148">
        <v>37.937</v>
      </c>
      <c r="EM148">
        <v>37.3306666666667</v>
      </c>
      <c r="EN148">
        <v>37.187</v>
      </c>
      <c r="EO148">
        <v>38.5783333333333</v>
      </c>
      <c r="EP148">
        <v>1955.11074074074</v>
      </c>
      <c r="EQ148">
        <v>39.89</v>
      </c>
      <c r="ER148">
        <v>0</v>
      </c>
      <c r="ES148">
        <v>1659720445.9</v>
      </c>
      <c r="ET148">
        <v>0</v>
      </c>
      <c r="EU148">
        <v>424.760961538462</v>
      </c>
      <c r="EV148">
        <v>4.13480341888486</v>
      </c>
      <c r="EW148">
        <v>85.9562393086657</v>
      </c>
      <c r="EX148">
        <v>8479.41846153846</v>
      </c>
      <c r="EY148">
        <v>15</v>
      </c>
      <c r="EZ148">
        <v>0</v>
      </c>
      <c r="FA148" t="s">
        <v>419</v>
      </c>
      <c r="FB148">
        <v>1659628608.5</v>
      </c>
      <c r="FC148">
        <v>1659628614.5</v>
      </c>
      <c r="FD148">
        <v>0</v>
      </c>
      <c r="FE148">
        <v>0.171</v>
      </c>
      <c r="FF148">
        <v>-0.023</v>
      </c>
      <c r="FG148">
        <v>6.372</v>
      </c>
      <c r="FH148">
        <v>0.072</v>
      </c>
      <c r="FI148">
        <v>420</v>
      </c>
      <c r="FJ148">
        <v>15</v>
      </c>
      <c r="FK148">
        <v>0.23</v>
      </c>
      <c r="FL148">
        <v>0.04</v>
      </c>
      <c r="FM148">
        <v>-38.7143275</v>
      </c>
      <c r="FN148">
        <v>-1.79125215759835</v>
      </c>
      <c r="FO148">
        <v>0.418419958885508</v>
      </c>
      <c r="FP148">
        <v>0</v>
      </c>
      <c r="FQ148">
        <v>424.525147058824</v>
      </c>
      <c r="FR148">
        <v>4.56912146887226</v>
      </c>
      <c r="FS148">
        <v>0.473199195237802</v>
      </c>
      <c r="FT148">
        <v>0</v>
      </c>
      <c r="FU148">
        <v>2.3717665</v>
      </c>
      <c r="FV148">
        <v>0.128140863039396</v>
      </c>
      <c r="FW148">
        <v>0.012844554205966</v>
      </c>
      <c r="FX148">
        <v>0</v>
      </c>
      <c r="FY148">
        <v>0</v>
      </c>
      <c r="FZ148">
        <v>3</v>
      </c>
      <c r="GA148" t="s">
        <v>432</v>
      </c>
      <c r="GB148">
        <v>2.97386</v>
      </c>
      <c r="GC148">
        <v>2.7537</v>
      </c>
      <c r="GD148">
        <v>0.138336</v>
      </c>
      <c r="GE148">
        <v>0.144013</v>
      </c>
      <c r="GF148">
        <v>0.0936402</v>
      </c>
      <c r="GG148">
        <v>0.0867654</v>
      </c>
      <c r="GH148">
        <v>33583.1</v>
      </c>
      <c r="GI148">
        <v>36499.3</v>
      </c>
      <c r="GJ148">
        <v>35315</v>
      </c>
      <c r="GK148">
        <v>38666.7</v>
      </c>
      <c r="GL148">
        <v>45379.2</v>
      </c>
      <c r="GM148">
        <v>51000.5</v>
      </c>
      <c r="GN148">
        <v>55191.5</v>
      </c>
      <c r="GO148">
        <v>62018.3</v>
      </c>
      <c r="GP148">
        <v>1.9934</v>
      </c>
      <c r="GQ148">
        <v>1.8486</v>
      </c>
      <c r="GR148">
        <v>0.106096</v>
      </c>
      <c r="GS148">
        <v>0</v>
      </c>
      <c r="GT148">
        <v>23.2627</v>
      </c>
      <c r="GU148">
        <v>999.9</v>
      </c>
      <c r="GV148">
        <v>55.848</v>
      </c>
      <c r="GW148">
        <v>28.611</v>
      </c>
      <c r="GX148">
        <v>24.2956</v>
      </c>
      <c r="GY148">
        <v>55.2721</v>
      </c>
      <c r="GZ148">
        <v>50.9175</v>
      </c>
      <c r="HA148">
        <v>1</v>
      </c>
      <c r="HB148">
        <v>-0.0988211</v>
      </c>
      <c r="HC148">
        <v>1.27028</v>
      </c>
      <c r="HD148">
        <v>20.1245</v>
      </c>
      <c r="HE148">
        <v>5.19932</v>
      </c>
      <c r="HF148">
        <v>12.0064</v>
      </c>
      <c r="HG148">
        <v>4.9752</v>
      </c>
      <c r="HH148">
        <v>3.2934</v>
      </c>
      <c r="HI148">
        <v>660.4</v>
      </c>
      <c r="HJ148">
        <v>9999</v>
      </c>
      <c r="HK148">
        <v>9999</v>
      </c>
      <c r="HL148">
        <v>9999</v>
      </c>
      <c r="HM148">
        <v>1.86307</v>
      </c>
      <c r="HN148">
        <v>1.86798</v>
      </c>
      <c r="HO148">
        <v>1.86768</v>
      </c>
      <c r="HP148">
        <v>1.8689</v>
      </c>
      <c r="HQ148">
        <v>1.86978</v>
      </c>
      <c r="HR148">
        <v>1.86584</v>
      </c>
      <c r="HS148">
        <v>1.86691</v>
      </c>
      <c r="HT148">
        <v>1.86829</v>
      </c>
      <c r="HU148">
        <v>5</v>
      </c>
      <c r="HV148">
        <v>0</v>
      </c>
      <c r="HW148">
        <v>0</v>
      </c>
      <c r="HX148">
        <v>0</v>
      </c>
      <c r="HY148" t="s">
        <v>421</v>
      </c>
      <c r="HZ148" t="s">
        <v>422</v>
      </c>
      <c r="IA148" t="s">
        <v>423</v>
      </c>
      <c r="IB148" t="s">
        <v>423</v>
      </c>
      <c r="IC148" t="s">
        <v>423</v>
      </c>
      <c r="ID148" t="s">
        <v>423</v>
      </c>
      <c r="IE148">
        <v>0</v>
      </c>
      <c r="IF148">
        <v>100</v>
      </c>
      <c r="IG148">
        <v>100</v>
      </c>
      <c r="IH148">
        <v>8.19</v>
      </c>
      <c r="II148">
        <v>0.3259</v>
      </c>
      <c r="IJ148">
        <v>3.92169283877132</v>
      </c>
      <c r="IK148">
        <v>0.0054094350880348</v>
      </c>
      <c r="IL148">
        <v>8.62785101562088e-07</v>
      </c>
      <c r="IM148">
        <v>-6.09410195572284e-10</v>
      </c>
      <c r="IN148">
        <v>-0.025273926026183</v>
      </c>
      <c r="IO148">
        <v>-0.0219156322177338</v>
      </c>
      <c r="IP148">
        <v>0.00246301660602182</v>
      </c>
      <c r="IQ148">
        <v>-2.7174175459257e-05</v>
      </c>
      <c r="IR148">
        <v>-3</v>
      </c>
      <c r="IS148">
        <v>1757</v>
      </c>
      <c r="IT148">
        <v>1</v>
      </c>
      <c r="IU148">
        <v>21</v>
      </c>
      <c r="IV148">
        <v>1530.7</v>
      </c>
      <c r="IW148">
        <v>1530.6</v>
      </c>
      <c r="IX148">
        <v>1.71631</v>
      </c>
      <c r="IY148">
        <v>2.60864</v>
      </c>
      <c r="IZ148">
        <v>1.54785</v>
      </c>
      <c r="JA148">
        <v>2.30713</v>
      </c>
      <c r="JB148">
        <v>1.34644</v>
      </c>
      <c r="JC148">
        <v>2.3645</v>
      </c>
      <c r="JD148">
        <v>32.2225</v>
      </c>
      <c r="JE148">
        <v>24.2539</v>
      </c>
      <c r="JF148">
        <v>18</v>
      </c>
      <c r="JG148">
        <v>499.681</v>
      </c>
      <c r="JH148">
        <v>407.353</v>
      </c>
      <c r="JI148">
        <v>20.9598</v>
      </c>
      <c r="JJ148">
        <v>25.9516</v>
      </c>
      <c r="JK148">
        <v>29.9999</v>
      </c>
      <c r="JL148">
        <v>25.9509</v>
      </c>
      <c r="JM148">
        <v>25.8983</v>
      </c>
      <c r="JN148">
        <v>34.39</v>
      </c>
      <c r="JO148">
        <v>28.9791</v>
      </c>
      <c r="JP148">
        <v>0</v>
      </c>
      <c r="JQ148">
        <v>20.962</v>
      </c>
      <c r="JR148">
        <v>810.847</v>
      </c>
      <c r="JS148">
        <v>18.3316</v>
      </c>
      <c r="JT148">
        <v>102.39</v>
      </c>
      <c r="JU148">
        <v>103.231</v>
      </c>
    </row>
    <row r="149" spans="1:281">
      <c r="A149">
        <v>133</v>
      </c>
      <c r="B149">
        <v>1659720453.6</v>
      </c>
      <c r="C149">
        <v>2468.5</v>
      </c>
      <c r="D149" t="s">
        <v>690</v>
      </c>
      <c r="E149" t="s">
        <v>691</v>
      </c>
      <c r="F149">
        <v>5</v>
      </c>
      <c r="G149" t="s">
        <v>595</v>
      </c>
      <c r="H149" t="s">
        <v>416</v>
      </c>
      <c r="I149">
        <v>1659720445.81429</v>
      </c>
      <c r="J149">
        <f>(K149)/1000</f>
        <v>0</v>
      </c>
      <c r="K149">
        <f>IF(CZ149, AN149, AH149)</f>
        <v>0</v>
      </c>
      <c r="L149">
        <f>IF(CZ149, AI149, AG149)</f>
        <v>0</v>
      </c>
      <c r="M149">
        <f>DB149 - IF(AU149&gt;1, L149*CV149*100.0/(AW149*DP149), 0)</f>
        <v>0</v>
      </c>
      <c r="N149">
        <f>((T149-J149/2)*M149-L149)/(T149+J149/2)</f>
        <v>0</v>
      </c>
      <c r="O149">
        <f>N149*(DI149+DJ149)/1000.0</f>
        <v>0</v>
      </c>
      <c r="P149">
        <f>(DB149 - IF(AU149&gt;1, L149*CV149*100.0/(AW149*DP149), 0))*(DI149+DJ149)/1000.0</f>
        <v>0</v>
      </c>
      <c r="Q149">
        <f>2.0/((1/S149-1/R149)+SIGN(S149)*SQRT((1/S149-1/R149)*(1/S149-1/R149) + 4*CW149/((CW149+1)*(CW149+1))*(2*1/S149*1/R149-1/R149*1/R149)))</f>
        <v>0</v>
      </c>
      <c r="R149">
        <f>IF(LEFT(CX149,1)&lt;&gt;"0",IF(LEFT(CX149,1)="1",3.0,CY149),$D$5+$E$5*(DP149*DI149/($K$5*1000))+$F$5*(DP149*DI149/($K$5*1000))*MAX(MIN(CV149,$J$5),$I$5)*MAX(MIN(CV149,$J$5),$I$5)+$G$5*MAX(MIN(CV149,$J$5),$I$5)*(DP149*DI149/($K$5*1000))+$H$5*(DP149*DI149/($K$5*1000))*(DP149*DI149/($K$5*1000)))</f>
        <v>0</v>
      </c>
      <c r="S149">
        <f>J149*(1000-(1000*0.61365*exp(17.502*W149/(240.97+W149))/(DI149+DJ149)+DD149)/2)/(1000*0.61365*exp(17.502*W149/(240.97+W149))/(DI149+DJ149)-DD149)</f>
        <v>0</v>
      </c>
      <c r="T149">
        <f>1/((CW149+1)/(Q149/1.6)+1/(R149/1.37)) + CW149/((CW149+1)/(Q149/1.6) + CW149/(R149/1.37))</f>
        <v>0</v>
      </c>
      <c r="U149">
        <f>(CR149*CU149)</f>
        <v>0</v>
      </c>
      <c r="V149">
        <f>(DK149+(U149+2*0.95*5.67E-8*(((DK149+$B$7)+273)^4-(DK149+273)^4)-44100*J149)/(1.84*29.3*R149+8*0.95*5.67E-8*(DK149+273)^3))</f>
        <v>0</v>
      </c>
      <c r="W149">
        <f>($C$7*DL149+$D$7*DM149+$E$7*V149)</f>
        <v>0</v>
      </c>
      <c r="X149">
        <f>0.61365*exp(17.502*W149/(240.97+W149))</f>
        <v>0</v>
      </c>
      <c r="Y149">
        <f>(Z149/AA149*100)</f>
        <v>0</v>
      </c>
      <c r="Z149">
        <f>DD149*(DI149+DJ149)/1000</f>
        <v>0</v>
      </c>
      <c r="AA149">
        <f>0.61365*exp(17.502*DK149/(240.97+DK149))</f>
        <v>0</v>
      </c>
      <c r="AB149">
        <f>(X149-DD149*(DI149+DJ149)/1000)</f>
        <v>0</v>
      </c>
      <c r="AC149">
        <f>(-J149*44100)</f>
        <v>0</v>
      </c>
      <c r="AD149">
        <f>2*29.3*R149*0.92*(DK149-W149)</f>
        <v>0</v>
      </c>
      <c r="AE149">
        <f>2*0.95*5.67E-8*(((DK149+$B$7)+273)^4-(W149+273)^4)</f>
        <v>0</v>
      </c>
      <c r="AF149">
        <f>U149+AE149+AC149+AD149</f>
        <v>0</v>
      </c>
      <c r="AG149">
        <f>DH149*AU149*(DC149-DB149*(1000-AU149*DE149)/(1000-AU149*DD149))/(100*CV149)</f>
        <v>0</v>
      </c>
      <c r="AH149">
        <f>1000*DH149*AU149*(DD149-DE149)/(100*CV149*(1000-AU149*DD149))</f>
        <v>0</v>
      </c>
      <c r="AI149">
        <f>(AJ149 - AK149 - DI149*1E3/(8.314*(DK149+273.15)) * AM149/DH149 * AL149) * DH149/(100*CV149) * (1000 - DE149)/1000</f>
        <v>0</v>
      </c>
      <c r="AJ149">
        <v>815.515959468776</v>
      </c>
      <c r="AK149">
        <v>785.915503030303</v>
      </c>
      <c r="AL149">
        <v>3.29872770564314</v>
      </c>
      <c r="AM149">
        <v>66.0023153147269</v>
      </c>
      <c r="AN149">
        <f>(AP149 - AO149 + DI149*1E3/(8.314*(DK149+273.15)) * AR149/DH149 * AQ149) * DH149/(100*CV149) * 1000/(1000 - AP149)</f>
        <v>0</v>
      </c>
      <c r="AO149">
        <v>18.3845802399242</v>
      </c>
      <c r="AP149">
        <v>20.8072685314685</v>
      </c>
      <c r="AQ149">
        <v>-4.80777246400061e-07</v>
      </c>
      <c r="AR149">
        <v>111.647629213414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MAX(0,($B$13+$C$13*DP149)/(1+$D$13*DP149)*DI149/(DK149+273)*$E$13)</f>
        <v>0</v>
      </c>
      <c r="AX149" t="s">
        <v>417</v>
      </c>
      <c r="AY149" t="s">
        <v>417</v>
      </c>
      <c r="AZ149">
        <v>0</v>
      </c>
      <c r="BA149">
        <v>0</v>
      </c>
      <c r="BB149">
        <f>1-AZ149/BA149</f>
        <v>0</v>
      </c>
      <c r="BC149">
        <v>0</v>
      </c>
      <c r="BD149" t="s">
        <v>417</v>
      </c>
      <c r="BE149" t="s">
        <v>417</v>
      </c>
      <c r="BF149">
        <v>0</v>
      </c>
      <c r="BG149">
        <v>0</v>
      </c>
      <c r="BH149">
        <f>1-BF149/BG149</f>
        <v>0</v>
      </c>
      <c r="BI149">
        <v>0.5</v>
      </c>
      <c r="BJ149">
        <f>CS149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417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f>$B$11*DQ149+$C$11*DR149+$F$11*EC149*(1-EF149)</f>
        <v>0</v>
      </c>
      <c r="CS149">
        <f>CR149*CT149</f>
        <v>0</v>
      </c>
      <c r="CT149">
        <f>($B$11*$D$9+$C$11*$D$9+$F$11*((EP149+EH149)/MAX(EP149+EH149+EQ149, 0.1)*$I$9+EQ149/MAX(EP149+EH149+EQ149, 0.1)*$J$9))/($B$11+$C$11+$F$11)</f>
        <v>0</v>
      </c>
      <c r="CU149">
        <f>($B$11*$K$9+$C$11*$K$9+$F$11*((EP149+EH149)/MAX(EP149+EH149+EQ149, 0.1)*$P$9+EQ149/MAX(EP149+EH149+EQ149, 0.1)*$Q$9))/($B$11+$C$11+$F$11)</f>
        <v>0</v>
      </c>
      <c r="CV149">
        <v>6</v>
      </c>
      <c r="CW149">
        <v>0.5</v>
      </c>
      <c r="CX149" t="s">
        <v>418</v>
      </c>
      <c r="CY149">
        <v>2</v>
      </c>
      <c r="CZ149" t="b">
        <v>1</v>
      </c>
      <c r="DA149">
        <v>1659720445.81429</v>
      </c>
      <c r="DB149">
        <v>745.506821428571</v>
      </c>
      <c r="DC149">
        <v>784.09425</v>
      </c>
      <c r="DD149">
        <v>20.8161357142857</v>
      </c>
      <c r="DE149">
        <v>18.4170607142857</v>
      </c>
      <c r="DF149">
        <v>737.371535714286</v>
      </c>
      <c r="DG149">
        <v>20.4901392857143</v>
      </c>
      <c r="DH149">
        <v>500.067964285714</v>
      </c>
      <c r="DI149">
        <v>90.3983178571429</v>
      </c>
      <c r="DJ149">
        <v>0.100119207142857</v>
      </c>
      <c r="DK149">
        <v>24.5627107142857</v>
      </c>
      <c r="DL149">
        <v>24.9850464285714</v>
      </c>
      <c r="DM149">
        <v>999.9</v>
      </c>
      <c r="DN149">
        <v>0</v>
      </c>
      <c r="DO149">
        <v>0</v>
      </c>
      <c r="DP149">
        <v>9981.60714285714</v>
      </c>
      <c r="DQ149">
        <v>0</v>
      </c>
      <c r="DR149">
        <v>11.6553642857143</v>
      </c>
      <c r="DS149">
        <v>-38.5875107142857</v>
      </c>
      <c r="DT149">
        <v>761.355107142857</v>
      </c>
      <c r="DU149">
        <v>798.805535714286</v>
      </c>
      <c r="DV149">
        <v>2.39907178571429</v>
      </c>
      <c r="DW149">
        <v>784.09425</v>
      </c>
      <c r="DX149">
        <v>18.4170607142857</v>
      </c>
      <c r="DY149">
        <v>1.88174357142857</v>
      </c>
      <c r="DZ149">
        <v>1.66487142857143</v>
      </c>
      <c r="EA149">
        <v>16.4828928571429</v>
      </c>
      <c r="EB149">
        <v>14.5727107142857</v>
      </c>
      <c r="EC149">
        <v>1999.99857142857</v>
      </c>
      <c r="ED149">
        <v>0.980005</v>
      </c>
      <c r="EE149">
        <v>0.0199952</v>
      </c>
      <c r="EF149">
        <v>0</v>
      </c>
      <c r="EG149">
        <v>425.058607142857</v>
      </c>
      <c r="EH149">
        <v>5.00063</v>
      </c>
      <c r="EI149">
        <v>8485.60571428571</v>
      </c>
      <c r="EJ149">
        <v>17256.9392857143</v>
      </c>
      <c r="EK149">
        <v>37.74775</v>
      </c>
      <c r="EL149">
        <v>37.937</v>
      </c>
      <c r="EM149">
        <v>37.321</v>
      </c>
      <c r="EN149">
        <v>37.187</v>
      </c>
      <c r="EO149">
        <v>38.57775</v>
      </c>
      <c r="EP149">
        <v>1955.10857142857</v>
      </c>
      <c r="EQ149">
        <v>39.89</v>
      </c>
      <c r="ER149">
        <v>0</v>
      </c>
      <c r="ES149">
        <v>1659720450.7</v>
      </c>
      <c r="ET149">
        <v>0</v>
      </c>
      <c r="EU149">
        <v>425.097538461538</v>
      </c>
      <c r="EV149">
        <v>4.09743590285849</v>
      </c>
      <c r="EW149">
        <v>78.9586325318045</v>
      </c>
      <c r="EX149">
        <v>8485.99538461538</v>
      </c>
      <c r="EY149">
        <v>15</v>
      </c>
      <c r="EZ149">
        <v>0</v>
      </c>
      <c r="FA149" t="s">
        <v>419</v>
      </c>
      <c r="FB149">
        <v>1659628608.5</v>
      </c>
      <c r="FC149">
        <v>1659628614.5</v>
      </c>
      <c r="FD149">
        <v>0</v>
      </c>
      <c r="FE149">
        <v>0.171</v>
      </c>
      <c r="FF149">
        <v>-0.023</v>
      </c>
      <c r="FG149">
        <v>6.372</v>
      </c>
      <c r="FH149">
        <v>0.072</v>
      </c>
      <c r="FI149">
        <v>420</v>
      </c>
      <c r="FJ149">
        <v>15</v>
      </c>
      <c r="FK149">
        <v>0.23</v>
      </c>
      <c r="FL149">
        <v>0.04</v>
      </c>
      <c r="FM149">
        <v>-38.6851625</v>
      </c>
      <c r="FN149">
        <v>1.62279061913702</v>
      </c>
      <c r="FO149">
        <v>0.413463530850969</v>
      </c>
      <c r="FP149">
        <v>0</v>
      </c>
      <c r="FQ149">
        <v>424.805705882353</v>
      </c>
      <c r="FR149">
        <v>4.52999235833761</v>
      </c>
      <c r="FS149">
        <v>0.470003349763519</v>
      </c>
      <c r="FT149">
        <v>0</v>
      </c>
      <c r="FU149">
        <v>2.38619675</v>
      </c>
      <c r="FV149">
        <v>0.224823151969975</v>
      </c>
      <c r="FW149">
        <v>0.0238762158211367</v>
      </c>
      <c r="FX149">
        <v>0</v>
      </c>
      <c r="FY149">
        <v>0</v>
      </c>
      <c r="FZ149">
        <v>3</v>
      </c>
      <c r="GA149" t="s">
        <v>432</v>
      </c>
      <c r="GB149">
        <v>2.97384</v>
      </c>
      <c r="GC149">
        <v>2.75371</v>
      </c>
      <c r="GD149">
        <v>0.14033</v>
      </c>
      <c r="GE149">
        <v>0.145918</v>
      </c>
      <c r="GF149">
        <v>0.0936137</v>
      </c>
      <c r="GG149">
        <v>0.0866026</v>
      </c>
      <c r="GH149">
        <v>33505.8</v>
      </c>
      <c r="GI149">
        <v>36418.2</v>
      </c>
      <c r="GJ149">
        <v>35315.4</v>
      </c>
      <c r="GK149">
        <v>38666.8</v>
      </c>
      <c r="GL149">
        <v>45381.9</v>
      </c>
      <c r="GM149">
        <v>51009.6</v>
      </c>
      <c r="GN149">
        <v>55193</v>
      </c>
      <c r="GO149">
        <v>62018.2</v>
      </c>
      <c r="GP149">
        <v>1.9928</v>
      </c>
      <c r="GQ149">
        <v>1.849</v>
      </c>
      <c r="GR149">
        <v>0.104159</v>
      </c>
      <c r="GS149">
        <v>0</v>
      </c>
      <c r="GT149">
        <v>23.2647</v>
      </c>
      <c r="GU149">
        <v>999.9</v>
      </c>
      <c r="GV149">
        <v>55.823</v>
      </c>
      <c r="GW149">
        <v>28.601</v>
      </c>
      <c r="GX149">
        <v>24.2707</v>
      </c>
      <c r="GY149">
        <v>55.3421</v>
      </c>
      <c r="GZ149">
        <v>50.9255</v>
      </c>
      <c r="HA149">
        <v>1</v>
      </c>
      <c r="HB149">
        <v>-0.0984756</v>
      </c>
      <c r="HC149">
        <v>1.28562</v>
      </c>
      <c r="HD149">
        <v>20.1252</v>
      </c>
      <c r="HE149">
        <v>5.19932</v>
      </c>
      <c r="HF149">
        <v>12.004</v>
      </c>
      <c r="HG149">
        <v>4.976</v>
      </c>
      <c r="HH149">
        <v>3.2934</v>
      </c>
      <c r="HI149">
        <v>660.4</v>
      </c>
      <c r="HJ149">
        <v>9999</v>
      </c>
      <c r="HK149">
        <v>9999</v>
      </c>
      <c r="HL149">
        <v>9999</v>
      </c>
      <c r="HM149">
        <v>1.86307</v>
      </c>
      <c r="HN149">
        <v>1.86798</v>
      </c>
      <c r="HO149">
        <v>1.86771</v>
      </c>
      <c r="HP149">
        <v>1.8689</v>
      </c>
      <c r="HQ149">
        <v>1.86969</v>
      </c>
      <c r="HR149">
        <v>1.86584</v>
      </c>
      <c r="HS149">
        <v>1.86691</v>
      </c>
      <c r="HT149">
        <v>1.86826</v>
      </c>
      <c r="HU149">
        <v>5</v>
      </c>
      <c r="HV149">
        <v>0</v>
      </c>
      <c r="HW149">
        <v>0</v>
      </c>
      <c r="HX149">
        <v>0</v>
      </c>
      <c r="HY149" t="s">
        <v>421</v>
      </c>
      <c r="HZ149" t="s">
        <v>422</v>
      </c>
      <c r="IA149" t="s">
        <v>423</v>
      </c>
      <c r="IB149" t="s">
        <v>423</v>
      </c>
      <c r="IC149" t="s">
        <v>423</v>
      </c>
      <c r="ID149" t="s">
        <v>423</v>
      </c>
      <c r="IE149">
        <v>0</v>
      </c>
      <c r="IF149">
        <v>100</v>
      </c>
      <c r="IG149">
        <v>100</v>
      </c>
      <c r="IH149">
        <v>8.28</v>
      </c>
      <c r="II149">
        <v>0.3255</v>
      </c>
      <c r="IJ149">
        <v>3.92169283877132</v>
      </c>
      <c r="IK149">
        <v>0.0054094350880348</v>
      </c>
      <c r="IL149">
        <v>8.62785101562088e-07</v>
      </c>
      <c r="IM149">
        <v>-6.09410195572284e-10</v>
      </c>
      <c r="IN149">
        <v>-0.025273926026183</v>
      </c>
      <c r="IO149">
        <v>-0.0219156322177338</v>
      </c>
      <c r="IP149">
        <v>0.00246301660602182</v>
      </c>
      <c r="IQ149">
        <v>-2.7174175459257e-05</v>
      </c>
      <c r="IR149">
        <v>-3</v>
      </c>
      <c r="IS149">
        <v>1757</v>
      </c>
      <c r="IT149">
        <v>1</v>
      </c>
      <c r="IU149">
        <v>21</v>
      </c>
      <c r="IV149">
        <v>1530.8</v>
      </c>
      <c r="IW149">
        <v>1530.7</v>
      </c>
      <c r="IX149">
        <v>1.74561</v>
      </c>
      <c r="IY149">
        <v>2.60132</v>
      </c>
      <c r="IZ149">
        <v>1.54785</v>
      </c>
      <c r="JA149">
        <v>2.30713</v>
      </c>
      <c r="JB149">
        <v>1.34644</v>
      </c>
      <c r="JC149">
        <v>2.38037</v>
      </c>
      <c r="JD149">
        <v>32.2225</v>
      </c>
      <c r="JE149">
        <v>24.2539</v>
      </c>
      <c r="JF149">
        <v>18</v>
      </c>
      <c r="JG149">
        <v>499.288</v>
      </c>
      <c r="JH149">
        <v>407.576</v>
      </c>
      <c r="JI149">
        <v>20.9693</v>
      </c>
      <c r="JJ149">
        <v>25.9516</v>
      </c>
      <c r="JK149">
        <v>30.0001</v>
      </c>
      <c r="JL149">
        <v>25.9509</v>
      </c>
      <c r="JM149">
        <v>25.8983</v>
      </c>
      <c r="JN149">
        <v>35.0079</v>
      </c>
      <c r="JO149">
        <v>28.9791</v>
      </c>
      <c r="JP149">
        <v>0</v>
      </c>
      <c r="JQ149">
        <v>20.97</v>
      </c>
      <c r="JR149">
        <v>824.315</v>
      </c>
      <c r="JS149">
        <v>18.3246</v>
      </c>
      <c r="JT149">
        <v>102.392</v>
      </c>
      <c r="JU149">
        <v>103.232</v>
      </c>
    </row>
    <row r="150" spans="1:281">
      <c r="A150">
        <v>134</v>
      </c>
      <c r="B150">
        <v>1659720458.6</v>
      </c>
      <c r="C150">
        <v>2473.5</v>
      </c>
      <c r="D150" t="s">
        <v>692</v>
      </c>
      <c r="E150" t="s">
        <v>693</v>
      </c>
      <c r="F150">
        <v>5</v>
      </c>
      <c r="G150" t="s">
        <v>595</v>
      </c>
      <c r="H150" t="s">
        <v>416</v>
      </c>
      <c r="I150">
        <v>1659720451.1</v>
      </c>
      <c r="J150">
        <f>(K150)/1000</f>
        <v>0</v>
      </c>
      <c r="K150">
        <f>IF(CZ150, AN150, AH150)</f>
        <v>0</v>
      </c>
      <c r="L150">
        <f>IF(CZ150, AI150, AG150)</f>
        <v>0</v>
      </c>
      <c r="M150">
        <f>DB150 - IF(AU150&gt;1, L150*CV150*100.0/(AW150*DP150), 0)</f>
        <v>0</v>
      </c>
      <c r="N150">
        <f>((T150-J150/2)*M150-L150)/(T150+J150/2)</f>
        <v>0</v>
      </c>
      <c r="O150">
        <f>N150*(DI150+DJ150)/1000.0</f>
        <v>0</v>
      </c>
      <c r="P150">
        <f>(DB150 - IF(AU150&gt;1, L150*CV150*100.0/(AW150*DP150), 0))*(DI150+DJ150)/1000.0</f>
        <v>0</v>
      </c>
      <c r="Q150">
        <f>2.0/((1/S150-1/R150)+SIGN(S150)*SQRT((1/S150-1/R150)*(1/S150-1/R150) + 4*CW150/((CW150+1)*(CW150+1))*(2*1/S150*1/R150-1/R150*1/R150)))</f>
        <v>0</v>
      </c>
      <c r="R150">
        <f>IF(LEFT(CX150,1)&lt;&gt;"0",IF(LEFT(CX150,1)="1",3.0,CY150),$D$5+$E$5*(DP150*DI150/($K$5*1000))+$F$5*(DP150*DI150/($K$5*1000))*MAX(MIN(CV150,$J$5),$I$5)*MAX(MIN(CV150,$J$5),$I$5)+$G$5*MAX(MIN(CV150,$J$5),$I$5)*(DP150*DI150/($K$5*1000))+$H$5*(DP150*DI150/($K$5*1000))*(DP150*DI150/($K$5*1000)))</f>
        <v>0</v>
      </c>
      <c r="S150">
        <f>J150*(1000-(1000*0.61365*exp(17.502*W150/(240.97+W150))/(DI150+DJ150)+DD150)/2)/(1000*0.61365*exp(17.502*W150/(240.97+W150))/(DI150+DJ150)-DD150)</f>
        <v>0</v>
      </c>
      <c r="T150">
        <f>1/((CW150+1)/(Q150/1.6)+1/(R150/1.37)) + CW150/((CW150+1)/(Q150/1.6) + CW150/(R150/1.37))</f>
        <v>0</v>
      </c>
      <c r="U150">
        <f>(CR150*CU150)</f>
        <v>0</v>
      </c>
      <c r="V150">
        <f>(DK150+(U150+2*0.95*5.67E-8*(((DK150+$B$7)+273)^4-(DK150+273)^4)-44100*J150)/(1.84*29.3*R150+8*0.95*5.67E-8*(DK150+273)^3))</f>
        <v>0</v>
      </c>
      <c r="W150">
        <f>($C$7*DL150+$D$7*DM150+$E$7*V150)</f>
        <v>0</v>
      </c>
      <c r="X150">
        <f>0.61365*exp(17.502*W150/(240.97+W150))</f>
        <v>0</v>
      </c>
      <c r="Y150">
        <f>(Z150/AA150*100)</f>
        <v>0</v>
      </c>
      <c r="Z150">
        <f>DD150*(DI150+DJ150)/1000</f>
        <v>0</v>
      </c>
      <c r="AA150">
        <f>0.61365*exp(17.502*DK150/(240.97+DK150))</f>
        <v>0</v>
      </c>
      <c r="AB150">
        <f>(X150-DD150*(DI150+DJ150)/1000)</f>
        <v>0</v>
      </c>
      <c r="AC150">
        <f>(-J150*44100)</f>
        <v>0</v>
      </c>
      <c r="AD150">
        <f>2*29.3*R150*0.92*(DK150-W150)</f>
        <v>0</v>
      </c>
      <c r="AE150">
        <f>2*0.95*5.67E-8*(((DK150+$B$7)+273)^4-(W150+273)^4)</f>
        <v>0</v>
      </c>
      <c r="AF150">
        <f>U150+AE150+AC150+AD150</f>
        <v>0</v>
      </c>
      <c r="AG150">
        <f>DH150*AU150*(DC150-DB150*(1000-AU150*DE150)/(1000-AU150*DD150))/(100*CV150)</f>
        <v>0</v>
      </c>
      <c r="AH150">
        <f>1000*DH150*AU150*(DD150-DE150)/(100*CV150*(1000-AU150*DD150))</f>
        <v>0</v>
      </c>
      <c r="AI150">
        <f>(AJ150 - AK150 - DI150*1E3/(8.314*(DK150+273.15)) * AM150/DH150 * AL150) * DH150/(100*CV150) * (1000 - DE150)/1000</f>
        <v>0</v>
      </c>
      <c r="AJ150">
        <v>832.436897990957</v>
      </c>
      <c r="AK150">
        <v>802.471315151515</v>
      </c>
      <c r="AL150">
        <v>3.3440345416655</v>
      </c>
      <c r="AM150">
        <v>66.0023153147269</v>
      </c>
      <c r="AN150">
        <f>(AP150 - AO150 + DI150*1E3/(8.314*(DK150+273.15)) * AR150/DH150 * AQ150) * DH150/(100*CV150) * 1000/(1000 - AP150)</f>
        <v>0</v>
      </c>
      <c r="AO150">
        <v>18.3680631044835</v>
      </c>
      <c r="AP150">
        <v>20.7944118881119</v>
      </c>
      <c r="AQ150">
        <v>-0.0058292509195477</v>
      </c>
      <c r="AR150">
        <v>111.647629213414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MAX(0,($B$13+$C$13*DP150)/(1+$D$13*DP150)*DI150/(DK150+273)*$E$13)</f>
        <v>0</v>
      </c>
      <c r="AX150" t="s">
        <v>417</v>
      </c>
      <c r="AY150" t="s">
        <v>417</v>
      </c>
      <c r="AZ150">
        <v>0</v>
      </c>
      <c r="BA150">
        <v>0</v>
      </c>
      <c r="BB150">
        <f>1-AZ150/BA150</f>
        <v>0</v>
      </c>
      <c r="BC150">
        <v>0</v>
      </c>
      <c r="BD150" t="s">
        <v>417</v>
      </c>
      <c r="BE150" t="s">
        <v>417</v>
      </c>
      <c r="BF150">
        <v>0</v>
      </c>
      <c r="BG150">
        <v>0</v>
      </c>
      <c r="BH150">
        <f>1-BF150/BG150</f>
        <v>0</v>
      </c>
      <c r="BI150">
        <v>0.5</v>
      </c>
      <c r="BJ150">
        <f>CS150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417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f>$B$11*DQ150+$C$11*DR150+$F$11*EC150*(1-EF150)</f>
        <v>0</v>
      </c>
      <c r="CS150">
        <f>CR150*CT150</f>
        <v>0</v>
      </c>
      <c r="CT150">
        <f>($B$11*$D$9+$C$11*$D$9+$F$11*((EP150+EH150)/MAX(EP150+EH150+EQ150, 0.1)*$I$9+EQ150/MAX(EP150+EH150+EQ150, 0.1)*$J$9))/($B$11+$C$11+$F$11)</f>
        <v>0</v>
      </c>
      <c r="CU150">
        <f>($B$11*$K$9+$C$11*$K$9+$F$11*((EP150+EH150)/MAX(EP150+EH150+EQ150, 0.1)*$P$9+EQ150/MAX(EP150+EH150+EQ150, 0.1)*$Q$9))/($B$11+$C$11+$F$11)</f>
        <v>0</v>
      </c>
      <c r="CV150">
        <v>6</v>
      </c>
      <c r="CW150">
        <v>0.5</v>
      </c>
      <c r="CX150" t="s">
        <v>418</v>
      </c>
      <c r="CY150">
        <v>2</v>
      </c>
      <c r="CZ150" t="b">
        <v>1</v>
      </c>
      <c r="DA150">
        <v>1659720451.1</v>
      </c>
      <c r="DB150">
        <v>762.97437037037</v>
      </c>
      <c r="DC150">
        <v>801.45937037037</v>
      </c>
      <c r="DD150">
        <v>20.809237037037</v>
      </c>
      <c r="DE150">
        <v>18.3927111111111</v>
      </c>
      <c r="DF150">
        <v>754.740444444444</v>
      </c>
      <c r="DG150">
        <v>20.4835407407407</v>
      </c>
      <c r="DH150">
        <v>500.057888888889</v>
      </c>
      <c r="DI150">
        <v>90.3961481481482</v>
      </c>
      <c r="DJ150">
        <v>0.100115044444444</v>
      </c>
      <c r="DK150">
        <v>24.5658481481481</v>
      </c>
      <c r="DL150">
        <v>24.9850037037037</v>
      </c>
      <c r="DM150">
        <v>999.9</v>
      </c>
      <c r="DN150">
        <v>0</v>
      </c>
      <c r="DO150">
        <v>0</v>
      </c>
      <c r="DP150">
        <v>9978.88888888889</v>
      </c>
      <c r="DQ150">
        <v>0</v>
      </c>
      <c r="DR150">
        <v>11.6563555555556</v>
      </c>
      <c r="DS150">
        <v>-38.4851185185185</v>
      </c>
      <c r="DT150">
        <v>779.188333333333</v>
      </c>
      <c r="DU150">
        <v>816.476185185185</v>
      </c>
      <c r="DV150">
        <v>2.41653037037037</v>
      </c>
      <c r="DW150">
        <v>801.45937037037</v>
      </c>
      <c r="DX150">
        <v>18.3927111111111</v>
      </c>
      <c r="DY150">
        <v>1.88107518518519</v>
      </c>
      <c r="DZ150">
        <v>1.66262962962963</v>
      </c>
      <c r="EA150">
        <v>16.4773111111111</v>
      </c>
      <c r="EB150">
        <v>14.5518444444444</v>
      </c>
      <c r="EC150">
        <v>1999.99148148148</v>
      </c>
      <c r="ED150">
        <v>0.980005</v>
      </c>
      <c r="EE150">
        <v>0.0199952</v>
      </c>
      <c r="EF150">
        <v>0</v>
      </c>
      <c r="EG150">
        <v>425.392185185185</v>
      </c>
      <c r="EH150">
        <v>5.00063</v>
      </c>
      <c r="EI150">
        <v>8492.36925925926</v>
      </c>
      <c r="EJ150">
        <v>17256.8592592593</v>
      </c>
      <c r="EK150">
        <v>37.75</v>
      </c>
      <c r="EL150">
        <v>37.937</v>
      </c>
      <c r="EM150">
        <v>37.319</v>
      </c>
      <c r="EN150">
        <v>37.187</v>
      </c>
      <c r="EO150">
        <v>38.5783333333333</v>
      </c>
      <c r="EP150">
        <v>1955.10148148148</v>
      </c>
      <c r="EQ150">
        <v>39.89</v>
      </c>
      <c r="ER150">
        <v>0</v>
      </c>
      <c r="ES150">
        <v>1659720456.1</v>
      </c>
      <c r="ET150">
        <v>0</v>
      </c>
      <c r="EU150">
        <v>425.43964</v>
      </c>
      <c r="EV150">
        <v>3.28838462359622</v>
      </c>
      <c r="EW150">
        <v>73.1100001071985</v>
      </c>
      <c r="EX150">
        <v>8493.2708</v>
      </c>
      <c r="EY150">
        <v>15</v>
      </c>
      <c r="EZ150">
        <v>0</v>
      </c>
      <c r="FA150" t="s">
        <v>419</v>
      </c>
      <c r="FB150">
        <v>1659628608.5</v>
      </c>
      <c r="FC150">
        <v>1659628614.5</v>
      </c>
      <c r="FD150">
        <v>0</v>
      </c>
      <c r="FE150">
        <v>0.171</v>
      </c>
      <c r="FF150">
        <v>-0.023</v>
      </c>
      <c r="FG150">
        <v>6.372</v>
      </c>
      <c r="FH150">
        <v>0.072</v>
      </c>
      <c r="FI150">
        <v>420</v>
      </c>
      <c r="FJ150">
        <v>15</v>
      </c>
      <c r="FK150">
        <v>0.23</v>
      </c>
      <c r="FL150">
        <v>0.04</v>
      </c>
      <c r="FM150">
        <v>-38.530185</v>
      </c>
      <c r="FN150">
        <v>2.10520525328335</v>
      </c>
      <c r="FO150">
        <v>0.439447126825288</v>
      </c>
      <c r="FP150">
        <v>0</v>
      </c>
      <c r="FQ150">
        <v>425.184735294118</v>
      </c>
      <c r="FR150">
        <v>3.7928036657338</v>
      </c>
      <c r="FS150">
        <v>0.412399742456095</v>
      </c>
      <c r="FT150">
        <v>0</v>
      </c>
      <c r="FU150">
        <v>2.4063235</v>
      </c>
      <c r="FV150">
        <v>0.232343414634142</v>
      </c>
      <c r="FW150">
        <v>0.0250864950272054</v>
      </c>
      <c r="FX150">
        <v>0</v>
      </c>
      <c r="FY150">
        <v>0</v>
      </c>
      <c r="FZ150">
        <v>3</v>
      </c>
      <c r="GA150" t="s">
        <v>432</v>
      </c>
      <c r="GB150">
        <v>2.97444</v>
      </c>
      <c r="GC150">
        <v>2.75419</v>
      </c>
      <c r="GD150">
        <v>0.142282</v>
      </c>
      <c r="GE150">
        <v>0.147796</v>
      </c>
      <c r="GF150">
        <v>0.093567</v>
      </c>
      <c r="GG150">
        <v>0.0865943</v>
      </c>
      <c r="GH150">
        <v>33429.3</v>
      </c>
      <c r="GI150">
        <v>36338.1</v>
      </c>
      <c r="GJ150">
        <v>35314.9</v>
      </c>
      <c r="GK150">
        <v>38666.7</v>
      </c>
      <c r="GL150">
        <v>45383.8</v>
      </c>
      <c r="GM150">
        <v>51010.9</v>
      </c>
      <c r="GN150">
        <v>55192.3</v>
      </c>
      <c r="GO150">
        <v>62019.2</v>
      </c>
      <c r="GP150">
        <v>1.9926</v>
      </c>
      <c r="GQ150">
        <v>1.8484</v>
      </c>
      <c r="GR150">
        <v>0.104308</v>
      </c>
      <c r="GS150">
        <v>0</v>
      </c>
      <c r="GT150">
        <v>23.2666</v>
      </c>
      <c r="GU150">
        <v>999.9</v>
      </c>
      <c r="GV150">
        <v>55.848</v>
      </c>
      <c r="GW150">
        <v>28.611</v>
      </c>
      <c r="GX150">
        <v>24.292</v>
      </c>
      <c r="GY150">
        <v>55.2621</v>
      </c>
      <c r="GZ150">
        <v>50.2444</v>
      </c>
      <c r="HA150">
        <v>1</v>
      </c>
      <c r="HB150">
        <v>-0.0986585</v>
      </c>
      <c r="HC150">
        <v>1.27712</v>
      </c>
      <c r="HD150">
        <v>20.1252</v>
      </c>
      <c r="HE150">
        <v>5.20052</v>
      </c>
      <c r="HF150">
        <v>12.004</v>
      </c>
      <c r="HG150">
        <v>4.976</v>
      </c>
      <c r="HH150">
        <v>3.2938</v>
      </c>
      <c r="HI150">
        <v>660.4</v>
      </c>
      <c r="HJ150">
        <v>9999</v>
      </c>
      <c r="HK150">
        <v>9999</v>
      </c>
      <c r="HL150">
        <v>9999</v>
      </c>
      <c r="HM150">
        <v>1.8631</v>
      </c>
      <c r="HN150">
        <v>1.86798</v>
      </c>
      <c r="HO150">
        <v>1.86774</v>
      </c>
      <c r="HP150">
        <v>1.8689</v>
      </c>
      <c r="HQ150">
        <v>1.86975</v>
      </c>
      <c r="HR150">
        <v>1.86581</v>
      </c>
      <c r="HS150">
        <v>1.86691</v>
      </c>
      <c r="HT150">
        <v>1.86829</v>
      </c>
      <c r="HU150">
        <v>5</v>
      </c>
      <c r="HV150">
        <v>0</v>
      </c>
      <c r="HW150">
        <v>0</v>
      </c>
      <c r="HX150">
        <v>0</v>
      </c>
      <c r="HY150" t="s">
        <v>421</v>
      </c>
      <c r="HZ150" t="s">
        <v>422</v>
      </c>
      <c r="IA150" t="s">
        <v>423</v>
      </c>
      <c r="IB150" t="s">
        <v>423</v>
      </c>
      <c r="IC150" t="s">
        <v>423</v>
      </c>
      <c r="ID150" t="s">
        <v>423</v>
      </c>
      <c r="IE150">
        <v>0</v>
      </c>
      <c r="IF150">
        <v>100</v>
      </c>
      <c r="IG150">
        <v>100</v>
      </c>
      <c r="IH150">
        <v>8.37</v>
      </c>
      <c r="II150">
        <v>0.325</v>
      </c>
      <c r="IJ150">
        <v>3.92169283877132</v>
      </c>
      <c r="IK150">
        <v>0.0054094350880348</v>
      </c>
      <c r="IL150">
        <v>8.62785101562088e-07</v>
      </c>
      <c r="IM150">
        <v>-6.09410195572284e-10</v>
      </c>
      <c r="IN150">
        <v>-0.025273926026183</v>
      </c>
      <c r="IO150">
        <v>-0.0219156322177338</v>
      </c>
      <c r="IP150">
        <v>0.00246301660602182</v>
      </c>
      <c r="IQ150">
        <v>-2.7174175459257e-05</v>
      </c>
      <c r="IR150">
        <v>-3</v>
      </c>
      <c r="IS150">
        <v>1757</v>
      </c>
      <c r="IT150">
        <v>1</v>
      </c>
      <c r="IU150">
        <v>21</v>
      </c>
      <c r="IV150">
        <v>1530.8</v>
      </c>
      <c r="IW150">
        <v>1530.7</v>
      </c>
      <c r="IX150">
        <v>1.77246</v>
      </c>
      <c r="IY150">
        <v>2.60254</v>
      </c>
      <c r="IZ150">
        <v>1.54785</v>
      </c>
      <c r="JA150">
        <v>2.30713</v>
      </c>
      <c r="JB150">
        <v>1.34644</v>
      </c>
      <c r="JC150">
        <v>2.41821</v>
      </c>
      <c r="JD150">
        <v>32.2225</v>
      </c>
      <c r="JE150">
        <v>24.2539</v>
      </c>
      <c r="JF150">
        <v>18</v>
      </c>
      <c r="JG150">
        <v>499.136</v>
      </c>
      <c r="JH150">
        <v>407.242</v>
      </c>
      <c r="JI150">
        <v>20.9766</v>
      </c>
      <c r="JJ150">
        <v>25.9516</v>
      </c>
      <c r="JK150">
        <v>30</v>
      </c>
      <c r="JL150">
        <v>25.9487</v>
      </c>
      <c r="JM150">
        <v>25.8983</v>
      </c>
      <c r="JN150">
        <v>35.5329</v>
      </c>
      <c r="JO150">
        <v>28.9791</v>
      </c>
      <c r="JP150">
        <v>0</v>
      </c>
      <c r="JQ150">
        <v>20.9803</v>
      </c>
      <c r="JR150">
        <v>844.435</v>
      </c>
      <c r="JS150">
        <v>18.325</v>
      </c>
      <c r="JT150">
        <v>102.391</v>
      </c>
      <c r="JU150">
        <v>103.232</v>
      </c>
    </row>
    <row r="151" spans="1:281">
      <c r="A151">
        <v>135</v>
      </c>
      <c r="B151">
        <v>1659720463.6</v>
      </c>
      <c r="C151">
        <v>2478.5</v>
      </c>
      <c r="D151" t="s">
        <v>694</v>
      </c>
      <c r="E151" t="s">
        <v>695</v>
      </c>
      <c r="F151">
        <v>5</v>
      </c>
      <c r="G151" t="s">
        <v>595</v>
      </c>
      <c r="H151" t="s">
        <v>416</v>
      </c>
      <c r="I151">
        <v>1659720455.81429</v>
      </c>
      <c r="J151">
        <f>(K151)/1000</f>
        <v>0</v>
      </c>
      <c r="K151">
        <f>IF(CZ151, AN151, AH151)</f>
        <v>0</v>
      </c>
      <c r="L151">
        <f>IF(CZ151, AI151, AG151)</f>
        <v>0</v>
      </c>
      <c r="M151">
        <f>DB151 - IF(AU151&gt;1, L151*CV151*100.0/(AW151*DP151), 0)</f>
        <v>0</v>
      </c>
      <c r="N151">
        <f>((T151-J151/2)*M151-L151)/(T151+J151/2)</f>
        <v>0</v>
      </c>
      <c r="O151">
        <f>N151*(DI151+DJ151)/1000.0</f>
        <v>0</v>
      </c>
      <c r="P151">
        <f>(DB151 - IF(AU151&gt;1, L151*CV151*100.0/(AW151*DP151), 0))*(DI151+DJ151)/1000.0</f>
        <v>0</v>
      </c>
      <c r="Q151">
        <f>2.0/((1/S151-1/R151)+SIGN(S151)*SQRT((1/S151-1/R151)*(1/S151-1/R151) + 4*CW151/((CW151+1)*(CW151+1))*(2*1/S151*1/R151-1/R151*1/R151)))</f>
        <v>0</v>
      </c>
      <c r="R151">
        <f>IF(LEFT(CX151,1)&lt;&gt;"0",IF(LEFT(CX151,1)="1",3.0,CY151),$D$5+$E$5*(DP151*DI151/($K$5*1000))+$F$5*(DP151*DI151/($K$5*1000))*MAX(MIN(CV151,$J$5),$I$5)*MAX(MIN(CV151,$J$5),$I$5)+$G$5*MAX(MIN(CV151,$J$5),$I$5)*(DP151*DI151/($K$5*1000))+$H$5*(DP151*DI151/($K$5*1000))*(DP151*DI151/($K$5*1000)))</f>
        <v>0</v>
      </c>
      <c r="S151">
        <f>J151*(1000-(1000*0.61365*exp(17.502*W151/(240.97+W151))/(DI151+DJ151)+DD151)/2)/(1000*0.61365*exp(17.502*W151/(240.97+W151))/(DI151+DJ151)-DD151)</f>
        <v>0</v>
      </c>
      <c r="T151">
        <f>1/((CW151+1)/(Q151/1.6)+1/(R151/1.37)) + CW151/((CW151+1)/(Q151/1.6) + CW151/(R151/1.37))</f>
        <v>0</v>
      </c>
      <c r="U151">
        <f>(CR151*CU151)</f>
        <v>0</v>
      </c>
      <c r="V151">
        <f>(DK151+(U151+2*0.95*5.67E-8*(((DK151+$B$7)+273)^4-(DK151+273)^4)-44100*J151)/(1.84*29.3*R151+8*0.95*5.67E-8*(DK151+273)^3))</f>
        <v>0</v>
      </c>
      <c r="W151">
        <f>($C$7*DL151+$D$7*DM151+$E$7*V151)</f>
        <v>0</v>
      </c>
      <c r="X151">
        <f>0.61365*exp(17.502*W151/(240.97+W151))</f>
        <v>0</v>
      </c>
      <c r="Y151">
        <f>(Z151/AA151*100)</f>
        <v>0</v>
      </c>
      <c r="Z151">
        <f>DD151*(DI151+DJ151)/1000</f>
        <v>0</v>
      </c>
      <c r="AA151">
        <f>0.61365*exp(17.502*DK151/(240.97+DK151))</f>
        <v>0</v>
      </c>
      <c r="AB151">
        <f>(X151-DD151*(DI151+DJ151)/1000)</f>
        <v>0</v>
      </c>
      <c r="AC151">
        <f>(-J151*44100)</f>
        <v>0</v>
      </c>
      <c r="AD151">
        <f>2*29.3*R151*0.92*(DK151-W151)</f>
        <v>0</v>
      </c>
      <c r="AE151">
        <f>2*0.95*5.67E-8*(((DK151+$B$7)+273)^4-(W151+273)^4)</f>
        <v>0</v>
      </c>
      <c r="AF151">
        <f>U151+AE151+AC151+AD151</f>
        <v>0</v>
      </c>
      <c r="AG151">
        <f>DH151*AU151*(DC151-DB151*(1000-AU151*DE151)/(1000-AU151*DD151))/(100*CV151)</f>
        <v>0</v>
      </c>
      <c r="AH151">
        <f>1000*DH151*AU151*(DD151-DE151)/(100*CV151*(1000-AU151*DD151))</f>
        <v>0</v>
      </c>
      <c r="AI151">
        <f>(AJ151 - AK151 - DI151*1E3/(8.314*(DK151+273.15)) * AM151/DH151 * AL151) * DH151/(100*CV151) * (1000 - DE151)/1000</f>
        <v>0</v>
      </c>
      <c r="AJ151">
        <v>849.324562271108</v>
      </c>
      <c r="AK151">
        <v>819.004836363636</v>
      </c>
      <c r="AL151">
        <v>3.37469403901077</v>
      </c>
      <c r="AM151">
        <v>66.0023153147269</v>
      </c>
      <c r="AN151">
        <f>(AP151 - AO151 + DI151*1E3/(8.314*(DK151+273.15)) * AR151/DH151 * AQ151) * DH151/(100*CV151) * 1000/(1000 - AP151)</f>
        <v>0</v>
      </c>
      <c r="AO151">
        <v>18.3636985364161</v>
      </c>
      <c r="AP151">
        <v>20.7854993006993</v>
      </c>
      <c r="AQ151">
        <v>-0.00111652292490038</v>
      </c>
      <c r="AR151">
        <v>111.647629213414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MAX(0,($B$13+$C$13*DP151)/(1+$D$13*DP151)*DI151/(DK151+273)*$E$13)</f>
        <v>0</v>
      </c>
      <c r="AX151" t="s">
        <v>417</v>
      </c>
      <c r="AY151" t="s">
        <v>417</v>
      </c>
      <c r="AZ151">
        <v>0</v>
      </c>
      <c r="BA151">
        <v>0</v>
      </c>
      <c r="BB151">
        <f>1-AZ151/BA151</f>
        <v>0</v>
      </c>
      <c r="BC151">
        <v>0</v>
      </c>
      <c r="BD151" t="s">
        <v>417</v>
      </c>
      <c r="BE151" t="s">
        <v>417</v>
      </c>
      <c r="BF151">
        <v>0</v>
      </c>
      <c r="BG151">
        <v>0</v>
      </c>
      <c r="BH151">
        <f>1-BF151/BG151</f>
        <v>0</v>
      </c>
      <c r="BI151">
        <v>0.5</v>
      </c>
      <c r="BJ151">
        <f>CS151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417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f>$B$11*DQ151+$C$11*DR151+$F$11*EC151*(1-EF151)</f>
        <v>0</v>
      </c>
      <c r="CS151">
        <f>CR151*CT151</f>
        <v>0</v>
      </c>
      <c r="CT151">
        <f>($B$11*$D$9+$C$11*$D$9+$F$11*((EP151+EH151)/MAX(EP151+EH151+EQ151, 0.1)*$I$9+EQ151/MAX(EP151+EH151+EQ151, 0.1)*$J$9))/($B$11+$C$11+$F$11)</f>
        <v>0</v>
      </c>
      <c r="CU151">
        <f>($B$11*$K$9+$C$11*$K$9+$F$11*((EP151+EH151)/MAX(EP151+EH151+EQ151, 0.1)*$P$9+EQ151/MAX(EP151+EH151+EQ151, 0.1)*$Q$9))/($B$11+$C$11+$F$11)</f>
        <v>0</v>
      </c>
      <c r="CV151">
        <v>6</v>
      </c>
      <c r="CW151">
        <v>0.5</v>
      </c>
      <c r="CX151" t="s">
        <v>418</v>
      </c>
      <c r="CY151">
        <v>2</v>
      </c>
      <c r="CZ151" t="b">
        <v>1</v>
      </c>
      <c r="DA151">
        <v>1659720455.81429</v>
      </c>
      <c r="DB151">
        <v>778.302892857143</v>
      </c>
      <c r="DC151">
        <v>816.834214285714</v>
      </c>
      <c r="DD151">
        <v>20.7995178571429</v>
      </c>
      <c r="DE151">
        <v>18.3727392857143</v>
      </c>
      <c r="DF151">
        <v>769.982678571429</v>
      </c>
      <c r="DG151">
        <v>20.4742321428571</v>
      </c>
      <c r="DH151">
        <v>500.060321428571</v>
      </c>
      <c r="DI151">
        <v>90.3958714285714</v>
      </c>
      <c r="DJ151">
        <v>0.100076339285714</v>
      </c>
      <c r="DK151">
        <v>24.5693464285714</v>
      </c>
      <c r="DL151">
        <v>24.9896464285714</v>
      </c>
      <c r="DM151">
        <v>999.9</v>
      </c>
      <c r="DN151">
        <v>0</v>
      </c>
      <c r="DO151">
        <v>0</v>
      </c>
      <c r="DP151">
        <v>9988.03571428571</v>
      </c>
      <c r="DQ151">
        <v>0</v>
      </c>
      <c r="DR151">
        <v>11.6691642857143</v>
      </c>
      <c r="DS151">
        <v>-38.5314571428571</v>
      </c>
      <c r="DT151">
        <v>794.834678571429</v>
      </c>
      <c r="DU151">
        <v>832.122357142857</v>
      </c>
      <c r="DV151">
        <v>2.4267775</v>
      </c>
      <c r="DW151">
        <v>816.834214285714</v>
      </c>
      <c r="DX151">
        <v>18.3727392857143</v>
      </c>
      <c r="DY151">
        <v>1.88018964285714</v>
      </c>
      <c r="DZ151">
        <v>1.66081928571429</v>
      </c>
      <c r="EA151">
        <v>16.4699142857143</v>
      </c>
      <c r="EB151">
        <v>14.5349892857143</v>
      </c>
      <c r="EC151">
        <v>1999.98928571429</v>
      </c>
      <c r="ED151">
        <v>0.980005</v>
      </c>
      <c r="EE151">
        <v>0.0199952</v>
      </c>
      <c r="EF151">
        <v>0</v>
      </c>
      <c r="EG151">
        <v>425.633642857143</v>
      </c>
      <c r="EH151">
        <v>5.00063</v>
      </c>
      <c r="EI151">
        <v>8498.03678571429</v>
      </c>
      <c r="EJ151">
        <v>17256.8357142857</v>
      </c>
      <c r="EK151">
        <v>37.75</v>
      </c>
      <c r="EL151">
        <v>37.937</v>
      </c>
      <c r="EM151">
        <v>37.31875</v>
      </c>
      <c r="EN151">
        <v>37.187</v>
      </c>
      <c r="EO151">
        <v>38.57775</v>
      </c>
      <c r="EP151">
        <v>1955.09928571429</v>
      </c>
      <c r="EQ151">
        <v>39.89</v>
      </c>
      <c r="ER151">
        <v>0</v>
      </c>
      <c r="ES151">
        <v>1659720460.9</v>
      </c>
      <c r="ET151">
        <v>0</v>
      </c>
      <c r="EU151">
        <v>425.67924</v>
      </c>
      <c r="EV151">
        <v>2.5112307595013</v>
      </c>
      <c r="EW151">
        <v>69.7476921878964</v>
      </c>
      <c r="EX151">
        <v>8498.9768</v>
      </c>
      <c r="EY151">
        <v>15</v>
      </c>
      <c r="EZ151">
        <v>0</v>
      </c>
      <c r="FA151" t="s">
        <v>419</v>
      </c>
      <c r="FB151">
        <v>1659628608.5</v>
      </c>
      <c r="FC151">
        <v>1659628614.5</v>
      </c>
      <c r="FD151">
        <v>0</v>
      </c>
      <c r="FE151">
        <v>0.171</v>
      </c>
      <c r="FF151">
        <v>-0.023</v>
      </c>
      <c r="FG151">
        <v>6.372</v>
      </c>
      <c r="FH151">
        <v>0.072</v>
      </c>
      <c r="FI151">
        <v>420</v>
      </c>
      <c r="FJ151">
        <v>15</v>
      </c>
      <c r="FK151">
        <v>0.23</v>
      </c>
      <c r="FL151">
        <v>0.04</v>
      </c>
      <c r="FM151">
        <v>-38.5949097560976</v>
      </c>
      <c r="FN151">
        <v>0.22789337979092</v>
      </c>
      <c r="FO151">
        <v>0.535955698389827</v>
      </c>
      <c r="FP151">
        <v>1</v>
      </c>
      <c r="FQ151">
        <v>425.464147058824</v>
      </c>
      <c r="FR151">
        <v>3.15103132109205</v>
      </c>
      <c r="FS151">
        <v>0.369136522835857</v>
      </c>
      <c r="FT151">
        <v>0</v>
      </c>
      <c r="FU151">
        <v>2.41584487804878</v>
      </c>
      <c r="FV151">
        <v>0.138238118466903</v>
      </c>
      <c r="FW151">
        <v>0.0199387893951991</v>
      </c>
      <c r="FX151">
        <v>0</v>
      </c>
      <c r="FY151">
        <v>1</v>
      </c>
      <c r="FZ151">
        <v>3</v>
      </c>
      <c r="GA151" t="s">
        <v>426</v>
      </c>
      <c r="GB151">
        <v>2.97477</v>
      </c>
      <c r="GC151">
        <v>2.75445</v>
      </c>
      <c r="GD151">
        <v>0.144262</v>
      </c>
      <c r="GE151">
        <v>0.149935</v>
      </c>
      <c r="GF151">
        <v>0.0935663</v>
      </c>
      <c r="GG151">
        <v>0.0865949</v>
      </c>
      <c r="GH151">
        <v>33352</v>
      </c>
      <c r="GI151">
        <v>36247.2</v>
      </c>
      <c r="GJ151">
        <v>35314.8</v>
      </c>
      <c r="GK151">
        <v>38666.9</v>
      </c>
      <c r="GL151">
        <v>45384</v>
      </c>
      <c r="GM151">
        <v>51010.7</v>
      </c>
      <c r="GN151">
        <v>55192.5</v>
      </c>
      <c r="GO151">
        <v>62018.8</v>
      </c>
      <c r="GP151">
        <v>1.9932</v>
      </c>
      <c r="GQ151">
        <v>1.849</v>
      </c>
      <c r="GR151">
        <v>0.104904</v>
      </c>
      <c r="GS151">
        <v>0</v>
      </c>
      <c r="GT151">
        <v>23.2701</v>
      </c>
      <c r="GU151">
        <v>999.9</v>
      </c>
      <c r="GV151">
        <v>55.823</v>
      </c>
      <c r="GW151">
        <v>28.601</v>
      </c>
      <c r="GX151">
        <v>24.2659</v>
      </c>
      <c r="GY151">
        <v>54.7921</v>
      </c>
      <c r="GZ151">
        <v>50.601</v>
      </c>
      <c r="HA151">
        <v>1</v>
      </c>
      <c r="HB151">
        <v>-0.0987602</v>
      </c>
      <c r="HC151">
        <v>1.28447</v>
      </c>
      <c r="HD151">
        <v>20.1251</v>
      </c>
      <c r="HE151">
        <v>5.19932</v>
      </c>
      <c r="HF151">
        <v>12.004</v>
      </c>
      <c r="HG151">
        <v>4.9756</v>
      </c>
      <c r="HH151">
        <v>3.2932</v>
      </c>
      <c r="HI151">
        <v>660.4</v>
      </c>
      <c r="HJ151">
        <v>9999</v>
      </c>
      <c r="HK151">
        <v>9999</v>
      </c>
      <c r="HL151">
        <v>9999</v>
      </c>
      <c r="HM151">
        <v>1.8631</v>
      </c>
      <c r="HN151">
        <v>1.86798</v>
      </c>
      <c r="HO151">
        <v>1.86771</v>
      </c>
      <c r="HP151">
        <v>1.8689</v>
      </c>
      <c r="HQ151">
        <v>1.86978</v>
      </c>
      <c r="HR151">
        <v>1.86581</v>
      </c>
      <c r="HS151">
        <v>1.86688</v>
      </c>
      <c r="HT151">
        <v>1.86829</v>
      </c>
      <c r="HU151">
        <v>5</v>
      </c>
      <c r="HV151">
        <v>0</v>
      </c>
      <c r="HW151">
        <v>0</v>
      </c>
      <c r="HX151">
        <v>0</v>
      </c>
      <c r="HY151" t="s">
        <v>421</v>
      </c>
      <c r="HZ151" t="s">
        <v>422</v>
      </c>
      <c r="IA151" t="s">
        <v>423</v>
      </c>
      <c r="IB151" t="s">
        <v>423</v>
      </c>
      <c r="IC151" t="s">
        <v>423</v>
      </c>
      <c r="ID151" t="s">
        <v>423</v>
      </c>
      <c r="IE151">
        <v>0</v>
      </c>
      <c r="IF151">
        <v>100</v>
      </c>
      <c r="IG151">
        <v>100</v>
      </c>
      <c r="IH151">
        <v>8.462</v>
      </c>
      <c r="II151">
        <v>0.3248</v>
      </c>
      <c r="IJ151">
        <v>3.92169283877132</v>
      </c>
      <c r="IK151">
        <v>0.0054094350880348</v>
      </c>
      <c r="IL151">
        <v>8.62785101562088e-07</v>
      </c>
      <c r="IM151">
        <v>-6.09410195572284e-10</v>
      </c>
      <c r="IN151">
        <v>-0.025273926026183</v>
      </c>
      <c r="IO151">
        <v>-0.0219156322177338</v>
      </c>
      <c r="IP151">
        <v>0.00246301660602182</v>
      </c>
      <c r="IQ151">
        <v>-2.7174175459257e-05</v>
      </c>
      <c r="IR151">
        <v>-3</v>
      </c>
      <c r="IS151">
        <v>1757</v>
      </c>
      <c r="IT151">
        <v>1</v>
      </c>
      <c r="IU151">
        <v>21</v>
      </c>
      <c r="IV151">
        <v>1530.9</v>
      </c>
      <c r="IW151">
        <v>1530.8</v>
      </c>
      <c r="IX151">
        <v>1.80298</v>
      </c>
      <c r="IY151">
        <v>2.59766</v>
      </c>
      <c r="IZ151">
        <v>1.54785</v>
      </c>
      <c r="JA151">
        <v>2.30713</v>
      </c>
      <c r="JB151">
        <v>1.34644</v>
      </c>
      <c r="JC151">
        <v>2.40479</v>
      </c>
      <c r="JD151">
        <v>32.2225</v>
      </c>
      <c r="JE151">
        <v>24.2539</v>
      </c>
      <c r="JF151">
        <v>18</v>
      </c>
      <c r="JG151">
        <v>499.53</v>
      </c>
      <c r="JH151">
        <v>407.576</v>
      </c>
      <c r="JI151">
        <v>20.9851</v>
      </c>
      <c r="JJ151">
        <v>25.9516</v>
      </c>
      <c r="JK151">
        <v>29.9999</v>
      </c>
      <c r="JL151">
        <v>25.9487</v>
      </c>
      <c r="JM151">
        <v>25.8983</v>
      </c>
      <c r="JN151">
        <v>36.1455</v>
      </c>
      <c r="JO151">
        <v>28.9791</v>
      </c>
      <c r="JP151">
        <v>0</v>
      </c>
      <c r="JQ151">
        <v>20.9868</v>
      </c>
      <c r="JR151">
        <v>857.882</v>
      </c>
      <c r="JS151">
        <v>18.3242</v>
      </c>
      <c r="JT151">
        <v>102.391</v>
      </c>
      <c r="JU151">
        <v>103.232</v>
      </c>
    </row>
    <row r="152" spans="1:281">
      <c r="A152">
        <v>136</v>
      </c>
      <c r="B152">
        <v>1659720468.6</v>
      </c>
      <c r="C152">
        <v>2483.5</v>
      </c>
      <c r="D152" t="s">
        <v>696</v>
      </c>
      <c r="E152" t="s">
        <v>697</v>
      </c>
      <c r="F152">
        <v>5</v>
      </c>
      <c r="G152" t="s">
        <v>595</v>
      </c>
      <c r="H152" t="s">
        <v>416</v>
      </c>
      <c r="I152">
        <v>1659720461.1</v>
      </c>
      <c r="J152">
        <f>(K152)/1000</f>
        <v>0</v>
      </c>
      <c r="K152">
        <f>IF(CZ152, AN152, AH152)</f>
        <v>0</v>
      </c>
      <c r="L152">
        <f>IF(CZ152, AI152, AG152)</f>
        <v>0</v>
      </c>
      <c r="M152">
        <f>DB152 - IF(AU152&gt;1, L152*CV152*100.0/(AW152*DP152), 0)</f>
        <v>0</v>
      </c>
      <c r="N152">
        <f>((T152-J152/2)*M152-L152)/(T152+J152/2)</f>
        <v>0</v>
      </c>
      <c r="O152">
        <f>N152*(DI152+DJ152)/1000.0</f>
        <v>0</v>
      </c>
      <c r="P152">
        <f>(DB152 - IF(AU152&gt;1, L152*CV152*100.0/(AW152*DP152), 0))*(DI152+DJ152)/1000.0</f>
        <v>0</v>
      </c>
      <c r="Q152">
        <f>2.0/((1/S152-1/R152)+SIGN(S152)*SQRT((1/S152-1/R152)*(1/S152-1/R152) + 4*CW152/((CW152+1)*(CW152+1))*(2*1/S152*1/R152-1/R152*1/R152)))</f>
        <v>0</v>
      </c>
      <c r="R152">
        <f>IF(LEFT(CX152,1)&lt;&gt;"0",IF(LEFT(CX152,1)="1",3.0,CY152),$D$5+$E$5*(DP152*DI152/($K$5*1000))+$F$5*(DP152*DI152/($K$5*1000))*MAX(MIN(CV152,$J$5),$I$5)*MAX(MIN(CV152,$J$5),$I$5)+$G$5*MAX(MIN(CV152,$J$5),$I$5)*(DP152*DI152/($K$5*1000))+$H$5*(DP152*DI152/($K$5*1000))*(DP152*DI152/($K$5*1000)))</f>
        <v>0</v>
      </c>
      <c r="S152">
        <f>J152*(1000-(1000*0.61365*exp(17.502*W152/(240.97+W152))/(DI152+DJ152)+DD152)/2)/(1000*0.61365*exp(17.502*W152/(240.97+W152))/(DI152+DJ152)-DD152)</f>
        <v>0</v>
      </c>
      <c r="T152">
        <f>1/((CW152+1)/(Q152/1.6)+1/(R152/1.37)) + CW152/((CW152+1)/(Q152/1.6) + CW152/(R152/1.37))</f>
        <v>0</v>
      </c>
      <c r="U152">
        <f>(CR152*CU152)</f>
        <v>0</v>
      </c>
      <c r="V152">
        <f>(DK152+(U152+2*0.95*5.67E-8*(((DK152+$B$7)+273)^4-(DK152+273)^4)-44100*J152)/(1.84*29.3*R152+8*0.95*5.67E-8*(DK152+273)^3))</f>
        <v>0</v>
      </c>
      <c r="W152">
        <f>($C$7*DL152+$D$7*DM152+$E$7*V152)</f>
        <v>0</v>
      </c>
      <c r="X152">
        <f>0.61365*exp(17.502*W152/(240.97+W152))</f>
        <v>0</v>
      </c>
      <c r="Y152">
        <f>(Z152/AA152*100)</f>
        <v>0</v>
      </c>
      <c r="Z152">
        <f>DD152*(DI152+DJ152)/1000</f>
        <v>0</v>
      </c>
      <c r="AA152">
        <f>0.61365*exp(17.502*DK152/(240.97+DK152))</f>
        <v>0</v>
      </c>
      <c r="AB152">
        <f>(X152-DD152*(DI152+DJ152)/1000)</f>
        <v>0</v>
      </c>
      <c r="AC152">
        <f>(-J152*44100)</f>
        <v>0</v>
      </c>
      <c r="AD152">
        <f>2*29.3*R152*0.92*(DK152-W152)</f>
        <v>0</v>
      </c>
      <c r="AE152">
        <f>2*0.95*5.67E-8*(((DK152+$B$7)+273)^4-(W152+273)^4)</f>
        <v>0</v>
      </c>
      <c r="AF152">
        <f>U152+AE152+AC152+AD152</f>
        <v>0</v>
      </c>
      <c r="AG152">
        <f>DH152*AU152*(DC152-DB152*(1000-AU152*DE152)/(1000-AU152*DD152))/(100*CV152)</f>
        <v>0</v>
      </c>
      <c r="AH152">
        <f>1000*DH152*AU152*(DD152-DE152)/(100*CV152*(1000-AU152*DD152))</f>
        <v>0</v>
      </c>
      <c r="AI152">
        <f>(AJ152 - AK152 - DI152*1E3/(8.314*(DK152+273.15)) * AM152/DH152 * AL152) * DH152/(100*CV152) * (1000 - DE152)/1000</f>
        <v>0</v>
      </c>
      <c r="AJ152">
        <v>866.417681846671</v>
      </c>
      <c r="AK152">
        <v>835.885169696969</v>
      </c>
      <c r="AL152">
        <v>3.38451524930311</v>
      </c>
      <c r="AM152">
        <v>66.0023153147269</v>
      </c>
      <c r="AN152">
        <f>(AP152 - AO152 + DI152*1E3/(8.314*(DK152+273.15)) * AR152/DH152 * AQ152) * DH152/(100*CV152) * 1000/(1000 - AP152)</f>
        <v>0</v>
      </c>
      <c r="AO152">
        <v>18.3609242463019</v>
      </c>
      <c r="AP152">
        <v>20.7810503496504</v>
      </c>
      <c r="AQ152">
        <v>-0.00041800791657946</v>
      </c>
      <c r="AR152">
        <v>111.647629213414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MAX(0,($B$13+$C$13*DP152)/(1+$D$13*DP152)*DI152/(DK152+273)*$E$13)</f>
        <v>0</v>
      </c>
      <c r="AX152" t="s">
        <v>417</v>
      </c>
      <c r="AY152" t="s">
        <v>417</v>
      </c>
      <c r="AZ152">
        <v>0</v>
      </c>
      <c r="BA152">
        <v>0</v>
      </c>
      <c r="BB152">
        <f>1-AZ152/BA152</f>
        <v>0</v>
      </c>
      <c r="BC152">
        <v>0</v>
      </c>
      <c r="BD152" t="s">
        <v>417</v>
      </c>
      <c r="BE152" t="s">
        <v>417</v>
      </c>
      <c r="BF152">
        <v>0</v>
      </c>
      <c r="BG152">
        <v>0</v>
      </c>
      <c r="BH152">
        <f>1-BF152/BG152</f>
        <v>0</v>
      </c>
      <c r="BI152">
        <v>0.5</v>
      </c>
      <c r="BJ152">
        <f>CS152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417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f>$B$11*DQ152+$C$11*DR152+$F$11*EC152*(1-EF152)</f>
        <v>0</v>
      </c>
      <c r="CS152">
        <f>CR152*CT152</f>
        <v>0</v>
      </c>
      <c r="CT152">
        <f>($B$11*$D$9+$C$11*$D$9+$F$11*((EP152+EH152)/MAX(EP152+EH152+EQ152, 0.1)*$I$9+EQ152/MAX(EP152+EH152+EQ152, 0.1)*$J$9))/($B$11+$C$11+$F$11)</f>
        <v>0</v>
      </c>
      <c r="CU152">
        <f>($B$11*$K$9+$C$11*$K$9+$F$11*((EP152+EH152)/MAX(EP152+EH152+EQ152, 0.1)*$P$9+EQ152/MAX(EP152+EH152+EQ152, 0.1)*$Q$9))/($B$11+$C$11+$F$11)</f>
        <v>0</v>
      </c>
      <c r="CV152">
        <v>6</v>
      </c>
      <c r="CW152">
        <v>0.5</v>
      </c>
      <c r="CX152" t="s">
        <v>418</v>
      </c>
      <c r="CY152">
        <v>2</v>
      </c>
      <c r="CZ152" t="b">
        <v>1</v>
      </c>
      <c r="DA152">
        <v>1659720461.1</v>
      </c>
      <c r="DB152">
        <v>795.486851851852</v>
      </c>
      <c r="DC152">
        <v>834.349333333333</v>
      </c>
      <c r="DD152">
        <v>20.7886111111111</v>
      </c>
      <c r="DE152">
        <v>18.3644407407407</v>
      </c>
      <c r="DF152">
        <v>787.070407407407</v>
      </c>
      <c r="DG152">
        <v>20.4637925925926</v>
      </c>
      <c r="DH152">
        <v>500.07662962963</v>
      </c>
      <c r="DI152">
        <v>90.3974851851852</v>
      </c>
      <c r="DJ152">
        <v>0.10007952962963</v>
      </c>
      <c r="DK152">
        <v>24.573962962963</v>
      </c>
      <c r="DL152">
        <v>24.9946962962963</v>
      </c>
      <c r="DM152">
        <v>999.9</v>
      </c>
      <c r="DN152">
        <v>0</v>
      </c>
      <c r="DO152">
        <v>0</v>
      </c>
      <c r="DP152">
        <v>9992.96296296296</v>
      </c>
      <c r="DQ152">
        <v>0</v>
      </c>
      <c r="DR152">
        <v>11.6804851851852</v>
      </c>
      <c r="DS152">
        <v>-38.862537037037</v>
      </c>
      <c r="DT152">
        <v>812.374814814815</v>
      </c>
      <c r="DU152">
        <v>849.958296296296</v>
      </c>
      <c r="DV152">
        <v>2.42416740740741</v>
      </c>
      <c r="DW152">
        <v>834.349333333333</v>
      </c>
      <c r="DX152">
        <v>18.3644407407407</v>
      </c>
      <c r="DY152">
        <v>1.87923740740741</v>
      </c>
      <c r="DZ152">
        <v>1.66009888888889</v>
      </c>
      <c r="EA152">
        <v>16.4619481481481</v>
      </c>
      <c r="EB152">
        <v>14.5282703703704</v>
      </c>
      <c r="EC152">
        <v>1999.99481481481</v>
      </c>
      <c r="ED152">
        <v>0.980005</v>
      </c>
      <c r="EE152">
        <v>0.0199952</v>
      </c>
      <c r="EF152">
        <v>0</v>
      </c>
      <c r="EG152">
        <v>425.886777777778</v>
      </c>
      <c r="EH152">
        <v>5.00063</v>
      </c>
      <c r="EI152">
        <v>8503.58666666667</v>
      </c>
      <c r="EJ152">
        <v>17256.8777777778</v>
      </c>
      <c r="EK152">
        <v>37.75</v>
      </c>
      <c r="EL152">
        <v>37.937</v>
      </c>
      <c r="EM152">
        <v>37.3236666666667</v>
      </c>
      <c r="EN152">
        <v>37.187</v>
      </c>
      <c r="EO152">
        <v>38.5783333333333</v>
      </c>
      <c r="EP152">
        <v>1955.10481481481</v>
      </c>
      <c r="EQ152">
        <v>39.89</v>
      </c>
      <c r="ER152">
        <v>0</v>
      </c>
      <c r="ES152">
        <v>1659720465.7</v>
      </c>
      <c r="ET152">
        <v>0</v>
      </c>
      <c r="EU152">
        <v>425.9116</v>
      </c>
      <c r="EV152">
        <v>3.11792306707424</v>
      </c>
      <c r="EW152">
        <v>56.5569230669685</v>
      </c>
      <c r="EX152">
        <v>8503.9252</v>
      </c>
      <c r="EY152">
        <v>15</v>
      </c>
      <c r="EZ152">
        <v>0</v>
      </c>
      <c r="FA152" t="s">
        <v>419</v>
      </c>
      <c r="FB152">
        <v>1659628608.5</v>
      </c>
      <c r="FC152">
        <v>1659628614.5</v>
      </c>
      <c r="FD152">
        <v>0</v>
      </c>
      <c r="FE152">
        <v>0.171</v>
      </c>
      <c r="FF152">
        <v>-0.023</v>
      </c>
      <c r="FG152">
        <v>6.372</v>
      </c>
      <c r="FH152">
        <v>0.072</v>
      </c>
      <c r="FI152">
        <v>420</v>
      </c>
      <c r="FJ152">
        <v>15</v>
      </c>
      <c r="FK152">
        <v>0.23</v>
      </c>
      <c r="FL152">
        <v>0.04</v>
      </c>
      <c r="FM152">
        <v>-38.6513463414634</v>
      </c>
      <c r="FN152">
        <v>-4.12162787456442</v>
      </c>
      <c r="FO152">
        <v>0.602556213387177</v>
      </c>
      <c r="FP152">
        <v>0</v>
      </c>
      <c r="FQ152">
        <v>425.730529411765</v>
      </c>
      <c r="FR152">
        <v>2.9480825027337</v>
      </c>
      <c r="FS152">
        <v>0.344760380152913</v>
      </c>
      <c r="FT152">
        <v>0</v>
      </c>
      <c r="FU152">
        <v>2.42448707317073</v>
      </c>
      <c r="FV152">
        <v>0.000204878048784753</v>
      </c>
      <c r="FW152">
        <v>0.0110284776040457</v>
      </c>
      <c r="FX152">
        <v>1</v>
      </c>
      <c r="FY152">
        <v>1</v>
      </c>
      <c r="FZ152">
        <v>3</v>
      </c>
      <c r="GA152" t="s">
        <v>426</v>
      </c>
      <c r="GB152">
        <v>2.97447</v>
      </c>
      <c r="GC152">
        <v>2.75426</v>
      </c>
      <c r="GD152">
        <v>0.146244</v>
      </c>
      <c r="GE152">
        <v>0.151723</v>
      </c>
      <c r="GF152">
        <v>0.0935459</v>
      </c>
      <c r="GG152">
        <v>0.0865769</v>
      </c>
      <c r="GH152">
        <v>33275.8</v>
      </c>
      <c r="GI152">
        <v>36171</v>
      </c>
      <c r="GJ152">
        <v>35315.9</v>
      </c>
      <c r="GK152">
        <v>38666.9</v>
      </c>
      <c r="GL152">
        <v>45385.9</v>
      </c>
      <c r="GM152">
        <v>51010.9</v>
      </c>
      <c r="GN152">
        <v>55193.5</v>
      </c>
      <c r="GO152">
        <v>62017.8</v>
      </c>
      <c r="GP152">
        <v>1.9926</v>
      </c>
      <c r="GQ152">
        <v>1.849</v>
      </c>
      <c r="GR152">
        <v>0.1055</v>
      </c>
      <c r="GS152">
        <v>0</v>
      </c>
      <c r="GT152">
        <v>23.2725</v>
      </c>
      <c r="GU152">
        <v>999.9</v>
      </c>
      <c r="GV152">
        <v>55.823</v>
      </c>
      <c r="GW152">
        <v>28.611</v>
      </c>
      <c r="GX152">
        <v>24.2837</v>
      </c>
      <c r="GY152">
        <v>54.9821</v>
      </c>
      <c r="GZ152">
        <v>50.3526</v>
      </c>
      <c r="HA152">
        <v>1</v>
      </c>
      <c r="HB152">
        <v>-0.0982317</v>
      </c>
      <c r="HC152">
        <v>1.71712</v>
      </c>
      <c r="HD152">
        <v>20.1208</v>
      </c>
      <c r="HE152">
        <v>5.20172</v>
      </c>
      <c r="HF152">
        <v>12.0052</v>
      </c>
      <c r="HG152">
        <v>4.976</v>
      </c>
      <c r="HH152">
        <v>3.2932</v>
      </c>
      <c r="HI152">
        <v>660.4</v>
      </c>
      <c r="HJ152">
        <v>9999</v>
      </c>
      <c r="HK152">
        <v>9999</v>
      </c>
      <c r="HL152">
        <v>9999</v>
      </c>
      <c r="HM152">
        <v>1.8631</v>
      </c>
      <c r="HN152">
        <v>1.86798</v>
      </c>
      <c r="HO152">
        <v>1.86774</v>
      </c>
      <c r="HP152">
        <v>1.8689</v>
      </c>
      <c r="HQ152">
        <v>1.86975</v>
      </c>
      <c r="HR152">
        <v>1.86581</v>
      </c>
      <c r="HS152">
        <v>1.86691</v>
      </c>
      <c r="HT152">
        <v>1.86829</v>
      </c>
      <c r="HU152">
        <v>5</v>
      </c>
      <c r="HV152">
        <v>0</v>
      </c>
      <c r="HW152">
        <v>0</v>
      </c>
      <c r="HX152">
        <v>0</v>
      </c>
      <c r="HY152" t="s">
        <v>421</v>
      </c>
      <c r="HZ152" t="s">
        <v>422</v>
      </c>
      <c r="IA152" t="s">
        <v>423</v>
      </c>
      <c r="IB152" t="s">
        <v>423</v>
      </c>
      <c r="IC152" t="s">
        <v>423</v>
      </c>
      <c r="ID152" t="s">
        <v>423</v>
      </c>
      <c r="IE152">
        <v>0</v>
      </c>
      <c r="IF152">
        <v>100</v>
      </c>
      <c r="IG152">
        <v>100</v>
      </c>
      <c r="IH152">
        <v>8.554</v>
      </c>
      <c r="II152">
        <v>0.3245</v>
      </c>
      <c r="IJ152">
        <v>3.92169283877132</v>
      </c>
      <c r="IK152">
        <v>0.0054094350880348</v>
      </c>
      <c r="IL152">
        <v>8.62785101562088e-07</v>
      </c>
      <c r="IM152">
        <v>-6.09410195572284e-10</v>
      </c>
      <c r="IN152">
        <v>-0.025273926026183</v>
      </c>
      <c r="IO152">
        <v>-0.0219156322177338</v>
      </c>
      <c r="IP152">
        <v>0.00246301660602182</v>
      </c>
      <c r="IQ152">
        <v>-2.7174175459257e-05</v>
      </c>
      <c r="IR152">
        <v>-3</v>
      </c>
      <c r="IS152">
        <v>1757</v>
      </c>
      <c r="IT152">
        <v>1</v>
      </c>
      <c r="IU152">
        <v>21</v>
      </c>
      <c r="IV152">
        <v>1531</v>
      </c>
      <c r="IW152">
        <v>1530.9</v>
      </c>
      <c r="IX152">
        <v>1.82983</v>
      </c>
      <c r="IY152">
        <v>2.60376</v>
      </c>
      <c r="IZ152">
        <v>1.54785</v>
      </c>
      <c r="JA152">
        <v>2.30713</v>
      </c>
      <c r="JB152">
        <v>1.34644</v>
      </c>
      <c r="JC152">
        <v>2.33154</v>
      </c>
      <c r="JD152">
        <v>32.2225</v>
      </c>
      <c r="JE152">
        <v>24.2451</v>
      </c>
      <c r="JF152">
        <v>18</v>
      </c>
      <c r="JG152">
        <v>499.136</v>
      </c>
      <c r="JH152">
        <v>407.576</v>
      </c>
      <c r="JI152">
        <v>20.9813</v>
      </c>
      <c r="JJ152">
        <v>25.9516</v>
      </c>
      <c r="JK152">
        <v>30.0003</v>
      </c>
      <c r="JL152">
        <v>25.9487</v>
      </c>
      <c r="JM152">
        <v>25.8983</v>
      </c>
      <c r="JN152">
        <v>36.6836</v>
      </c>
      <c r="JO152">
        <v>28.9791</v>
      </c>
      <c r="JP152">
        <v>0</v>
      </c>
      <c r="JQ152">
        <v>20.9127</v>
      </c>
      <c r="JR152">
        <v>871.362</v>
      </c>
      <c r="JS152">
        <v>18.3257</v>
      </c>
      <c r="JT152">
        <v>102.394</v>
      </c>
      <c r="JU152">
        <v>103.231</v>
      </c>
    </row>
    <row r="153" spans="1:281">
      <c r="A153">
        <v>137</v>
      </c>
      <c r="B153">
        <v>1659720473.6</v>
      </c>
      <c r="C153">
        <v>2488.5</v>
      </c>
      <c r="D153" t="s">
        <v>698</v>
      </c>
      <c r="E153" t="s">
        <v>699</v>
      </c>
      <c r="F153">
        <v>5</v>
      </c>
      <c r="G153" t="s">
        <v>595</v>
      </c>
      <c r="H153" t="s">
        <v>416</v>
      </c>
      <c r="I153">
        <v>1659720465.81429</v>
      </c>
      <c r="J153">
        <f>(K153)/1000</f>
        <v>0</v>
      </c>
      <c r="K153">
        <f>IF(CZ153, AN153, AH153)</f>
        <v>0</v>
      </c>
      <c r="L153">
        <f>IF(CZ153, AI153, AG153)</f>
        <v>0</v>
      </c>
      <c r="M153">
        <f>DB153 - IF(AU153&gt;1, L153*CV153*100.0/(AW153*DP153), 0)</f>
        <v>0</v>
      </c>
      <c r="N153">
        <f>((T153-J153/2)*M153-L153)/(T153+J153/2)</f>
        <v>0</v>
      </c>
      <c r="O153">
        <f>N153*(DI153+DJ153)/1000.0</f>
        <v>0</v>
      </c>
      <c r="P153">
        <f>(DB153 - IF(AU153&gt;1, L153*CV153*100.0/(AW153*DP153), 0))*(DI153+DJ153)/1000.0</f>
        <v>0</v>
      </c>
      <c r="Q153">
        <f>2.0/((1/S153-1/R153)+SIGN(S153)*SQRT((1/S153-1/R153)*(1/S153-1/R153) + 4*CW153/((CW153+1)*(CW153+1))*(2*1/S153*1/R153-1/R153*1/R153)))</f>
        <v>0</v>
      </c>
      <c r="R153">
        <f>IF(LEFT(CX153,1)&lt;&gt;"0",IF(LEFT(CX153,1)="1",3.0,CY153),$D$5+$E$5*(DP153*DI153/($K$5*1000))+$F$5*(DP153*DI153/($K$5*1000))*MAX(MIN(CV153,$J$5),$I$5)*MAX(MIN(CV153,$J$5),$I$5)+$G$5*MAX(MIN(CV153,$J$5),$I$5)*(DP153*DI153/($K$5*1000))+$H$5*(DP153*DI153/($K$5*1000))*(DP153*DI153/($K$5*1000)))</f>
        <v>0</v>
      </c>
      <c r="S153">
        <f>J153*(1000-(1000*0.61365*exp(17.502*W153/(240.97+W153))/(DI153+DJ153)+DD153)/2)/(1000*0.61365*exp(17.502*W153/(240.97+W153))/(DI153+DJ153)-DD153)</f>
        <v>0</v>
      </c>
      <c r="T153">
        <f>1/((CW153+1)/(Q153/1.6)+1/(R153/1.37)) + CW153/((CW153+1)/(Q153/1.6) + CW153/(R153/1.37))</f>
        <v>0</v>
      </c>
      <c r="U153">
        <f>(CR153*CU153)</f>
        <v>0</v>
      </c>
      <c r="V153">
        <f>(DK153+(U153+2*0.95*5.67E-8*(((DK153+$B$7)+273)^4-(DK153+273)^4)-44100*J153)/(1.84*29.3*R153+8*0.95*5.67E-8*(DK153+273)^3))</f>
        <v>0</v>
      </c>
      <c r="W153">
        <f>($C$7*DL153+$D$7*DM153+$E$7*V153)</f>
        <v>0</v>
      </c>
      <c r="X153">
        <f>0.61365*exp(17.502*W153/(240.97+W153))</f>
        <v>0</v>
      </c>
      <c r="Y153">
        <f>(Z153/AA153*100)</f>
        <v>0</v>
      </c>
      <c r="Z153">
        <f>DD153*(DI153+DJ153)/1000</f>
        <v>0</v>
      </c>
      <c r="AA153">
        <f>0.61365*exp(17.502*DK153/(240.97+DK153))</f>
        <v>0</v>
      </c>
      <c r="AB153">
        <f>(X153-DD153*(DI153+DJ153)/1000)</f>
        <v>0</v>
      </c>
      <c r="AC153">
        <f>(-J153*44100)</f>
        <v>0</v>
      </c>
      <c r="AD153">
        <f>2*29.3*R153*0.92*(DK153-W153)</f>
        <v>0</v>
      </c>
      <c r="AE153">
        <f>2*0.95*5.67E-8*(((DK153+$B$7)+273)^4-(W153+273)^4)</f>
        <v>0</v>
      </c>
      <c r="AF153">
        <f>U153+AE153+AC153+AD153</f>
        <v>0</v>
      </c>
      <c r="AG153">
        <f>DH153*AU153*(DC153-DB153*(1000-AU153*DE153)/(1000-AU153*DD153))/(100*CV153)</f>
        <v>0</v>
      </c>
      <c r="AH153">
        <f>1000*DH153*AU153*(DD153-DE153)/(100*CV153*(1000-AU153*DD153))</f>
        <v>0</v>
      </c>
      <c r="AI153">
        <f>(AJ153 - AK153 - DI153*1E3/(8.314*(DK153+273.15)) * AM153/DH153 * AL153) * DH153/(100*CV153) * (1000 - DE153)/1000</f>
        <v>0</v>
      </c>
      <c r="AJ153">
        <v>882.976599208785</v>
      </c>
      <c r="AK153">
        <v>852.502533333333</v>
      </c>
      <c r="AL153">
        <v>3.32535270308613</v>
      </c>
      <c r="AM153">
        <v>66.0023153147269</v>
      </c>
      <c r="AN153">
        <f>(AP153 - AO153 + DI153*1E3/(8.314*(DK153+273.15)) * AR153/DH153 * AQ153) * DH153/(100*CV153) * 1000/(1000 - AP153)</f>
        <v>0</v>
      </c>
      <c r="AO153">
        <v>18.3605402485869</v>
      </c>
      <c r="AP153">
        <v>20.7776216783217</v>
      </c>
      <c r="AQ153">
        <v>-0.000195500816624671</v>
      </c>
      <c r="AR153">
        <v>111.647629213414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MAX(0,($B$13+$C$13*DP153)/(1+$D$13*DP153)*DI153/(DK153+273)*$E$13)</f>
        <v>0</v>
      </c>
      <c r="AX153" t="s">
        <v>417</v>
      </c>
      <c r="AY153" t="s">
        <v>417</v>
      </c>
      <c r="AZ153">
        <v>0</v>
      </c>
      <c r="BA153">
        <v>0</v>
      </c>
      <c r="BB153">
        <f>1-AZ153/BA153</f>
        <v>0</v>
      </c>
      <c r="BC153">
        <v>0</v>
      </c>
      <c r="BD153" t="s">
        <v>417</v>
      </c>
      <c r="BE153" t="s">
        <v>417</v>
      </c>
      <c r="BF153">
        <v>0</v>
      </c>
      <c r="BG153">
        <v>0</v>
      </c>
      <c r="BH153">
        <f>1-BF153/BG153</f>
        <v>0</v>
      </c>
      <c r="BI153">
        <v>0.5</v>
      </c>
      <c r="BJ153">
        <f>CS153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417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f>$B$11*DQ153+$C$11*DR153+$F$11*EC153*(1-EF153)</f>
        <v>0</v>
      </c>
      <c r="CS153">
        <f>CR153*CT153</f>
        <v>0</v>
      </c>
      <c r="CT153">
        <f>($B$11*$D$9+$C$11*$D$9+$F$11*((EP153+EH153)/MAX(EP153+EH153+EQ153, 0.1)*$I$9+EQ153/MAX(EP153+EH153+EQ153, 0.1)*$J$9))/($B$11+$C$11+$F$11)</f>
        <v>0</v>
      </c>
      <c r="CU153">
        <f>($B$11*$K$9+$C$11*$K$9+$F$11*((EP153+EH153)/MAX(EP153+EH153+EQ153, 0.1)*$P$9+EQ153/MAX(EP153+EH153+EQ153, 0.1)*$Q$9))/($B$11+$C$11+$F$11)</f>
        <v>0</v>
      </c>
      <c r="CV153">
        <v>6</v>
      </c>
      <c r="CW153">
        <v>0.5</v>
      </c>
      <c r="CX153" t="s">
        <v>418</v>
      </c>
      <c r="CY153">
        <v>2</v>
      </c>
      <c r="CZ153" t="b">
        <v>1</v>
      </c>
      <c r="DA153">
        <v>1659720465.81429</v>
      </c>
      <c r="DB153">
        <v>810.903142857143</v>
      </c>
      <c r="DC153">
        <v>849.885785714286</v>
      </c>
      <c r="DD153">
        <v>20.7832142857143</v>
      </c>
      <c r="DE153">
        <v>18.3620392857143</v>
      </c>
      <c r="DF153">
        <v>802.4005</v>
      </c>
      <c r="DG153">
        <v>20.458625</v>
      </c>
      <c r="DH153">
        <v>500.088214285714</v>
      </c>
      <c r="DI153">
        <v>90.3986678571429</v>
      </c>
      <c r="DJ153">
        <v>0.100129603571429</v>
      </c>
      <c r="DK153">
        <v>24.5767357142857</v>
      </c>
      <c r="DL153">
        <v>24.9952142857143</v>
      </c>
      <c r="DM153">
        <v>999.9</v>
      </c>
      <c r="DN153">
        <v>0</v>
      </c>
      <c r="DO153">
        <v>0</v>
      </c>
      <c r="DP153">
        <v>9993.21428571429</v>
      </c>
      <c r="DQ153">
        <v>0</v>
      </c>
      <c r="DR153">
        <v>11.6928285714286</v>
      </c>
      <c r="DS153">
        <v>-38.9825607142857</v>
      </c>
      <c r="DT153">
        <v>828.114</v>
      </c>
      <c r="DU153">
        <v>865.783285714286</v>
      </c>
      <c r="DV153">
        <v>2.42117</v>
      </c>
      <c r="DW153">
        <v>849.885785714286</v>
      </c>
      <c r="DX153">
        <v>18.3620392857143</v>
      </c>
      <c r="DY153">
        <v>1.87877357142857</v>
      </c>
      <c r="DZ153">
        <v>1.65990392857143</v>
      </c>
      <c r="EA153">
        <v>16.4580821428571</v>
      </c>
      <c r="EB153">
        <v>14.5264535714286</v>
      </c>
      <c r="EC153">
        <v>2000.00214285714</v>
      </c>
      <c r="ED153">
        <v>0.980005</v>
      </c>
      <c r="EE153">
        <v>0.0199952</v>
      </c>
      <c r="EF153">
        <v>0</v>
      </c>
      <c r="EG153">
        <v>426.119428571429</v>
      </c>
      <c r="EH153">
        <v>5.00063</v>
      </c>
      <c r="EI153">
        <v>8507.81214285714</v>
      </c>
      <c r="EJ153">
        <v>17256.9428571429</v>
      </c>
      <c r="EK153">
        <v>37.75</v>
      </c>
      <c r="EL153">
        <v>37.937</v>
      </c>
      <c r="EM153">
        <v>37.3255</v>
      </c>
      <c r="EN153">
        <v>37.187</v>
      </c>
      <c r="EO153">
        <v>38.57325</v>
      </c>
      <c r="EP153">
        <v>1955.11214285714</v>
      </c>
      <c r="EQ153">
        <v>39.89</v>
      </c>
      <c r="ER153">
        <v>0</v>
      </c>
      <c r="ES153">
        <v>1659720470.5</v>
      </c>
      <c r="ET153">
        <v>0</v>
      </c>
      <c r="EU153">
        <v>426.12972</v>
      </c>
      <c r="EV153">
        <v>2.62230767614094</v>
      </c>
      <c r="EW153">
        <v>47.6392306973857</v>
      </c>
      <c r="EX153">
        <v>8508.2524</v>
      </c>
      <c r="EY153">
        <v>15</v>
      </c>
      <c r="EZ153">
        <v>0</v>
      </c>
      <c r="FA153" t="s">
        <v>419</v>
      </c>
      <c r="FB153">
        <v>1659628608.5</v>
      </c>
      <c r="FC153">
        <v>1659628614.5</v>
      </c>
      <c r="FD153">
        <v>0</v>
      </c>
      <c r="FE153">
        <v>0.171</v>
      </c>
      <c r="FF153">
        <v>-0.023</v>
      </c>
      <c r="FG153">
        <v>6.372</v>
      </c>
      <c r="FH153">
        <v>0.072</v>
      </c>
      <c r="FI153">
        <v>420</v>
      </c>
      <c r="FJ153">
        <v>15</v>
      </c>
      <c r="FK153">
        <v>0.23</v>
      </c>
      <c r="FL153">
        <v>0.04</v>
      </c>
      <c r="FM153">
        <v>-38.812655</v>
      </c>
      <c r="FN153">
        <v>-3.18363377110688</v>
      </c>
      <c r="FO153">
        <v>0.604658925324848</v>
      </c>
      <c r="FP153">
        <v>0</v>
      </c>
      <c r="FQ153">
        <v>425.947588235294</v>
      </c>
      <c r="FR153">
        <v>3.01637891055062</v>
      </c>
      <c r="FS153">
        <v>0.341661865665205</v>
      </c>
      <c r="FT153">
        <v>0</v>
      </c>
      <c r="FU153">
        <v>2.42454325</v>
      </c>
      <c r="FV153">
        <v>-0.0468370356472863</v>
      </c>
      <c r="FW153">
        <v>0.00601454253767479</v>
      </c>
      <c r="FX153">
        <v>1</v>
      </c>
      <c r="FY153">
        <v>1</v>
      </c>
      <c r="FZ153">
        <v>3</v>
      </c>
      <c r="GA153" t="s">
        <v>426</v>
      </c>
      <c r="GB153">
        <v>2.97418</v>
      </c>
      <c r="GC153">
        <v>2.75415</v>
      </c>
      <c r="GD153">
        <v>0.148144</v>
      </c>
      <c r="GE153">
        <v>0.153633</v>
      </c>
      <c r="GF153">
        <v>0.0935183</v>
      </c>
      <c r="GG153">
        <v>0.0865753</v>
      </c>
      <c r="GH153">
        <v>33201.1</v>
      </c>
      <c r="GI153">
        <v>36089.4</v>
      </c>
      <c r="GJ153">
        <v>35315.1</v>
      </c>
      <c r="GK153">
        <v>38666.6</v>
      </c>
      <c r="GL153">
        <v>45386.4</v>
      </c>
      <c r="GM153">
        <v>51011.4</v>
      </c>
      <c r="GN153">
        <v>55192.4</v>
      </c>
      <c r="GO153">
        <v>62018.2</v>
      </c>
      <c r="GP153">
        <v>1.9926</v>
      </c>
      <c r="GQ153">
        <v>1.849</v>
      </c>
      <c r="GR153">
        <v>0.104457</v>
      </c>
      <c r="GS153">
        <v>0</v>
      </c>
      <c r="GT153">
        <v>23.2764</v>
      </c>
      <c r="GU153">
        <v>999.9</v>
      </c>
      <c r="GV153">
        <v>55.823</v>
      </c>
      <c r="GW153">
        <v>28.611</v>
      </c>
      <c r="GX153">
        <v>24.2816</v>
      </c>
      <c r="GY153">
        <v>55.772</v>
      </c>
      <c r="GZ153">
        <v>50.2404</v>
      </c>
      <c r="HA153">
        <v>1</v>
      </c>
      <c r="HB153">
        <v>-0.0980488</v>
      </c>
      <c r="HC153">
        <v>1.4841</v>
      </c>
      <c r="HD153">
        <v>20.1233</v>
      </c>
      <c r="HE153">
        <v>5.19932</v>
      </c>
      <c r="HF153">
        <v>12.004</v>
      </c>
      <c r="HG153">
        <v>4.9752</v>
      </c>
      <c r="HH153">
        <v>3.293</v>
      </c>
      <c r="HI153">
        <v>660.4</v>
      </c>
      <c r="HJ153">
        <v>9999</v>
      </c>
      <c r="HK153">
        <v>9999</v>
      </c>
      <c r="HL153">
        <v>9999</v>
      </c>
      <c r="HM153">
        <v>1.86307</v>
      </c>
      <c r="HN153">
        <v>1.86798</v>
      </c>
      <c r="HO153">
        <v>1.86768</v>
      </c>
      <c r="HP153">
        <v>1.8689</v>
      </c>
      <c r="HQ153">
        <v>1.86972</v>
      </c>
      <c r="HR153">
        <v>1.86584</v>
      </c>
      <c r="HS153">
        <v>1.86691</v>
      </c>
      <c r="HT153">
        <v>1.86829</v>
      </c>
      <c r="HU153">
        <v>5</v>
      </c>
      <c r="HV153">
        <v>0</v>
      </c>
      <c r="HW153">
        <v>0</v>
      </c>
      <c r="HX153">
        <v>0</v>
      </c>
      <c r="HY153" t="s">
        <v>421</v>
      </c>
      <c r="HZ153" t="s">
        <v>422</v>
      </c>
      <c r="IA153" t="s">
        <v>423</v>
      </c>
      <c r="IB153" t="s">
        <v>423</v>
      </c>
      <c r="IC153" t="s">
        <v>423</v>
      </c>
      <c r="ID153" t="s">
        <v>423</v>
      </c>
      <c r="IE153">
        <v>0</v>
      </c>
      <c r="IF153">
        <v>100</v>
      </c>
      <c r="IG153">
        <v>100</v>
      </c>
      <c r="IH153">
        <v>8.645</v>
      </c>
      <c r="II153">
        <v>0.3243</v>
      </c>
      <c r="IJ153">
        <v>3.92169283877132</v>
      </c>
      <c r="IK153">
        <v>0.0054094350880348</v>
      </c>
      <c r="IL153">
        <v>8.62785101562088e-07</v>
      </c>
      <c r="IM153">
        <v>-6.09410195572284e-10</v>
      </c>
      <c r="IN153">
        <v>-0.025273926026183</v>
      </c>
      <c r="IO153">
        <v>-0.0219156322177338</v>
      </c>
      <c r="IP153">
        <v>0.00246301660602182</v>
      </c>
      <c r="IQ153">
        <v>-2.7174175459257e-05</v>
      </c>
      <c r="IR153">
        <v>-3</v>
      </c>
      <c r="IS153">
        <v>1757</v>
      </c>
      <c r="IT153">
        <v>1</v>
      </c>
      <c r="IU153">
        <v>21</v>
      </c>
      <c r="IV153">
        <v>1531.1</v>
      </c>
      <c r="IW153">
        <v>1531</v>
      </c>
      <c r="IX153">
        <v>1.86035</v>
      </c>
      <c r="IY153">
        <v>2.60498</v>
      </c>
      <c r="IZ153">
        <v>1.54785</v>
      </c>
      <c r="JA153">
        <v>2.30713</v>
      </c>
      <c r="JB153">
        <v>1.34644</v>
      </c>
      <c r="JC153">
        <v>2.2937</v>
      </c>
      <c r="JD153">
        <v>32.2446</v>
      </c>
      <c r="JE153">
        <v>24.2451</v>
      </c>
      <c r="JF153">
        <v>18</v>
      </c>
      <c r="JG153">
        <v>499.136</v>
      </c>
      <c r="JH153">
        <v>407.567</v>
      </c>
      <c r="JI153">
        <v>20.9128</v>
      </c>
      <c r="JJ153">
        <v>25.9516</v>
      </c>
      <c r="JK153">
        <v>30</v>
      </c>
      <c r="JL153">
        <v>25.9487</v>
      </c>
      <c r="JM153">
        <v>25.8966</v>
      </c>
      <c r="JN153">
        <v>37.3006</v>
      </c>
      <c r="JO153">
        <v>28.9791</v>
      </c>
      <c r="JP153">
        <v>0</v>
      </c>
      <c r="JQ153">
        <v>20.9171</v>
      </c>
      <c r="JR153">
        <v>891.727</v>
      </c>
      <c r="JS153">
        <v>18.3269</v>
      </c>
      <c r="JT153">
        <v>102.391</v>
      </c>
      <c r="JU153">
        <v>103.231</v>
      </c>
    </row>
    <row r="154" spans="1:281">
      <c r="A154">
        <v>138</v>
      </c>
      <c r="B154">
        <v>1659720478.6</v>
      </c>
      <c r="C154">
        <v>2493.5</v>
      </c>
      <c r="D154" t="s">
        <v>700</v>
      </c>
      <c r="E154" t="s">
        <v>701</v>
      </c>
      <c r="F154">
        <v>5</v>
      </c>
      <c r="G154" t="s">
        <v>595</v>
      </c>
      <c r="H154" t="s">
        <v>416</v>
      </c>
      <c r="I154">
        <v>1659720471.1</v>
      </c>
      <c r="J154">
        <f>(K154)/1000</f>
        <v>0</v>
      </c>
      <c r="K154">
        <f>IF(CZ154, AN154, AH154)</f>
        <v>0</v>
      </c>
      <c r="L154">
        <f>IF(CZ154, AI154, AG154)</f>
        <v>0</v>
      </c>
      <c r="M154">
        <f>DB154 - IF(AU154&gt;1, L154*CV154*100.0/(AW154*DP154), 0)</f>
        <v>0</v>
      </c>
      <c r="N154">
        <f>((T154-J154/2)*M154-L154)/(T154+J154/2)</f>
        <v>0</v>
      </c>
      <c r="O154">
        <f>N154*(DI154+DJ154)/1000.0</f>
        <v>0</v>
      </c>
      <c r="P154">
        <f>(DB154 - IF(AU154&gt;1, L154*CV154*100.0/(AW154*DP154), 0))*(DI154+DJ154)/1000.0</f>
        <v>0</v>
      </c>
      <c r="Q154">
        <f>2.0/((1/S154-1/R154)+SIGN(S154)*SQRT((1/S154-1/R154)*(1/S154-1/R154) + 4*CW154/((CW154+1)*(CW154+1))*(2*1/S154*1/R154-1/R154*1/R154)))</f>
        <v>0</v>
      </c>
      <c r="R154">
        <f>IF(LEFT(CX154,1)&lt;&gt;"0",IF(LEFT(CX154,1)="1",3.0,CY154),$D$5+$E$5*(DP154*DI154/($K$5*1000))+$F$5*(DP154*DI154/($K$5*1000))*MAX(MIN(CV154,$J$5),$I$5)*MAX(MIN(CV154,$J$5),$I$5)+$G$5*MAX(MIN(CV154,$J$5),$I$5)*(DP154*DI154/($K$5*1000))+$H$5*(DP154*DI154/($K$5*1000))*(DP154*DI154/($K$5*1000)))</f>
        <v>0</v>
      </c>
      <c r="S154">
        <f>J154*(1000-(1000*0.61365*exp(17.502*W154/(240.97+W154))/(DI154+DJ154)+DD154)/2)/(1000*0.61365*exp(17.502*W154/(240.97+W154))/(DI154+DJ154)-DD154)</f>
        <v>0</v>
      </c>
      <c r="T154">
        <f>1/((CW154+1)/(Q154/1.6)+1/(R154/1.37)) + CW154/((CW154+1)/(Q154/1.6) + CW154/(R154/1.37))</f>
        <v>0</v>
      </c>
      <c r="U154">
        <f>(CR154*CU154)</f>
        <v>0</v>
      </c>
      <c r="V154">
        <f>(DK154+(U154+2*0.95*5.67E-8*(((DK154+$B$7)+273)^4-(DK154+273)^4)-44100*J154)/(1.84*29.3*R154+8*0.95*5.67E-8*(DK154+273)^3))</f>
        <v>0</v>
      </c>
      <c r="W154">
        <f>($C$7*DL154+$D$7*DM154+$E$7*V154)</f>
        <v>0</v>
      </c>
      <c r="X154">
        <f>0.61365*exp(17.502*W154/(240.97+W154))</f>
        <v>0</v>
      </c>
      <c r="Y154">
        <f>(Z154/AA154*100)</f>
        <v>0</v>
      </c>
      <c r="Z154">
        <f>DD154*(DI154+DJ154)/1000</f>
        <v>0</v>
      </c>
      <c r="AA154">
        <f>0.61365*exp(17.502*DK154/(240.97+DK154))</f>
        <v>0</v>
      </c>
      <c r="AB154">
        <f>(X154-DD154*(DI154+DJ154)/1000)</f>
        <v>0</v>
      </c>
      <c r="AC154">
        <f>(-J154*44100)</f>
        <v>0</v>
      </c>
      <c r="AD154">
        <f>2*29.3*R154*0.92*(DK154-W154)</f>
        <v>0</v>
      </c>
      <c r="AE154">
        <f>2*0.95*5.67E-8*(((DK154+$B$7)+273)^4-(W154+273)^4)</f>
        <v>0</v>
      </c>
      <c r="AF154">
        <f>U154+AE154+AC154+AD154</f>
        <v>0</v>
      </c>
      <c r="AG154">
        <f>DH154*AU154*(DC154-DB154*(1000-AU154*DE154)/(1000-AU154*DD154))/(100*CV154)</f>
        <v>0</v>
      </c>
      <c r="AH154">
        <f>1000*DH154*AU154*(DD154-DE154)/(100*CV154*(1000-AU154*DD154))</f>
        <v>0</v>
      </c>
      <c r="AI154">
        <f>(AJ154 - AK154 - DI154*1E3/(8.314*(DK154+273.15)) * AM154/DH154 * AL154) * DH154/(100*CV154) * (1000 - DE154)/1000</f>
        <v>0</v>
      </c>
      <c r="AJ154">
        <v>900.562221406963</v>
      </c>
      <c r="AK154">
        <v>869.539145454546</v>
      </c>
      <c r="AL154">
        <v>3.50472980989039</v>
      </c>
      <c r="AM154">
        <v>66.0023153147269</v>
      </c>
      <c r="AN154">
        <f>(AP154 - AO154 + DI154*1E3/(8.314*(DK154+273.15)) * AR154/DH154 * AQ154) * DH154/(100*CV154) * 1000/(1000 - AP154)</f>
        <v>0</v>
      </c>
      <c r="AO154">
        <v>18.3577888453155</v>
      </c>
      <c r="AP154">
        <v>20.7725797202797</v>
      </c>
      <c r="AQ154">
        <v>-0.000193879152047986</v>
      </c>
      <c r="AR154">
        <v>111.647629213414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MAX(0,($B$13+$C$13*DP154)/(1+$D$13*DP154)*DI154/(DK154+273)*$E$13)</f>
        <v>0</v>
      </c>
      <c r="AX154" t="s">
        <v>417</v>
      </c>
      <c r="AY154" t="s">
        <v>417</v>
      </c>
      <c r="AZ154">
        <v>0</v>
      </c>
      <c r="BA154">
        <v>0</v>
      </c>
      <c r="BB154">
        <f>1-AZ154/BA154</f>
        <v>0</v>
      </c>
      <c r="BC154">
        <v>0</v>
      </c>
      <c r="BD154" t="s">
        <v>417</v>
      </c>
      <c r="BE154" t="s">
        <v>417</v>
      </c>
      <c r="BF154">
        <v>0</v>
      </c>
      <c r="BG154">
        <v>0</v>
      </c>
      <c r="BH154">
        <f>1-BF154/BG154</f>
        <v>0</v>
      </c>
      <c r="BI154">
        <v>0.5</v>
      </c>
      <c r="BJ154">
        <f>CS154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417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f>$B$11*DQ154+$C$11*DR154+$F$11*EC154*(1-EF154)</f>
        <v>0</v>
      </c>
      <c r="CS154">
        <f>CR154*CT154</f>
        <v>0</v>
      </c>
      <c r="CT154">
        <f>($B$11*$D$9+$C$11*$D$9+$F$11*((EP154+EH154)/MAX(EP154+EH154+EQ154, 0.1)*$I$9+EQ154/MAX(EP154+EH154+EQ154, 0.1)*$J$9))/($B$11+$C$11+$F$11)</f>
        <v>0</v>
      </c>
      <c r="CU154">
        <f>($B$11*$K$9+$C$11*$K$9+$F$11*((EP154+EH154)/MAX(EP154+EH154+EQ154, 0.1)*$P$9+EQ154/MAX(EP154+EH154+EQ154, 0.1)*$Q$9))/($B$11+$C$11+$F$11)</f>
        <v>0</v>
      </c>
      <c r="CV154">
        <v>6</v>
      </c>
      <c r="CW154">
        <v>0.5</v>
      </c>
      <c r="CX154" t="s">
        <v>418</v>
      </c>
      <c r="CY154">
        <v>2</v>
      </c>
      <c r="CZ154" t="b">
        <v>1</v>
      </c>
      <c r="DA154">
        <v>1659720471.1</v>
      </c>
      <c r="DB154">
        <v>828.245592592593</v>
      </c>
      <c r="DC154">
        <v>867.642259259259</v>
      </c>
      <c r="DD154">
        <v>20.7782074074074</v>
      </c>
      <c r="DE154">
        <v>18.3596333333333</v>
      </c>
      <c r="DF154">
        <v>819.646222222222</v>
      </c>
      <c r="DG154">
        <v>20.4538296296296</v>
      </c>
      <c r="DH154">
        <v>500.101592592593</v>
      </c>
      <c r="DI154">
        <v>90.3985296296296</v>
      </c>
      <c r="DJ154">
        <v>0.100082385185185</v>
      </c>
      <c r="DK154">
        <v>24.5778</v>
      </c>
      <c r="DL154">
        <v>24.9929814814815</v>
      </c>
      <c r="DM154">
        <v>999.9</v>
      </c>
      <c r="DN154">
        <v>0</v>
      </c>
      <c r="DO154">
        <v>0</v>
      </c>
      <c r="DP154">
        <v>10005.5555555556</v>
      </c>
      <c r="DQ154">
        <v>0</v>
      </c>
      <c r="DR154">
        <v>11.6948</v>
      </c>
      <c r="DS154">
        <v>-39.3966</v>
      </c>
      <c r="DT154">
        <v>845.820148148148</v>
      </c>
      <c r="DU154">
        <v>883.869814814815</v>
      </c>
      <c r="DV154">
        <v>2.41856777777778</v>
      </c>
      <c r="DW154">
        <v>867.642259259259</v>
      </c>
      <c r="DX154">
        <v>18.3596333333333</v>
      </c>
      <c r="DY154">
        <v>1.87831851851852</v>
      </c>
      <c r="DZ154">
        <v>1.65968444444444</v>
      </c>
      <c r="EA154">
        <v>16.4542777777778</v>
      </c>
      <c r="EB154">
        <v>14.5244074074074</v>
      </c>
      <c r="EC154">
        <v>2000.00518518519</v>
      </c>
      <c r="ED154">
        <v>0.980005</v>
      </c>
      <c r="EE154">
        <v>0.0199952</v>
      </c>
      <c r="EF154">
        <v>0</v>
      </c>
      <c r="EG154">
        <v>426.336333333333</v>
      </c>
      <c r="EH154">
        <v>5.00063</v>
      </c>
      <c r="EI154">
        <v>8511.95037037037</v>
      </c>
      <c r="EJ154">
        <v>17256.9666666667</v>
      </c>
      <c r="EK154">
        <v>37.75</v>
      </c>
      <c r="EL154">
        <v>37.937</v>
      </c>
      <c r="EM154">
        <v>37.3283333333333</v>
      </c>
      <c r="EN154">
        <v>37.187</v>
      </c>
      <c r="EO154">
        <v>38.576</v>
      </c>
      <c r="EP154">
        <v>1955.11518518519</v>
      </c>
      <c r="EQ154">
        <v>39.89</v>
      </c>
      <c r="ER154">
        <v>0</v>
      </c>
      <c r="ES154">
        <v>1659720475.9</v>
      </c>
      <c r="ET154">
        <v>0</v>
      </c>
      <c r="EU154">
        <v>426.322230769231</v>
      </c>
      <c r="EV154">
        <v>1.46071794863983</v>
      </c>
      <c r="EW154">
        <v>45.6160683661283</v>
      </c>
      <c r="EX154">
        <v>8512.16576923077</v>
      </c>
      <c r="EY154">
        <v>15</v>
      </c>
      <c r="EZ154">
        <v>0</v>
      </c>
      <c r="FA154" t="s">
        <v>419</v>
      </c>
      <c r="FB154">
        <v>1659628608.5</v>
      </c>
      <c r="FC154">
        <v>1659628614.5</v>
      </c>
      <c r="FD154">
        <v>0</v>
      </c>
      <c r="FE154">
        <v>0.171</v>
      </c>
      <c r="FF154">
        <v>-0.023</v>
      </c>
      <c r="FG154">
        <v>6.372</v>
      </c>
      <c r="FH154">
        <v>0.072</v>
      </c>
      <c r="FI154">
        <v>420</v>
      </c>
      <c r="FJ154">
        <v>15</v>
      </c>
      <c r="FK154">
        <v>0.23</v>
      </c>
      <c r="FL154">
        <v>0.04</v>
      </c>
      <c r="FM154">
        <v>-39.1312125</v>
      </c>
      <c r="FN154">
        <v>-3.69408968105059</v>
      </c>
      <c r="FO154">
        <v>0.738245045763092</v>
      </c>
      <c r="FP154">
        <v>0</v>
      </c>
      <c r="FQ154">
        <v>426.142117647059</v>
      </c>
      <c r="FR154">
        <v>2.48256684359345</v>
      </c>
      <c r="FS154">
        <v>0.308556388659675</v>
      </c>
      <c r="FT154">
        <v>0</v>
      </c>
      <c r="FU154">
        <v>2.420532</v>
      </c>
      <c r="FV154">
        <v>-0.0318652908067573</v>
      </c>
      <c r="FW154">
        <v>0.00419260670704989</v>
      </c>
      <c r="FX154">
        <v>1</v>
      </c>
      <c r="FY154">
        <v>1</v>
      </c>
      <c r="FZ154">
        <v>3</v>
      </c>
      <c r="GA154" t="s">
        <v>426</v>
      </c>
      <c r="GB154">
        <v>2.97445</v>
      </c>
      <c r="GC154">
        <v>2.7541</v>
      </c>
      <c r="GD154">
        <v>0.150114</v>
      </c>
      <c r="GE154">
        <v>0.155714</v>
      </c>
      <c r="GF154">
        <v>0.09351</v>
      </c>
      <c r="GG154">
        <v>0.0865693</v>
      </c>
      <c r="GH154">
        <v>33123.5</v>
      </c>
      <c r="GI154">
        <v>36000.1</v>
      </c>
      <c r="GJ154">
        <v>35314.2</v>
      </c>
      <c r="GK154">
        <v>38666.1</v>
      </c>
      <c r="GL154">
        <v>45386.2</v>
      </c>
      <c r="GM154">
        <v>51011.7</v>
      </c>
      <c r="GN154">
        <v>55191.5</v>
      </c>
      <c r="GO154">
        <v>62018.1</v>
      </c>
      <c r="GP154">
        <v>1.9926</v>
      </c>
      <c r="GQ154">
        <v>1.8494</v>
      </c>
      <c r="GR154">
        <v>0.105351</v>
      </c>
      <c r="GS154">
        <v>0</v>
      </c>
      <c r="GT154">
        <v>23.2803</v>
      </c>
      <c r="GU154">
        <v>999.9</v>
      </c>
      <c r="GV154">
        <v>55.823</v>
      </c>
      <c r="GW154">
        <v>28.611</v>
      </c>
      <c r="GX154">
        <v>24.2842</v>
      </c>
      <c r="GY154">
        <v>55.182</v>
      </c>
      <c r="GZ154">
        <v>50.2965</v>
      </c>
      <c r="HA154">
        <v>1</v>
      </c>
      <c r="HB154">
        <v>-0.0980488</v>
      </c>
      <c r="HC154">
        <v>1.38983</v>
      </c>
      <c r="HD154">
        <v>20.1243</v>
      </c>
      <c r="HE154">
        <v>5.19932</v>
      </c>
      <c r="HF154">
        <v>12.004</v>
      </c>
      <c r="HG154">
        <v>4.9756</v>
      </c>
      <c r="HH154">
        <v>3.2934</v>
      </c>
      <c r="HI154">
        <v>660.4</v>
      </c>
      <c r="HJ154">
        <v>9999</v>
      </c>
      <c r="HK154">
        <v>9999</v>
      </c>
      <c r="HL154">
        <v>9999</v>
      </c>
      <c r="HM154">
        <v>1.86307</v>
      </c>
      <c r="HN154">
        <v>1.86798</v>
      </c>
      <c r="HO154">
        <v>1.86768</v>
      </c>
      <c r="HP154">
        <v>1.8689</v>
      </c>
      <c r="HQ154">
        <v>1.86975</v>
      </c>
      <c r="HR154">
        <v>1.86581</v>
      </c>
      <c r="HS154">
        <v>1.86691</v>
      </c>
      <c r="HT154">
        <v>1.86829</v>
      </c>
      <c r="HU154">
        <v>5</v>
      </c>
      <c r="HV154">
        <v>0</v>
      </c>
      <c r="HW154">
        <v>0</v>
      </c>
      <c r="HX154">
        <v>0</v>
      </c>
      <c r="HY154" t="s">
        <v>421</v>
      </c>
      <c r="HZ154" t="s">
        <v>422</v>
      </c>
      <c r="IA154" t="s">
        <v>423</v>
      </c>
      <c r="IB154" t="s">
        <v>423</v>
      </c>
      <c r="IC154" t="s">
        <v>423</v>
      </c>
      <c r="ID154" t="s">
        <v>423</v>
      </c>
      <c r="IE154">
        <v>0</v>
      </c>
      <c r="IF154">
        <v>100</v>
      </c>
      <c r="IG154">
        <v>100</v>
      </c>
      <c r="IH154">
        <v>8.738</v>
      </c>
      <c r="II154">
        <v>0.3242</v>
      </c>
      <c r="IJ154">
        <v>3.92169283877132</v>
      </c>
      <c r="IK154">
        <v>0.0054094350880348</v>
      </c>
      <c r="IL154">
        <v>8.62785101562088e-07</v>
      </c>
      <c r="IM154">
        <v>-6.09410195572284e-10</v>
      </c>
      <c r="IN154">
        <v>-0.025273926026183</v>
      </c>
      <c r="IO154">
        <v>-0.0219156322177338</v>
      </c>
      <c r="IP154">
        <v>0.00246301660602182</v>
      </c>
      <c r="IQ154">
        <v>-2.7174175459257e-05</v>
      </c>
      <c r="IR154">
        <v>-3</v>
      </c>
      <c r="IS154">
        <v>1757</v>
      </c>
      <c r="IT154">
        <v>1</v>
      </c>
      <c r="IU154">
        <v>21</v>
      </c>
      <c r="IV154">
        <v>1531.2</v>
      </c>
      <c r="IW154">
        <v>1531.1</v>
      </c>
      <c r="IX154">
        <v>1.88843</v>
      </c>
      <c r="IY154">
        <v>2.60864</v>
      </c>
      <c r="IZ154">
        <v>1.54785</v>
      </c>
      <c r="JA154">
        <v>2.30713</v>
      </c>
      <c r="JB154">
        <v>1.34644</v>
      </c>
      <c r="JC154">
        <v>2.31934</v>
      </c>
      <c r="JD154">
        <v>32.2446</v>
      </c>
      <c r="JE154">
        <v>24.2451</v>
      </c>
      <c r="JF154">
        <v>18</v>
      </c>
      <c r="JG154">
        <v>499.137</v>
      </c>
      <c r="JH154">
        <v>407.784</v>
      </c>
      <c r="JI154">
        <v>20.9094</v>
      </c>
      <c r="JJ154">
        <v>25.9516</v>
      </c>
      <c r="JK154">
        <v>30</v>
      </c>
      <c r="JL154">
        <v>25.9487</v>
      </c>
      <c r="JM154">
        <v>25.8962</v>
      </c>
      <c r="JN154">
        <v>37.8432</v>
      </c>
      <c r="JO154">
        <v>28.9791</v>
      </c>
      <c r="JP154">
        <v>0</v>
      </c>
      <c r="JQ154">
        <v>20.9245</v>
      </c>
      <c r="JR154">
        <v>905.273</v>
      </c>
      <c r="JS154">
        <v>18.33</v>
      </c>
      <c r="JT154">
        <v>102.389</v>
      </c>
      <c r="JU154">
        <v>103.231</v>
      </c>
    </row>
    <row r="155" spans="1:281">
      <c r="A155">
        <v>139</v>
      </c>
      <c r="B155">
        <v>1659720483.6</v>
      </c>
      <c r="C155">
        <v>2498.5</v>
      </c>
      <c r="D155" t="s">
        <v>702</v>
      </c>
      <c r="E155" t="s">
        <v>703</v>
      </c>
      <c r="F155">
        <v>5</v>
      </c>
      <c r="G155" t="s">
        <v>595</v>
      </c>
      <c r="H155" t="s">
        <v>416</v>
      </c>
      <c r="I155">
        <v>1659720475.81429</v>
      </c>
      <c r="J155">
        <f>(K155)/1000</f>
        <v>0</v>
      </c>
      <c r="K155">
        <f>IF(CZ155, AN155, AH155)</f>
        <v>0</v>
      </c>
      <c r="L155">
        <f>IF(CZ155, AI155, AG155)</f>
        <v>0</v>
      </c>
      <c r="M155">
        <f>DB155 - IF(AU155&gt;1, L155*CV155*100.0/(AW155*DP155), 0)</f>
        <v>0</v>
      </c>
      <c r="N155">
        <f>((T155-J155/2)*M155-L155)/(T155+J155/2)</f>
        <v>0</v>
      </c>
      <c r="O155">
        <f>N155*(DI155+DJ155)/1000.0</f>
        <v>0</v>
      </c>
      <c r="P155">
        <f>(DB155 - IF(AU155&gt;1, L155*CV155*100.0/(AW155*DP155), 0))*(DI155+DJ155)/1000.0</f>
        <v>0</v>
      </c>
      <c r="Q155">
        <f>2.0/((1/S155-1/R155)+SIGN(S155)*SQRT((1/S155-1/R155)*(1/S155-1/R155) + 4*CW155/((CW155+1)*(CW155+1))*(2*1/S155*1/R155-1/R155*1/R155)))</f>
        <v>0</v>
      </c>
      <c r="R155">
        <f>IF(LEFT(CX155,1)&lt;&gt;"0",IF(LEFT(CX155,1)="1",3.0,CY155),$D$5+$E$5*(DP155*DI155/($K$5*1000))+$F$5*(DP155*DI155/($K$5*1000))*MAX(MIN(CV155,$J$5),$I$5)*MAX(MIN(CV155,$J$5),$I$5)+$G$5*MAX(MIN(CV155,$J$5),$I$5)*(DP155*DI155/($K$5*1000))+$H$5*(DP155*DI155/($K$5*1000))*(DP155*DI155/($K$5*1000)))</f>
        <v>0</v>
      </c>
      <c r="S155">
        <f>J155*(1000-(1000*0.61365*exp(17.502*W155/(240.97+W155))/(DI155+DJ155)+DD155)/2)/(1000*0.61365*exp(17.502*W155/(240.97+W155))/(DI155+DJ155)-DD155)</f>
        <v>0</v>
      </c>
      <c r="T155">
        <f>1/((CW155+1)/(Q155/1.6)+1/(R155/1.37)) + CW155/((CW155+1)/(Q155/1.6) + CW155/(R155/1.37))</f>
        <v>0</v>
      </c>
      <c r="U155">
        <f>(CR155*CU155)</f>
        <v>0</v>
      </c>
      <c r="V155">
        <f>(DK155+(U155+2*0.95*5.67E-8*(((DK155+$B$7)+273)^4-(DK155+273)^4)-44100*J155)/(1.84*29.3*R155+8*0.95*5.67E-8*(DK155+273)^3))</f>
        <v>0</v>
      </c>
      <c r="W155">
        <f>($C$7*DL155+$D$7*DM155+$E$7*V155)</f>
        <v>0</v>
      </c>
      <c r="X155">
        <f>0.61365*exp(17.502*W155/(240.97+W155))</f>
        <v>0</v>
      </c>
      <c r="Y155">
        <f>(Z155/AA155*100)</f>
        <v>0</v>
      </c>
      <c r="Z155">
        <f>DD155*(DI155+DJ155)/1000</f>
        <v>0</v>
      </c>
      <c r="AA155">
        <f>0.61365*exp(17.502*DK155/(240.97+DK155))</f>
        <v>0</v>
      </c>
      <c r="AB155">
        <f>(X155-DD155*(DI155+DJ155)/1000)</f>
        <v>0</v>
      </c>
      <c r="AC155">
        <f>(-J155*44100)</f>
        <v>0</v>
      </c>
      <c r="AD155">
        <f>2*29.3*R155*0.92*(DK155-W155)</f>
        <v>0</v>
      </c>
      <c r="AE155">
        <f>2*0.95*5.67E-8*(((DK155+$B$7)+273)^4-(W155+273)^4)</f>
        <v>0</v>
      </c>
      <c r="AF155">
        <f>U155+AE155+AC155+AD155</f>
        <v>0</v>
      </c>
      <c r="AG155">
        <f>DH155*AU155*(DC155-DB155*(1000-AU155*DE155)/(1000-AU155*DD155))/(100*CV155)</f>
        <v>0</v>
      </c>
      <c r="AH155">
        <f>1000*DH155*AU155*(DD155-DE155)/(100*CV155*(1000-AU155*DD155))</f>
        <v>0</v>
      </c>
      <c r="AI155">
        <f>(AJ155 - AK155 - DI155*1E3/(8.314*(DK155+273.15)) * AM155/DH155 * AL155) * DH155/(100*CV155) * (1000 - DE155)/1000</f>
        <v>0</v>
      </c>
      <c r="AJ155">
        <v>917.913715117199</v>
      </c>
      <c r="AK155">
        <v>886.872303030303</v>
      </c>
      <c r="AL155">
        <v>3.45312410152808</v>
      </c>
      <c r="AM155">
        <v>66.0023153147269</v>
      </c>
      <c r="AN155">
        <f>(AP155 - AO155 + DI155*1E3/(8.314*(DK155+273.15)) * AR155/DH155 * AQ155) * DH155/(100*CV155) * 1000/(1000 - AP155)</f>
        <v>0</v>
      </c>
      <c r="AO155">
        <v>18.3582754712625</v>
      </c>
      <c r="AP155">
        <v>20.7739244755245</v>
      </c>
      <c r="AQ155">
        <v>-8.35166631583542e-05</v>
      </c>
      <c r="AR155">
        <v>111.647629213414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MAX(0,($B$13+$C$13*DP155)/(1+$D$13*DP155)*DI155/(DK155+273)*$E$13)</f>
        <v>0</v>
      </c>
      <c r="AX155" t="s">
        <v>417</v>
      </c>
      <c r="AY155" t="s">
        <v>417</v>
      </c>
      <c r="AZ155">
        <v>0</v>
      </c>
      <c r="BA155">
        <v>0</v>
      </c>
      <c r="BB155">
        <f>1-AZ155/BA155</f>
        <v>0</v>
      </c>
      <c r="BC155">
        <v>0</v>
      </c>
      <c r="BD155" t="s">
        <v>417</v>
      </c>
      <c r="BE155" t="s">
        <v>417</v>
      </c>
      <c r="BF155">
        <v>0</v>
      </c>
      <c r="BG155">
        <v>0</v>
      </c>
      <c r="BH155">
        <f>1-BF155/BG155</f>
        <v>0</v>
      </c>
      <c r="BI155">
        <v>0.5</v>
      </c>
      <c r="BJ155">
        <f>CS155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417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f>$B$11*DQ155+$C$11*DR155+$F$11*EC155*(1-EF155)</f>
        <v>0</v>
      </c>
      <c r="CS155">
        <f>CR155*CT155</f>
        <v>0</v>
      </c>
      <c r="CT155">
        <f>($B$11*$D$9+$C$11*$D$9+$F$11*((EP155+EH155)/MAX(EP155+EH155+EQ155, 0.1)*$I$9+EQ155/MAX(EP155+EH155+EQ155, 0.1)*$J$9))/($B$11+$C$11+$F$11)</f>
        <v>0</v>
      </c>
      <c r="CU155">
        <f>($B$11*$K$9+$C$11*$K$9+$F$11*((EP155+EH155)/MAX(EP155+EH155+EQ155, 0.1)*$P$9+EQ155/MAX(EP155+EH155+EQ155, 0.1)*$Q$9))/($B$11+$C$11+$F$11)</f>
        <v>0</v>
      </c>
      <c r="CV155">
        <v>6</v>
      </c>
      <c r="CW155">
        <v>0.5</v>
      </c>
      <c r="CX155" t="s">
        <v>418</v>
      </c>
      <c r="CY155">
        <v>2</v>
      </c>
      <c r="CZ155" t="b">
        <v>1</v>
      </c>
      <c r="DA155">
        <v>1659720475.81429</v>
      </c>
      <c r="DB155">
        <v>843.911928571429</v>
      </c>
      <c r="DC155">
        <v>883.468214285714</v>
      </c>
      <c r="DD155">
        <v>20.7749607142857</v>
      </c>
      <c r="DE155">
        <v>18.3586357142857</v>
      </c>
      <c r="DF155">
        <v>835.2255</v>
      </c>
      <c r="DG155">
        <v>20.4507321428571</v>
      </c>
      <c r="DH155">
        <v>500.103321428571</v>
      </c>
      <c r="DI155">
        <v>90.3983678571428</v>
      </c>
      <c r="DJ155">
        <v>0.100008507142857</v>
      </c>
      <c r="DK155">
        <v>24.5775392857143</v>
      </c>
      <c r="DL155">
        <v>24.9915285714286</v>
      </c>
      <c r="DM155">
        <v>999.9</v>
      </c>
      <c r="DN155">
        <v>0</v>
      </c>
      <c r="DO155">
        <v>0</v>
      </c>
      <c r="DP155">
        <v>10016.9642857143</v>
      </c>
      <c r="DQ155">
        <v>0</v>
      </c>
      <c r="DR155">
        <v>11.6948</v>
      </c>
      <c r="DS155">
        <v>-39.556225</v>
      </c>
      <c r="DT155">
        <v>861.816071428571</v>
      </c>
      <c r="DU155">
        <v>899.990821428571</v>
      </c>
      <c r="DV155">
        <v>2.41631857142857</v>
      </c>
      <c r="DW155">
        <v>883.468214285714</v>
      </c>
      <c r="DX155">
        <v>18.3586357142857</v>
      </c>
      <c r="DY155">
        <v>1.87802178571429</v>
      </c>
      <c r="DZ155">
        <v>1.65959178571429</v>
      </c>
      <c r="EA155">
        <v>16.4517892857143</v>
      </c>
      <c r="EB155">
        <v>14.5235392857143</v>
      </c>
      <c r="EC155">
        <v>2000.005</v>
      </c>
      <c r="ED155">
        <v>0.980005</v>
      </c>
      <c r="EE155">
        <v>0.0199952</v>
      </c>
      <c r="EF155">
        <v>0</v>
      </c>
      <c r="EG155">
        <v>426.510785714286</v>
      </c>
      <c r="EH155">
        <v>5.00063</v>
      </c>
      <c r="EI155">
        <v>8515.13535714286</v>
      </c>
      <c r="EJ155">
        <v>17256.9714285714</v>
      </c>
      <c r="EK155">
        <v>37.75</v>
      </c>
      <c r="EL155">
        <v>37.937</v>
      </c>
      <c r="EM155">
        <v>37.339</v>
      </c>
      <c r="EN155">
        <v>37.187</v>
      </c>
      <c r="EO155">
        <v>38.57775</v>
      </c>
      <c r="EP155">
        <v>1955.115</v>
      </c>
      <c r="EQ155">
        <v>39.89</v>
      </c>
      <c r="ER155">
        <v>0</v>
      </c>
      <c r="ES155">
        <v>1659720480.7</v>
      </c>
      <c r="ET155">
        <v>0</v>
      </c>
      <c r="EU155">
        <v>426.510961538462</v>
      </c>
      <c r="EV155">
        <v>2.20502564180528</v>
      </c>
      <c r="EW155">
        <v>37.3497436141647</v>
      </c>
      <c r="EX155">
        <v>8515.38153846154</v>
      </c>
      <c r="EY155">
        <v>15</v>
      </c>
      <c r="EZ155">
        <v>0</v>
      </c>
      <c r="FA155" t="s">
        <v>419</v>
      </c>
      <c r="FB155">
        <v>1659628608.5</v>
      </c>
      <c r="FC155">
        <v>1659628614.5</v>
      </c>
      <c r="FD155">
        <v>0</v>
      </c>
      <c r="FE155">
        <v>0.171</v>
      </c>
      <c r="FF155">
        <v>-0.023</v>
      </c>
      <c r="FG155">
        <v>6.372</v>
      </c>
      <c r="FH155">
        <v>0.072</v>
      </c>
      <c r="FI155">
        <v>420</v>
      </c>
      <c r="FJ155">
        <v>15</v>
      </c>
      <c r="FK155">
        <v>0.23</v>
      </c>
      <c r="FL155">
        <v>0.04</v>
      </c>
      <c r="FM155">
        <v>-39.466865</v>
      </c>
      <c r="FN155">
        <v>-2.88841801125698</v>
      </c>
      <c r="FO155">
        <v>0.810287936646597</v>
      </c>
      <c r="FP155">
        <v>0</v>
      </c>
      <c r="FQ155">
        <v>426.405382352941</v>
      </c>
      <c r="FR155">
        <v>2.10993124528981</v>
      </c>
      <c r="FS155">
        <v>0.270011657123725</v>
      </c>
      <c r="FT155">
        <v>0</v>
      </c>
      <c r="FU155">
        <v>2.41783275</v>
      </c>
      <c r="FV155">
        <v>-0.0313111069418434</v>
      </c>
      <c r="FW155">
        <v>0.00424266130365128</v>
      </c>
      <c r="FX155">
        <v>1</v>
      </c>
      <c r="FY155">
        <v>1</v>
      </c>
      <c r="FZ155">
        <v>3</v>
      </c>
      <c r="GA155" t="s">
        <v>426</v>
      </c>
      <c r="GB155">
        <v>2.9735</v>
      </c>
      <c r="GC155">
        <v>2.75366</v>
      </c>
      <c r="GD155">
        <v>0.152048</v>
      </c>
      <c r="GE155">
        <v>0.157479</v>
      </c>
      <c r="GF155">
        <v>0.0935104</v>
      </c>
      <c r="GG155">
        <v>0.08656</v>
      </c>
      <c r="GH155">
        <v>33048.2</v>
      </c>
      <c r="GI155">
        <v>35925.5</v>
      </c>
      <c r="GJ155">
        <v>35314.2</v>
      </c>
      <c r="GK155">
        <v>38666.7</v>
      </c>
      <c r="GL155">
        <v>45386.3</v>
      </c>
      <c r="GM155">
        <v>51012</v>
      </c>
      <c r="GN155">
        <v>55191.7</v>
      </c>
      <c r="GO155">
        <v>62017.8</v>
      </c>
      <c r="GP155">
        <v>1.9924</v>
      </c>
      <c r="GQ155">
        <v>1.849</v>
      </c>
      <c r="GR155">
        <v>0.105053</v>
      </c>
      <c r="GS155">
        <v>0</v>
      </c>
      <c r="GT155">
        <v>23.2842</v>
      </c>
      <c r="GU155">
        <v>999.9</v>
      </c>
      <c r="GV155">
        <v>55.823</v>
      </c>
      <c r="GW155">
        <v>28.611</v>
      </c>
      <c r="GX155">
        <v>24.2808</v>
      </c>
      <c r="GY155">
        <v>54.7421</v>
      </c>
      <c r="GZ155">
        <v>50.6811</v>
      </c>
      <c r="HA155">
        <v>1</v>
      </c>
      <c r="HB155">
        <v>-0.0981707</v>
      </c>
      <c r="HC155">
        <v>1.37046</v>
      </c>
      <c r="HD155">
        <v>20.1241</v>
      </c>
      <c r="HE155">
        <v>5.20052</v>
      </c>
      <c r="HF155">
        <v>12.004</v>
      </c>
      <c r="HG155">
        <v>4.9756</v>
      </c>
      <c r="HH155">
        <v>3.293</v>
      </c>
      <c r="HI155">
        <v>660.4</v>
      </c>
      <c r="HJ155">
        <v>9999</v>
      </c>
      <c r="HK155">
        <v>9999</v>
      </c>
      <c r="HL155">
        <v>9999</v>
      </c>
      <c r="HM155">
        <v>1.86307</v>
      </c>
      <c r="HN155">
        <v>1.86798</v>
      </c>
      <c r="HO155">
        <v>1.86774</v>
      </c>
      <c r="HP155">
        <v>1.8689</v>
      </c>
      <c r="HQ155">
        <v>1.86978</v>
      </c>
      <c r="HR155">
        <v>1.86581</v>
      </c>
      <c r="HS155">
        <v>1.86691</v>
      </c>
      <c r="HT155">
        <v>1.86829</v>
      </c>
      <c r="HU155">
        <v>5</v>
      </c>
      <c r="HV155">
        <v>0</v>
      </c>
      <c r="HW155">
        <v>0</v>
      </c>
      <c r="HX155">
        <v>0</v>
      </c>
      <c r="HY155" t="s">
        <v>421</v>
      </c>
      <c r="HZ155" t="s">
        <v>422</v>
      </c>
      <c r="IA155" t="s">
        <v>423</v>
      </c>
      <c r="IB155" t="s">
        <v>423</v>
      </c>
      <c r="IC155" t="s">
        <v>423</v>
      </c>
      <c r="ID155" t="s">
        <v>423</v>
      </c>
      <c r="IE155">
        <v>0</v>
      </c>
      <c r="IF155">
        <v>100</v>
      </c>
      <c r="IG155">
        <v>100</v>
      </c>
      <c r="IH155">
        <v>8.829</v>
      </c>
      <c r="II155">
        <v>0.324</v>
      </c>
      <c r="IJ155">
        <v>3.92169283877132</v>
      </c>
      <c r="IK155">
        <v>0.0054094350880348</v>
      </c>
      <c r="IL155">
        <v>8.62785101562088e-07</v>
      </c>
      <c r="IM155">
        <v>-6.09410195572284e-10</v>
      </c>
      <c r="IN155">
        <v>-0.025273926026183</v>
      </c>
      <c r="IO155">
        <v>-0.0219156322177338</v>
      </c>
      <c r="IP155">
        <v>0.00246301660602182</v>
      </c>
      <c r="IQ155">
        <v>-2.7174175459257e-05</v>
      </c>
      <c r="IR155">
        <v>-3</v>
      </c>
      <c r="IS155">
        <v>1757</v>
      </c>
      <c r="IT155">
        <v>1</v>
      </c>
      <c r="IU155">
        <v>21</v>
      </c>
      <c r="IV155">
        <v>1531.3</v>
      </c>
      <c r="IW155">
        <v>1531.2</v>
      </c>
      <c r="IX155">
        <v>1.91772</v>
      </c>
      <c r="IY155">
        <v>2.60498</v>
      </c>
      <c r="IZ155">
        <v>1.54785</v>
      </c>
      <c r="JA155">
        <v>2.30713</v>
      </c>
      <c r="JB155">
        <v>1.34644</v>
      </c>
      <c r="JC155">
        <v>2.38037</v>
      </c>
      <c r="JD155">
        <v>32.2446</v>
      </c>
      <c r="JE155">
        <v>24.2539</v>
      </c>
      <c r="JF155">
        <v>18</v>
      </c>
      <c r="JG155">
        <v>499.006</v>
      </c>
      <c r="JH155">
        <v>407.561</v>
      </c>
      <c r="JI155">
        <v>20.9183</v>
      </c>
      <c r="JJ155">
        <v>25.9516</v>
      </c>
      <c r="JK155">
        <v>29.9999</v>
      </c>
      <c r="JL155">
        <v>25.9487</v>
      </c>
      <c r="JM155">
        <v>25.8962</v>
      </c>
      <c r="JN155">
        <v>38.4476</v>
      </c>
      <c r="JO155">
        <v>28.9791</v>
      </c>
      <c r="JP155">
        <v>0</v>
      </c>
      <c r="JQ155">
        <v>20.9266</v>
      </c>
      <c r="JR155">
        <v>925.414</v>
      </c>
      <c r="JS155">
        <v>18.33</v>
      </c>
      <c r="JT155">
        <v>102.39</v>
      </c>
      <c r="JU155">
        <v>103.231</v>
      </c>
    </row>
    <row r="156" spans="1:281">
      <c r="A156">
        <v>140</v>
      </c>
      <c r="B156">
        <v>1659720488.6</v>
      </c>
      <c r="C156">
        <v>2503.5</v>
      </c>
      <c r="D156" t="s">
        <v>704</v>
      </c>
      <c r="E156" t="s">
        <v>705</v>
      </c>
      <c r="F156">
        <v>5</v>
      </c>
      <c r="G156" t="s">
        <v>595</v>
      </c>
      <c r="H156" t="s">
        <v>416</v>
      </c>
      <c r="I156">
        <v>1659720481.1</v>
      </c>
      <c r="J156">
        <f>(K156)/1000</f>
        <v>0</v>
      </c>
      <c r="K156">
        <f>IF(CZ156, AN156, AH156)</f>
        <v>0</v>
      </c>
      <c r="L156">
        <f>IF(CZ156, AI156, AG156)</f>
        <v>0</v>
      </c>
      <c r="M156">
        <f>DB156 - IF(AU156&gt;1, L156*CV156*100.0/(AW156*DP156), 0)</f>
        <v>0</v>
      </c>
      <c r="N156">
        <f>((T156-J156/2)*M156-L156)/(T156+J156/2)</f>
        <v>0</v>
      </c>
      <c r="O156">
        <f>N156*(DI156+DJ156)/1000.0</f>
        <v>0</v>
      </c>
      <c r="P156">
        <f>(DB156 - IF(AU156&gt;1, L156*CV156*100.0/(AW156*DP156), 0))*(DI156+DJ156)/1000.0</f>
        <v>0</v>
      </c>
      <c r="Q156">
        <f>2.0/((1/S156-1/R156)+SIGN(S156)*SQRT((1/S156-1/R156)*(1/S156-1/R156) + 4*CW156/((CW156+1)*(CW156+1))*(2*1/S156*1/R156-1/R156*1/R156)))</f>
        <v>0</v>
      </c>
      <c r="R156">
        <f>IF(LEFT(CX156,1)&lt;&gt;"0",IF(LEFT(CX156,1)="1",3.0,CY156),$D$5+$E$5*(DP156*DI156/($K$5*1000))+$F$5*(DP156*DI156/($K$5*1000))*MAX(MIN(CV156,$J$5),$I$5)*MAX(MIN(CV156,$J$5),$I$5)+$G$5*MAX(MIN(CV156,$J$5),$I$5)*(DP156*DI156/($K$5*1000))+$H$5*(DP156*DI156/($K$5*1000))*(DP156*DI156/($K$5*1000)))</f>
        <v>0</v>
      </c>
      <c r="S156">
        <f>J156*(1000-(1000*0.61365*exp(17.502*W156/(240.97+W156))/(DI156+DJ156)+DD156)/2)/(1000*0.61365*exp(17.502*W156/(240.97+W156))/(DI156+DJ156)-DD156)</f>
        <v>0</v>
      </c>
      <c r="T156">
        <f>1/((CW156+1)/(Q156/1.6)+1/(R156/1.37)) + CW156/((CW156+1)/(Q156/1.6) + CW156/(R156/1.37))</f>
        <v>0</v>
      </c>
      <c r="U156">
        <f>(CR156*CU156)</f>
        <v>0</v>
      </c>
      <c r="V156">
        <f>(DK156+(U156+2*0.95*5.67E-8*(((DK156+$B$7)+273)^4-(DK156+273)^4)-44100*J156)/(1.84*29.3*R156+8*0.95*5.67E-8*(DK156+273)^3))</f>
        <v>0</v>
      </c>
      <c r="W156">
        <f>($C$7*DL156+$D$7*DM156+$E$7*V156)</f>
        <v>0</v>
      </c>
      <c r="X156">
        <f>0.61365*exp(17.502*W156/(240.97+W156))</f>
        <v>0</v>
      </c>
      <c r="Y156">
        <f>(Z156/AA156*100)</f>
        <v>0</v>
      </c>
      <c r="Z156">
        <f>DD156*(DI156+DJ156)/1000</f>
        <v>0</v>
      </c>
      <c r="AA156">
        <f>0.61365*exp(17.502*DK156/(240.97+DK156))</f>
        <v>0</v>
      </c>
      <c r="AB156">
        <f>(X156-DD156*(DI156+DJ156)/1000)</f>
        <v>0</v>
      </c>
      <c r="AC156">
        <f>(-J156*44100)</f>
        <v>0</v>
      </c>
      <c r="AD156">
        <f>2*29.3*R156*0.92*(DK156-W156)</f>
        <v>0</v>
      </c>
      <c r="AE156">
        <f>2*0.95*5.67E-8*(((DK156+$B$7)+273)^4-(W156+273)^4)</f>
        <v>0</v>
      </c>
      <c r="AF156">
        <f>U156+AE156+AC156+AD156</f>
        <v>0</v>
      </c>
      <c r="AG156">
        <f>DH156*AU156*(DC156-DB156*(1000-AU156*DE156)/(1000-AU156*DD156))/(100*CV156)</f>
        <v>0</v>
      </c>
      <c r="AH156">
        <f>1000*DH156*AU156*(DD156-DE156)/(100*CV156*(1000-AU156*DD156))</f>
        <v>0</v>
      </c>
      <c r="AI156">
        <f>(AJ156 - AK156 - DI156*1E3/(8.314*(DK156+273.15)) * AM156/DH156 * AL156) * DH156/(100*CV156) * (1000 - DE156)/1000</f>
        <v>0</v>
      </c>
      <c r="AJ156">
        <v>935.079507653121</v>
      </c>
      <c r="AK156">
        <v>903.857993939394</v>
      </c>
      <c r="AL156">
        <v>3.49768512494995</v>
      </c>
      <c r="AM156">
        <v>66.0023153147269</v>
      </c>
      <c r="AN156">
        <f>(AP156 - AO156 + DI156*1E3/(8.314*(DK156+273.15)) * AR156/DH156 * AQ156) * DH156/(100*CV156) * 1000/(1000 - AP156)</f>
        <v>0</v>
      </c>
      <c r="AO156">
        <v>18.3544555395853</v>
      </c>
      <c r="AP156">
        <v>20.7741496503497</v>
      </c>
      <c r="AQ156">
        <v>-1.16272323944032e-05</v>
      </c>
      <c r="AR156">
        <v>111.647629213414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MAX(0,($B$13+$C$13*DP156)/(1+$D$13*DP156)*DI156/(DK156+273)*$E$13)</f>
        <v>0</v>
      </c>
      <c r="AX156" t="s">
        <v>417</v>
      </c>
      <c r="AY156" t="s">
        <v>417</v>
      </c>
      <c r="AZ156">
        <v>0</v>
      </c>
      <c r="BA156">
        <v>0</v>
      </c>
      <c r="BB156">
        <f>1-AZ156/BA156</f>
        <v>0</v>
      </c>
      <c r="BC156">
        <v>0</v>
      </c>
      <c r="BD156" t="s">
        <v>417</v>
      </c>
      <c r="BE156" t="s">
        <v>417</v>
      </c>
      <c r="BF156">
        <v>0</v>
      </c>
      <c r="BG156">
        <v>0</v>
      </c>
      <c r="BH156">
        <f>1-BF156/BG156</f>
        <v>0</v>
      </c>
      <c r="BI156">
        <v>0.5</v>
      </c>
      <c r="BJ156">
        <f>CS156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417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f>$B$11*DQ156+$C$11*DR156+$F$11*EC156*(1-EF156)</f>
        <v>0</v>
      </c>
      <c r="CS156">
        <f>CR156*CT156</f>
        <v>0</v>
      </c>
      <c r="CT156">
        <f>($B$11*$D$9+$C$11*$D$9+$F$11*((EP156+EH156)/MAX(EP156+EH156+EQ156, 0.1)*$I$9+EQ156/MAX(EP156+EH156+EQ156, 0.1)*$J$9))/($B$11+$C$11+$F$11)</f>
        <v>0</v>
      </c>
      <c r="CU156">
        <f>($B$11*$K$9+$C$11*$K$9+$F$11*((EP156+EH156)/MAX(EP156+EH156+EQ156, 0.1)*$P$9+EQ156/MAX(EP156+EH156+EQ156, 0.1)*$Q$9))/($B$11+$C$11+$F$11)</f>
        <v>0</v>
      </c>
      <c r="CV156">
        <v>6</v>
      </c>
      <c r="CW156">
        <v>0.5</v>
      </c>
      <c r="CX156" t="s">
        <v>418</v>
      </c>
      <c r="CY156">
        <v>2</v>
      </c>
      <c r="CZ156" t="b">
        <v>1</v>
      </c>
      <c r="DA156">
        <v>1659720481.1</v>
      </c>
      <c r="DB156">
        <v>861.504074074074</v>
      </c>
      <c r="DC156">
        <v>901.581925925926</v>
      </c>
      <c r="DD156">
        <v>20.7727740740741</v>
      </c>
      <c r="DE156">
        <v>18.3567555555556</v>
      </c>
      <c r="DF156">
        <v>852.720296296296</v>
      </c>
      <c r="DG156">
        <v>20.4486481481481</v>
      </c>
      <c r="DH156">
        <v>500.067407407407</v>
      </c>
      <c r="DI156">
        <v>90.3990888888889</v>
      </c>
      <c r="DJ156">
        <v>0.0999549148148148</v>
      </c>
      <c r="DK156">
        <v>24.5772185185185</v>
      </c>
      <c r="DL156">
        <v>24.9943814814815</v>
      </c>
      <c r="DM156">
        <v>999.9</v>
      </c>
      <c r="DN156">
        <v>0</v>
      </c>
      <c r="DO156">
        <v>0</v>
      </c>
      <c r="DP156">
        <v>10018.1481481481</v>
      </c>
      <c r="DQ156">
        <v>0</v>
      </c>
      <c r="DR156">
        <v>11.6948</v>
      </c>
      <c r="DS156">
        <v>-40.0778518518518</v>
      </c>
      <c r="DT156">
        <v>879.779407407408</v>
      </c>
      <c r="DU156">
        <v>918.441555555556</v>
      </c>
      <c r="DV156">
        <v>2.41601037037037</v>
      </c>
      <c r="DW156">
        <v>901.581925925926</v>
      </c>
      <c r="DX156">
        <v>18.3567555555556</v>
      </c>
      <c r="DY156">
        <v>1.87783962962963</v>
      </c>
      <c r="DZ156">
        <v>1.65943481481481</v>
      </c>
      <c r="EA156">
        <v>16.4502518518519</v>
      </c>
      <c r="EB156">
        <v>14.5220814814815</v>
      </c>
      <c r="EC156">
        <v>2000.00851851852</v>
      </c>
      <c r="ED156">
        <v>0.980005</v>
      </c>
      <c r="EE156">
        <v>0.0199952</v>
      </c>
      <c r="EF156">
        <v>0</v>
      </c>
      <c r="EG156">
        <v>426.636074074074</v>
      </c>
      <c r="EH156">
        <v>5.00063</v>
      </c>
      <c r="EI156">
        <v>8518.32592592592</v>
      </c>
      <c r="EJ156">
        <v>17257</v>
      </c>
      <c r="EK156">
        <v>37.75</v>
      </c>
      <c r="EL156">
        <v>37.937</v>
      </c>
      <c r="EM156">
        <v>37.3423333333333</v>
      </c>
      <c r="EN156">
        <v>37.187</v>
      </c>
      <c r="EO156">
        <v>38.5783333333333</v>
      </c>
      <c r="EP156">
        <v>1955.11851851852</v>
      </c>
      <c r="EQ156">
        <v>39.89</v>
      </c>
      <c r="ER156">
        <v>0</v>
      </c>
      <c r="ES156">
        <v>1659720485.5</v>
      </c>
      <c r="ET156">
        <v>0</v>
      </c>
      <c r="EU156">
        <v>426.619384615385</v>
      </c>
      <c r="EV156">
        <v>1.63097435929295</v>
      </c>
      <c r="EW156">
        <v>31.3668375755353</v>
      </c>
      <c r="EX156">
        <v>8518.24461538462</v>
      </c>
      <c r="EY156">
        <v>15</v>
      </c>
      <c r="EZ156">
        <v>0</v>
      </c>
      <c r="FA156" t="s">
        <v>419</v>
      </c>
      <c r="FB156">
        <v>1659628608.5</v>
      </c>
      <c r="FC156">
        <v>1659628614.5</v>
      </c>
      <c r="FD156">
        <v>0</v>
      </c>
      <c r="FE156">
        <v>0.171</v>
      </c>
      <c r="FF156">
        <v>-0.023</v>
      </c>
      <c r="FG156">
        <v>6.372</v>
      </c>
      <c r="FH156">
        <v>0.072</v>
      </c>
      <c r="FI156">
        <v>420</v>
      </c>
      <c r="FJ156">
        <v>15</v>
      </c>
      <c r="FK156">
        <v>0.23</v>
      </c>
      <c r="FL156">
        <v>0.04</v>
      </c>
      <c r="FM156">
        <v>-39.6352175</v>
      </c>
      <c r="FN156">
        <v>-4.77710881801127</v>
      </c>
      <c r="FO156">
        <v>0.867810099010002</v>
      </c>
      <c r="FP156">
        <v>0</v>
      </c>
      <c r="FQ156">
        <v>426.507058823529</v>
      </c>
      <c r="FR156">
        <v>1.70524064128785</v>
      </c>
      <c r="FS156">
        <v>0.263974145478243</v>
      </c>
      <c r="FT156">
        <v>0</v>
      </c>
      <c r="FU156">
        <v>2.417037</v>
      </c>
      <c r="FV156">
        <v>-0.0081613508442799</v>
      </c>
      <c r="FW156">
        <v>0.00339047725254131</v>
      </c>
      <c r="FX156">
        <v>1</v>
      </c>
      <c r="FY156">
        <v>1</v>
      </c>
      <c r="FZ156">
        <v>3</v>
      </c>
      <c r="GA156" t="s">
        <v>426</v>
      </c>
      <c r="GB156">
        <v>2.97362</v>
      </c>
      <c r="GC156">
        <v>2.75397</v>
      </c>
      <c r="GD156">
        <v>0.153983</v>
      </c>
      <c r="GE156">
        <v>0.159433</v>
      </c>
      <c r="GF156">
        <v>0.0935272</v>
      </c>
      <c r="GG156">
        <v>0.0865652</v>
      </c>
      <c r="GH156">
        <v>32973.5</v>
      </c>
      <c r="GI156">
        <v>35841.7</v>
      </c>
      <c r="GJ156">
        <v>35314.9</v>
      </c>
      <c r="GK156">
        <v>38666.1</v>
      </c>
      <c r="GL156">
        <v>45386.2</v>
      </c>
      <c r="GM156">
        <v>51012.1</v>
      </c>
      <c r="GN156">
        <v>55192.5</v>
      </c>
      <c r="GO156">
        <v>62018.2</v>
      </c>
      <c r="GP156">
        <v>1.9926</v>
      </c>
      <c r="GQ156">
        <v>1.849</v>
      </c>
      <c r="GR156">
        <v>0.104755</v>
      </c>
      <c r="GS156">
        <v>0</v>
      </c>
      <c r="GT156">
        <v>23.2881</v>
      </c>
      <c r="GU156">
        <v>999.9</v>
      </c>
      <c r="GV156">
        <v>55.823</v>
      </c>
      <c r="GW156">
        <v>28.611</v>
      </c>
      <c r="GX156">
        <v>24.2814</v>
      </c>
      <c r="GY156">
        <v>54.8421</v>
      </c>
      <c r="GZ156">
        <v>50.9535</v>
      </c>
      <c r="HA156">
        <v>1</v>
      </c>
      <c r="HB156">
        <v>-0.0987805</v>
      </c>
      <c r="HC156">
        <v>1.41196</v>
      </c>
      <c r="HD156">
        <v>20.1239</v>
      </c>
      <c r="HE156">
        <v>5.19692</v>
      </c>
      <c r="HF156">
        <v>12.004</v>
      </c>
      <c r="HG156">
        <v>4.974</v>
      </c>
      <c r="HH156">
        <v>3.2932</v>
      </c>
      <c r="HI156">
        <v>660.4</v>
      </c>
      <c r="HJ156">
        <v>9999</v>
      </c>
      <c r="HK156">
        <v>9999</v>
      </c>
      <c r="HL156">
        <v>9999</v>
      </c>
      <c r="HM156">
        <v>1.8631</v>
      </c>
      <c r="HN156">
        <v>1.86798</v>
      </c>
      <c r="HO156">
        <v>1.86771</v>
      </c>
      <c r="HP156">
        <v>1.8689</v>
      </c>
      <c r="HQ156">
        <v>1.86978</v>
      </c>
      <c r="HR156">
        <v>1.86584</v>
      </c>
      <c r="HS156">
        <v>1.86688</v>
      </c>
      <c r="HT156">
        <v>1.86829</v>
      </c>
      <c r="HU156">
        <v>5</v>
      </c>
      <c r="HV156">
        <v>0</v>
      </c>
      <c r="HW156">
        <v>0</v>
      </c>
      <c r="HX156">
        <v>0</v>
      </c>
      <c r="HY156" t="s">
        <v>421</v>
      </c>
      <c r="HZ156" t="s">
        <v>422</v>
      </c>
      <c r="IA156" t="s">
        <v>423</v>
      </c>
      <c r="IB156" t="s">
        <v>423</v>
      </c>
      <c r="IC156" t="s">
        <v>423</v>
      </c>
      <c r="ID156" t="s">
        <v>423</v>
      </c>
      <c r="IE156">
        <v>0</v>
      </c>
      <c r="IF156">
        <v>100</v>
      </c>
      <c r="IG156">
        <v>100</v>
      </c>
      <c r="IH156">
        <v>8.922</v>
      </c>
      <c r="II156">
        <v>0.3243</v>
      </c>
      <c r="IJ156">
        <v>3.92169283877132</v>
      </c>
      <c r="IK156">
        <v>0.0054094350880348</v>
      </c>
      <c r="IL156">
        <v>8.62785101562088e-07</v>
      </c>
      <c r="IM156">
        <v>-6.09410195572284e-10</v>
      </c>
      <c r="IN156">
        <v>-0.025273926026183</v>
      </c>
      <c r="IO156">
        <v>-0.0219156322177338</v>
      </c>
      <c r="IP156">
        <v>0.00246301660602182</v>
      </c>
      <c r="IQ156">
        <v>-2.7174175459257e-05</v>
      </c>
      <c r="IR156">
        <v>-3</v>
      </c>
      <c r="IS156">
        <v>1757</v>
      </c>
      <c r="IT156">
        <v>1</v>
      </c>
      <c r="IU156">
        <v>21</v>
      </c>
      <c r="IV156">
        <v>1531.3</v>
      </c>
      <c r="IW156">
        <v>1531.2</v>
      </c>
      <c r="IX156">
        <v>1.94458</v>
      </c>
      <c r="IY156">
        <v>2.59399</v>
      </c>
      <c r="IZ156">
        <v>1.54785</v>
      </c>
      <c r="JA156">
        <v>2.30713</v>
      </c>
      <c r="JB156">
        <v>1.34644</v>
      </c>
      <c r="JC156">
        <v>2.42554</v>
      </c>
      <c r="JD156">
        <v>32.2446</v>
      </c>
      <c r="JE156">
        <v>24.2539</v>
      </c>
      <c r="JF156">
        <v>18</v>
      </c>
      <c r="JG156">
        <v>499.136</v>
      </c>
      <c r="JH156">
        <v>407.561</v>
      </c>
      <c r="JI156">
        <v>20.9235</v>
      </c>
      <c r="JJ156">
        <v>25.9516</v>
      </c>
      <c r="JK156">
        <v>29.9999</v>
      </c>
      <c r="JL156">
        <v>25.9487</v>
      </c>
      <c r="JM156">
        <v>25.8962</v>
      </c>
      <c r="JN156">
        <v>38.9645</v>
      </c>
      <c r="JO156">
        <v>28.9791</v>
      </c>
      <c r="JP156">
        <v>0</v>
      </c>
      <c r="JQ156">
        <v>20.9198</v>
      </c>
      <c r="JR156">
        <v>938.819</v>
      </c>
      <c r="JS156">
        <v>18.3281</v>
      </c>
      <c r="JT156">
        <v>102.391</v>
      </c>
      <c r="JU156">
        <v>103.231</v>
      </c>
    </row>
    <row r="157" spans="1:281">
      <c r="A157">
        <v>141</v>
      </c>
      <c r="B157">
        <v>1659720493.1</v>
      </c>
      <c r="C157">
        <v>2508</v>
      </c>
      <c r="D157" t="s">
        <v>706</v>
      </c>
      <c r="E157" t="s">
        <v>707</v>
      </c>
      <c r="F157">
        <v>5</v>
      </c>
      <c r="G157" t="s">
        <v>595</v>
      </c>
      <c r="H157" t="s">
        <v>416</v>
      </c>
      <c r="I157">
        <v>1659720485.54444</v>
      </c>
      <c r="J157">
        <f>(K157)/1000</f>
        <v>0</v>
      </c>
      <c r="K157">
        <f>IF(CZ157, AN157, AH157)</f>
        <v>0</v>
      </c>
      <c r="L157">
        <f>IF(CZ157, AI157, AG157)</f>
        <v>0</v>
      </c>
      <c r="M157">
        <f>DB157 - IF(AU157&gt;1, L157*CV157*100.0/(AW157*DP157), 0)</f>
        <v>0</v>
      </c>
      <c r="N157">
        <f>((T157-J157/2)*M157-L157)/(T157+J157/2)</f>
        <v>0</v>
      </c>
      <c r="O157">
        <f>N157*(DI157+DJ157)/1000.0</f>
        <v>0</v>
      </c>
      <c r="P157">
        <f>(DB157 - IF(AU157&gt;1, L157*CV157*100.0/(AW157*DP157), 0))*(DI157+DJ157)/1000.0</f>
        <v>0</v>
      </c>
      <c r="Q157">
        <f>2.0/((1/S157-1/R157)+SIGN(S157)*SQRT((1/S157-1/R157)*(1/S157-1/R157) + 4*CW157/((CW157+1)*(CW157+1))*(2*1/S157*1/R157-1/R157*1/R157)))</f>
        <v>0</v>
      </c>
      <c r="R157">
        <f>IF(LEFT(CX157,1)&lt;&gt;"0",IF(LEFT(CX157,1)="1",3.0,CY157),$D$5+$E$5*(DP157*DI157/($K$5*1000))+$F$5*(DP157*DI157/($K$5*1000))*MAX(MIN(CV157,$J$5),$I$5)*MAX(MIN(CV157,$J$5),$I$5)+$G$5*MAX(MIN(CV157,$J$5),$I$5)*(DP157*DI157/($K$5*1000))+$H$5*(DP157*DI157/($K$5*1000))*(DP157*DI157/($K$5*1000)))</f>
        <v>0</v>
      </c>
      <c r="S157">
        <f>J157*(1000-(1000*0.61365*exp(17.502*W157/(240.97+W157))/(DI157+DJ157)+DD157)/2)/(1000*0.61365*exp(17.502*W157/(240.97+W157))/(DI157+DJ157)-DD157)</f>
        <v>0</v>
      </c>
      <c r="T157">
        <f>1/((CW157+1)/(Q157/1.6)+1/(R157/1.37)) + CW157/((CW157+1)/(Q157/1.6) + CW157/(R157/1.37))</f>
        <v>0</v>
      </c>
      <c r="U157">
        <f>(CR157*CU157)</f>
        <v>0</v>
      </c>
      <c r="V157">
        <f>(DK157+(U157+2*0.95*5.67E-8*(((DK157+$B$7)+273)^4-(DK157+273)^4)-44100*J157)/(1.84*29.3*R157+8*0.95*5.67E-8*(DK157+273)^3))</f>
        <v>0</v>
      </c>
      <c r="W157">
        <f>($C$7*DL157+$D$7*DM157+$E$7*V157)</f>
        <v>0</v>
      </c>
      <c r="X157">
        <f>0.61365*exp(17.502*W157/(240.97+W157))</f>
        <v>0</v>
      </c>
      <c r="Y157">
        <f>(Z157/AA157*100)</f>
        <v>0</v>
      </c>
      <c r="Z157">
        <f>DD157*(DI157+DJ157)/1000</f>
        <v>0</v>
      </c>
      <c r="AA157">
        <f>0.61365*exp(17.502*DK157/(240.97+DK157))</f>
        <v>0</v>
      </c>
      <c r="AB157">
        <f>(X157-DD157*(DI157+DJ157)/1000)</f>
        <v>0</v>
      </c>
      <c r="AC157">
        <f>(-J157*44100)</f>
        <v>0</v>
      </c>
      <c r="AD157">
        <f>2*29.3*R157*0.92*(DK157-W157)</f>
        <v>0</v>
      </c>
      <c r="AE157">
        <f>2*0.95*5.67E-8*(((DK157+$B$7)+273)^4-(W157+273)^4)</f>
        <v>0</v>
      </c>
      <c r="AF157">
        <f>U157+AE157+AC157+AD157</f>
        <v>0</v>
      </c>
      <c r="AG157">
        <f>DH157*AU157*(DC157-DB157*(1000-AU157*DE157)/(1000-AU157*DD157))/(100*CV157)</f>
        <v>0</v>
      </c>
      <c r="AH157">
        <f>1000*DH157*AU157*(DD157-DE157)/(100*CV157*(1000-AU157*DD157))</f>
        <v>0</v>
      </c>
      <c r="AI157">
        <f>(AJ157 - AK157 - DI157*1E3/(8.314*(DK157+273.15)) * AM157/DH157 * AL157) * DH157/(100*CV157) * (1000 - DE157)/1000</f>
        <v>0</v>
      </c>
      <c r="AJ157">
        <v>950.372915299702</v>
      </c>
      <c r="AK157">
        <v>919.284236363636</v>
      </c>
      <c r="AL157">
        <v>3.4359149544859</v>
      </c>
      <c r="AM157">
        <v>66.0023153147269</v>
      </c>
      <c r="AN157">
        <f>(AP157 - AO157 + DI157*1E3/(8.314*(DK157+273.15)) * AR157/DH157 * AQ157) * DH157/(100*CV157) * 1000/(1000 - AP157)</f>
        <v>0</v>
      </c>
      <c r="AO157">
        <v>18.354856304317</v>
      </c>
      <c r="AP157">
        <v>20.7735909090909</v>
      </c>
      <c r="AQ157">
        <v>-5.02193397473541e-05</v>
      </c>
      <c r="AR157">
        <v>111.647629213414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MAX(0,($B$13+$C$13*DP157)/(1+$D$13*DP157)*DI157/(DK157+273)*$E$13)</f>
        <v>0</v>
      </c>
      <c r="AX157" t="s">
        <v>417</v>
      </c>
      <c r="AY157" t="s">
        <v>417</v>
      </c>
      <c r="AZ157">
        <v>0</v>
      </c>
      <c r="BA157">
        <v>0</v>
      </c>
      <c r="BB157">
        <f>1-AZ157/BA157</f>
        <v>0</v>
      </c>
      <c r="BC157">
        <v>0</v>
      </c>
      <c r="BD157" t="s">
        <v>417</v>
      </c>
      <c r="BE157" t="s">
        <v>417</v>
      </c>
      <c r="BF157">
        <v>0</v>
      </c>
      <c r="BG157">
        <v>0</v>
      </c>
      <c r="BH157">
        <f>1-BF157/BG157</f>
        <v>0</v>
      </c>
      <c r="BI157">
        <v>0.5</v>
      </c>
      <c r="BJ157">
        <f>CS157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417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f>$B$11*DQ157+$C$11*DR157+$F$11*EC157*(1-EF157)</f>
        <v>0</v>
      </c>
      <c r="CS157">
        <f>CR157*CT157</f>
        <v>0</v>
      </c>
      <c r="CT157">
        <f>($B$11*$D$9+$C$11*$D$9+$F$11*((EP157+EH157)/MAX(EP157+EH157+EQ157, 0.1)*$I$9+EQ157/MAX(EP157+EH157+EQ157, 0.1)*$J$9))/($B$11+$C$11+$F$11)</f>
        <v>0</v>
      </c>
      <c r="CU157">
        <f>($B$11*$K$9+$C$11*$K$9+$F$11*((EP157+EH157)/MAX(EP157+EH157+EQ157, 0.1)*$P$9+EQ157/MAX(EP157+EH157+EQ157, 0.1)*$Q$9))/($B$11+$C$11+$F$11)</f>
        <v>0</v>
      </c>
      <c r="CV157">
        <v>6</v>
      </c>
      <c r="CW157">
        <v>0.5</v>
      </c>
      <c r="CX157" t="s">
        <v>418</v>
      </c>
      <c r="CY157">
        <v>2</v>
      </c>
      <c r="CZ157" t="b">
        <v>1</v>
      </c>
      <c r="DA157">
        <v>1659720485.54444</v>
      </c>
      <c r="DB157">
        <v>876.495925925926</v>
      </c>
      <c r="DC157">
        <v>916.435296296296</v>
      </c>
      <c r="DD157">
        <v>20.7728777777778</v>
      </c>
      <c r="DE157">
        <v>18.3558666666667</v>
      </c>
      <c r="DF157">
        <v>867.629555555555</v>
      </c>
      <c r="DG157">
        <v>20.4487518518519</v>
      </c>
      <c r="DH157">
        <v>500.100037037037</v>
      </c>
      <c r="DI157">
        <v>90.4005259259259</v>
      </c>
      <c r="DJ157">
        <v>0.100095418518519</v>
      </c>
      <c r="DK157">
        <v>24.5783037037037</v>
      </c>
      <c r="DL157">
        <v>24.9955148148148</v>
      </c>
      <c r="DM157">
        <v>999.9</v>
      </c>
      <c r="DN157">
        <v>0</v>
      </c>
      <c r="DO157">
        <v>0</v>
      </c>
      <c r="DP157">
        <v>10000.1851851852</v>
      </c>
      <c r="DQ157">
        <v>0</v>
      </c>
      <c r="DR157">
        <v>11.6948</v>
      </c>
      <c r="DS157">
        <v>-39.9393333333333</v>
      </c>
      <c r="DT157">
        <v>895.089481481481</v>
      </c>
      <c r="DU157">
        <v>933.571814814815</v>
      </c>
      <c r="DV157">
        <v>2.41700851851852</v>
      </c>
      <c r="DW157">
        <v>916.435296296296</v>
      </c>
      <c r="DX157">
        <v>18.3558666666667</v>
      </c>
      <c r="DY157">
        <v>1.87787925925926</v>
      </c>
      <c r="DZ157">
        <v>1.65938</v>
      </c>
      <c r="EA157">
        <v>16.4505740740741</v>
      </c>
      <c r="EB157">
        <v>14.5215666666667</v>
      </c>
      <c r="EC157">
        <v>2000.01407407407</v>
      </c>
      <c r="ED157">
        <v>0.980005</v>
      </c>
      <c r="EE157">
        <v>0.0199952</v>
      </c>
      <c r="EF157">
        <v>0</v>
      </c>
      <c r="EG157">
        <v>426.783111111111</v>
      </c>
      <c r="EH157">
        <v>5.00063</v>
      </c>
      <c r="EI157">
        <v>8520.41074074074</v>
      </c>
      <c r="EJ157">
        <v>17257.0444444444</v>
      </c>
      <c r="EK157">
        <v>37.75</v>
      </c>
      <c r="EL157">
        <v>37.937</v>
      </c>
      <c r="EM157">
        <v>37.3516666666667</v>
      </c>
      <c r="EN157">
        <v>37.187</v>
      </c>
      <c r="EO157">
        <v>38.569</v>
      </c>
      <c r="EP157">
        <v>1955.12407407407</v>
      </c>
      <c r="EQ157">
        <v>39.89</v>
      </c>
      <c r="ER157">
        <v>0</v>
      </c>
      <c r="ES157">
        <v>1659720490.3</v>
      </c>
      <c r="ET157">
        <v>0</v>
      </c>
      <c r="EU157">
        <v>426.788307692308</v>
      </c>
      <c r="EV157">
        <v>1.69914530431795</v>
      </c>
      <c r="EW157">
        <v>26.9846154148231</v>
      </c>
      <c r="EX157">
        <v>8520.49923076923</v>
      </c>
      <c r="EY157">
        <v>15</v>
      </c>
      <c r="EZ157">
        <v>0</v>
      </c>
      <c r="FA157" t="s">
        <v>419</v>
      </c>
      <c r="FB157">
        <v>1659628608.5</v>
      </c>
      <c r="FC157">
        <v>1659628614.5</v>
      </c>
      <c r="FD157">
        <v>0</v>
      </c>
      <c r="FE157">
        <v>0.171</v>
      </c>
      <c r="FF157">
        <v>-0.023</v>
      </c>
      <c r="FG157">
        <v>6.372</v>
      </c>
      <c r="FH157">
        <v>0.072</v>
      </c>
      <c r="FI157">
        <v>420</v>
      </c>
      <c r="FJ157">
        <v>15</v>
      </c>
      <c r="FK157">
        <v>0.23</v>
      </c>
      <c r="FL157">
        <v>0.04</v>
      </c>
      <c r="FM157">
        <v>-39.9005125</v>
      </c>
      <c r="FN157">
        <v>-1.20548105065661</v>
      </c>
      <c r="FO157">
        <v>0.740670759577932</v>
      </c>
      <c r="FP157">
        <v>0</v>
      </c>
      <c r="FQ157">
        <v>426.666794117647</v>
      </c>
      <c r="FR157">
        <v>1.80927425890522</v>
      </c>
      <c r="FS157">
        <v>0.284504603437558</v>
      </c>
      <c r="FT157">
        <v>0</v>
      </c>
      <c r="FU157">
        <v>2.416746</v>
      </c>
      <c r="FV157">
        <v>0.0140300938086259</v>
      </c>
      <c r="FW157">
        <v>0.00304920055096413</v>
      </c>
      <c r="FX157">
        <v>1</v>
      </c>
      <c r="FY157">
        <v>1</v>
      </c>
      <c r="FZ157">
        <v>3</v>
      </c>
      <c r="GA157" t="s">
        <v>426</v>
      </c>
      <c r="GB157">
        <v>2.97368</v>
      </c>
      <c r="GC157">
        <v>2.75361</v>
      </c>
      <c r="GD157">
        <v>0.1557</v>
      </c>
      <c r="GE157">
        <v>0.16099</v>
      </c>
      <c r="GF157">
        <v>0.0935184</v>
      </c>
      <c r="GG157">
        <v>0.0865695</v>
      </c>
      <c r="GH157">
        <v>32906.6</v>
      </c>
      <c r="GI157">
        <v>35775.2</v>
      </c>
      <c r="GJ157">
        <v>35314.9</v>
      </c>
      <c r="GK157">
        <v>38666</v>
      </c>
      <c r="GL157">
        <v>45385.7</v>
      </c>
      <c r="GM157">
        <v>51012.4</v>
      </c>
      <c r="GN157">
        <v>55191.3</v>
      </c>
      <c r="GO157">
        <v>62018.8</v>
      </c>
      <c r="GP157">
        <v>1.9932</v>
      </c>
      <c r="GQ157">
        <v>1.8492</v>
      </c>
      <c r="GR157">
        <v>0.103861</v>
      </c>
      <c r="GS157">
        <v>0</v>
      </c>
      <c r="GT157">
        <v>23.2901</v>
      </c>
      <c r="GU157">
        <v>999.9</v>
      </c>
      <c r="GV157">
        <v>55.823</v>
      </c>
      <c r="GW157">
        <v>28.611</v>
      </c>
      <c r="GX157">
        <v>24.2788</v>
      </c>
      <c r="GY157">
        <v>54.8521</v>
      </c>
      <c r="GZ157">
        <v>50.8654</v>
      </c>
      <c r="HA157">
        <v>1</v>
      </c>
      <c r="HB157">
        <v>-0.0981098</v>
      </c>
      <c r="HC157">
        <v>1.39782</v>
      </c>
      <c r="HD157">
        <v>20.1235</v>
      </c>
      <c r="HE157">
        <v>5.19932</v>
      </c>
      <c r="HF157">
        <v>12.0064</v>
      </c>
      <c r="HG157">
        <v>4.976</v>
      </c>
      <c r="HH157">
        <v>3.293</v>
      </c>
      <c r="HI157">
        <v>660.4</v>
      </c>
      <c r="HJ157">
        <v>9999</v>
      </c>
      <c r="HK157">
        <v>9999</v>
      </c>
      <c r="HL157">
        <v>9999</v>
      </c>
      <c r="HM157">
        <v>1.8631</v>
      </c>
      <c r="HN157">
        <v>1.86798</v>
      </c>
      <c r="HO157">
        <v>1.86771</v>
      </c>
      <c r="HP157">
        <v>1.8689</v>
      </c>
      <c r="HQ157">
        <v>1.86981</v>
      </c>
      <c r="HR157">
        <v>1.86581</v>
      </c>
      <c r="HS157">
        <v>1.86691</v>
      </c>
      <c r="HT157">
        <v>1.86829</v>
      </c>
      <c r="HU157">
        <v>5</v>
      </c>
      <c r="HV157">
        <v>0</v>
      </c>
      <c r="HW157">
        <v>0</v>
      </c>
      <c r="HX157">
        <v>0</v>
      </c>
      <c r="HY157" t="s">
        <v>421</v>
      </c>
      <c r="HZ157" t="s">
        <v>422</v>
      </c>
      <c r="IA157" t="s">
        <v>423</v>
      </c>
      <c r="IB157" t="s">
        <v>423</v>
      </c>
      <c r="IC157" t="s">
        <v>423</v>
      </c>
      <c r="ID157" t="s">
        <v>423</v>
      </c>
      <c r="IE157">
        <v>0</v>
      </c>
      <c r="IF157">
        <v>100</v>
      </c>
      <c r="IG157">
        <v>100</v>
      </c>
      <c r="IH157">
        <v>9.005</v>
      </c>
      <c r="II157">
        <v>0.3241</v>
      </c>
      <c r="IJ157">
        <v>3.92169283877132</v>
      </c>
      <c r="IK157">
        <v>0.0054094350880348</v>
      </c>
      <c r="IL157">
        <v>8.62785101562088e-07</v>
      </c>
      <c r="IM157">
        <v>-6.09410195572284e-10</v>
      </c>
      <c r="IN157">
        <v>-0.025273926026183</v>
      </c>
      <c r="IO157">
        <v>-0.0219156322177338</v>
      </c>
      <c r="IP157">
        <v>0.00246301660602182</v>
      </c>
      <c r="IQ157">
        <v>-2.7174175459257e-05</v>
      </c>
      <c r="IR157">
        <v>-3</v>
      </c>
      <c r="IS157">
        <v>1757</v>
      </c>
      <c r="IT157">
        <v>1</v>
      </c>
      <c r="IU157">
        <v>21</v>
      </c>
      <c r="IV157">
        <v>1531.4</v>
      </c>
      <c r="IW157">
        <v>1531.3</v>
      </c>
      <c r="IX157">
        <v>1.96777</v>
      </c>
      <c r="IY157">
        <v>2.59644</v>
      </c>
      <c r="IZ157">
        <v>1.54785</v>
      </c>
      <c r="JA157">
        <v>2.30713</v>
      </c>
      <c r="JB157">
        <v>1.34644</v>
      </c>
      <c r="JC157">
        <v>2.42188</v>
      </c>
      <c r="JD157">
        <v>32.2446</v>
      </c>
      <c r="JE157">
        <v>24.2539</v>
      </c>
      <c r="JF157">
        <v>18</v>
      </c>
      <c r="JG157">
        <v>499.53</v>
      </c>
      <c r="JH157">
        <v>407.672</v>
      </c>
      <c r="JI157">
        <v>20.9194</v>
      </c>
      <c r="JJ157">
        <v>25.9516</v>
      </c>
      <c r="JK157">
        <v>30.0004</v>
      </c>
      <c r="JL157">
        <v>25.9487</v>
      </c>
      <c r="JM157">
        <v>25.8962</v>
      </c>
      <c r="JN157">
        <v>39.5231</v>
      </c>
      <c r="JO157">
        <v>28.9791</v>
      </c>
      <c r="JP157">
        <v>0</v>
      </c>
      <c r="JQ157">
        <v>20.9197</v>
      </c>
      <c r="JR157">
        <v>959.019</v>
      </c>
      <c r="JS157">
        <v>18.3295</v>
      </c>
      <c r="JT157">
        <v>102.39</v>
      </c>
      <c r="JU157">
        <v>103.231</v>
      </c>
    </row>
    <row r="158" spans="1:281">
      <c r="A158">
        <v>142</v>
      </c>
      <c r="B158">
        <v>1659720498.6</v>
      </c>
      <c r="C158">
        <v>2513.5</v>
      </c>
      <c r="D158" t="s">
        <v>708</v>
      </c>
      <c r="E158" t="s">
        <v>709</v>
      </c>
      <c r="F158">
        <v>5</v>
      </c>
      <c r="G158" t="s">
        <v>595</v>
      </c>
      <c r="H158" t="s">
        <v>416</v>
      </c>
      <c r="I158">
        <v>1659720490.83214</v>
      </c>
      <c r="J158">
        <f>(K158)/1000</f>
        <v>0</v>
      </c>
      <c r="K158">
        <f>IF(CZ158, AN158, AH158)</f>
        <v>0</v>
      </c>
      <c r="L158">
        <f>IF(CZ158, AI158, AG158)</f>
        <v>0</v>
      </c>
      <c r="M158">
        <f>DB158 - IF(AU158&gt;1, L158*CV158*100.0/(AW158*DP158), 0)</f>
        <v>0</v>
      </c>
      <c r="N158">
        <f>((T158-J158/2)*M158-L158)/(T158+J158/2)</f>
        <v>0</v>
      </c>
      <c r="O158">
        <f>N158*(DI158+DJ158)/1000.0</f>
        <v>0</v>
      </c>
      <c r="P158">
        <f>(DB158 - IF(AU158&gt;1, L158*CV158*100.0/(AW158*DP158), 0))*(DI158+DJ158)/1000.0</f>
        <v>0</v>
      </c>
      <c r="Q158">
        <f>2.0/((1/S158-1/R158)+SIGN(S158)*SQRT((1/S158-1/R158)*(1/S158-1/R158) + 4*CW158/((CW158+1)*(CW158+1))*(2*1/S158*1/R158-1/R158*1/R158)))</f>
        <v>0</v>
      </c>
      <c r="R158">
        <f>IF(LEFT(CX158,1)&lt;&gt;"0",IF(LEFT(CX158,1)="1",3.0,CY158),$D$5+$E$5*(DP158*DI158/($K$5*1000))+$F$5*(DP158*DI158/($K$5*1000))*MAX(MIN(CV158,$J$5),$I$5)*MAX(MIN(CV158,$J$5),$I$5)+$G$5*MAX(MIN(CV158,$J$5),$I$5)*(DP158*DI158/($K$5*1000))+$H$5*(DP158*DI158/($K$5*1000))*(DP158*DI158/($K$5*1000)))</f>
        <v>0</v>
      </c>
      <c r="S158">
        <f>J158*(1000-(1000*0.61365*exp(17.502*W158/(240.97+W158))/(DI158+DJ158)+DD158)/2)/(1000*0.61365*exp(17.502*W158/(240.97+W158))/(DI158+DJ158)-DD158)</f>
        <v>0</v>
      </c>
      <c r="T158">
        <f>1/((CW158+1)/(Q158/1.6)+1/(R158/1.37)) + CW158/((CW158+1)/(Q158/1.6) + CW158/(R158/1.37))</f>
        <v>0</v>
      </c>
      <c r="U158">
        <f>(CR158*CU158)</f>
        <v>0</v>
      </c>
      <c r="V158">
        <f>(DK158+(U158+2*0.95*5.67E-8*(((DK158+$B$7)+273)^4-(DK158+273)^4)-44100*J158)/(1.84*29.3*R158+8*0.95*5.67E-8*(DK158+273)^3))</f>
        <v>0</v>
      </c>
      <c r="W158">
        <f>($C$7*DL158+$D$7*DM158+$E$7*V158)</f>
        <v>0</v>
      </c>
      <c r="X158">
        <f>0.61365*exp(17.502*W158/(240.97+W158))</f>
        <v>0</v>
      </c>
      <c r="Y158">
        <f>(Z158/AA158*100)</f>
        <v>0</v>
      </c>
      <c r="Z158">
        <f>DD158*(DI158+DJ158)/1000</f>
        <v>0</v>
      </c>
      <c r="AA158">
        <f>0.61365*exp(17.502*DK158/(240.97+DK158))</f>
        <v>0</v>
      </c>
      <c r="AB158">
        <f>(X158-DD158*(DI158+DJ158)/1000)</f>
        <v>0</v>
      </c>
      <c r="AC158">
        <f>(-J158*44100)</f>
        <v>0</v>
      </c>
      <c r="AD158">
        <f>2*29.3*R158*0.92*(DK158-W158)</f>
        <v>0</v>
      </c>
      <c r="AE158">
        <f>2*0.95*5.67E-8*(((DK158+$B$7)+273)^4-(W158+273)^4)</f>
        <v>0</v>
      </c>
      <c r="AF158">
        <f>U158+AE158+AC158+AD158</f>
        <v>0</v>
      </c>
      <c r="AG158">
        <f>DH158*AU158*(DC158-DB158*(1000-AU158*DE158)/(1000-AU158*DD158))/(100*CV158)</f>
        <v>0</v>
      </c>
      <c r="AH158">
        <f>1000*DH158*AU158*(DD158-DE158)/(100*CV158*(1000-AU158*DD158))</f>
        <v>0</v>
      </c>
      <c r="AI158">
        <f>(AJ158 - AK158 - DI158*1E3/(8.314*(DK158+273.15)) * AM158/DH158 * AL158) * DH158/(100*CV158) * (1000 - DE158)/1000</f>
        <v>0</v>
      </c>
      <c r="AJ158">
        <v>969.668010869165</v>
      </c>
      <c r="AK158">
        <v>938.027896969697</v>
      </c>
      <c r="AL158">
        <v>3.49453263724474</v>
      </c>
      <c r="AM158">
        <v>66.0023153147269</v>
      </c>
      <c r="AN158">
        <f>(AP158 - AO158 + DI158*1E3/(8.314*(DK158+273.15)) * AR158/DH158 * AQ158) * DH158/(100*CV158) * 1000/(1000 - AP158)</f>
        <v>0</v>
      </c>
      <c r="AO158">
        <v>18.3517426966291</v>
      </c>
      <c r="AP158">
        <v>20.777579020979</v>
      </c>
      <c r="AQ158">
        <v>-2.9873916462272e-07</v>
      </c>
      <c r="AR158">
        <v>111.647629213414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MAX(0,($B$13+$C$13*DP158)/(1+$D$13*DP158)*DI158/(DK158+273)*$E$13)</f>
        <v>0</v>
      </c>
      <c r="AX158" t="s">
        <v>417</v>
      </c>
      <c r="AY158" t="s">
        <v>417</v>
      </c>
      <c r="AZ158">
        <v>0</v>
      </c>
      <c r="BA158">
        <v>0</v>
      </c>
      <c r="BB158">
        <f>1-AZ158/BA158</f>
        <v>0</v>
      </c>
      <c r="BC158">
        <v>0</v>
      </c>
      <c r="BD158" t="s">
        <v>417</v>
      </c>
      <c r="BE158" t="s">
        <v>417</v>
      </c>
      <c r="BF158">
        <v>0</v>
      </c>
      <c r="BG158">
        <v>0</v>
      </c>
      <c r="BH158">
        <f>1-BF158/BG158</f>
        <v>0</v>
      </c>
      <c r="BI158">
        <v>0.5</v>
      </c>
      <c r="BJ158">
        <f>CS158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417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f>$B$11*DQ158+$C$11*DR158+$F$11*EC158*(1-EF158)</f>
        <v>0</v>
      </c>
      <c r="CS158">
        <f>CR158*CT158</f>
        <v>0</v>
      </c>
      <c r="CT158">
        <f>($B$11*$D$9+$C$11*$D$9+$F$11*((EP158+EH158)/MAX(EP158+EH158+EQ158, 0.1)*$I$9+EQ158/MAX(EP158+EH158+EQ158, 0.1)*$J$9))/($B$11+$C$11+$F$11)</f>
        <v>0</v>
      </c>
      <c r="CU158">
        <f>($B$11*$K$9+$C$11*$K$9+$F$11*((EP158+EH158)/MAX(EP158+EH158+EQ158, 0.1)*$P$9+EQ158/MAX(EP158+EH158+EQ158, 0.1)*$Q$9))/($B$11+$C$11+$F$11)</f>
        <v>0</v>
      </c>
      <c r="CV158">
        <v>6</v>
      </c>
      <c r="CW158">
        <v>0.5</v>
      </c>
      <c r="CX158" t="s">
        <v>418</v>
      </c>
      <c r="CY158">
        <v>2</v>
      </c>
      <c r="CZ158" t="b">
        <v>1</v>
      </c>
      <c r="DA158">
        <v>1659720490.83214</v>
      </c>
      <c r="DB158">
        <v>894.122642857143</v>
      </c>
      <c r="DC158">
        <v>934.279785714286</v>
      </c>
      <c r="DD158">
        <v>20.7741535714286</v>
      </c>
      <c r="DE158">
        <v>18.3534107142857</v>
      </c>
      <c r="DF158">
        <v>885.159607142857</v>
      </c>
      <c r="DG158">
        <v>20.4499607142857</v>
      </c>
      <c r="DH158">
        <v>500.1125</v>
      </c>
      <c r="DI158">
        <v>90.4015892857143</v>
      </c>
      <c r="DJ158">
        <v>0.100075760714286</v>
      </c>
      <c r="DK158">
        <v>24.581075</v>
      </c>
      <c r="DL158">
        <v>24.9950107142857</v>
      </c>
      <c r="DM158">
        <v>999.9</v>
      </c>
      <c r="DN158">
        <v>0</v>
      </c>
      <c r="DO158">
        <v>0</v>
      </c>
      <c r="DP158">
        <v>9988.57142857143</v>
      </c>
      <c r="DQ158">
        <v>0</v>
      </c>
      <c r="DR158">
        <v>11.6948</v>
      </c>
      <c r="DS158">
        <v>-40.1570714285714</v>
      </c>
      <c r="DT158">
        <v>913.091321428571</v>
      </c>
      <c r="DU158">
        <v>951.747535714286</v>
      </c>
      <c r="DV158">
        <v>2.42072785714286</v>
      </c>
      <c r="DW158">
        <v>934.279785714286</v>
      </c>
      <c r="DX158">
        <v>18.3534107142857</v>
      </c>
      <c r="DY158">
        <v>1.87801571428571</v>
      </c>
      <c r="DZ158">
        <v>1.65917821428571</v>
      </c>
      <c r="EA158">
        <v>16.4517214285714</v>
      </c>
      <c r="EB158">
        <v>14.5196857142857</v>
      </c>
      <c r="EC158">
        <v>2000.02178571429</v>
      </c>
      <c r="ED158">
        <v>0.980005</v>
      </c>
      <c r="EE158">
        <v>0.0199952</v>
      </c>
      <c r="EF158">
        <v>0</v>
      </c>
      <c r="EG158">
        <v>426.854392857143</v>
      </c>
      <c r="EH158">
        <v>5.00063</v>
      </c>
      <c r="EI158">
        <v>8522.7225</v>
      </c>
      <c r="EJ158">
        <v>17257.1142857143</v>
      </c>
      <c r="EK158">
        <v>37.75</v>
      </c>
      <c r="EL158">
        <v>37.937</v>
      </c>
      <c r="EM158">
        <v>37.33675</v>
      </c>
      <c r="EN158">
        <v>37.19375</v>
      </c>
      <c r="EO158">
        <v>38.56425</v>
      </c>
      <c r="EP158">
        <v>1955.13178571429</v>
      </c>
      <c r="EQ158">
        <v>39.89</v>
      </c>
      <c r="ER158">
        <v>0</v>
      </c>
      <c r="ES158">
        <v>1659720495.7</v>
      </c>
      <c r="ET158">
        <v>0</v>
      </c>
      <c r="EU158">
        <v>426.86528</v>
      </c>
      <c r="EV158">
        <v>1.55823078748499</v>
      </c>
      <c r="EW158">
        <v>22.1230769325471</v>
      </c>
      <c r="EX158">
        <v>8522.9584</v>
      </c>
      <c r="EY158">
        <v>15</v>
      </c>
      <c r="EZ158">
        <v>0</v>
      </c>
      <c r="FA158" t="s">
        <v>419</v>
      </c>
      <c r="FB158">
        <v>1659628608.5</v>
      </c>
      <c r="FC158">
        <v>1659628614.5</v>
      </c>
      <c r="FD158">
        <v>0</v>
      </c>
      <c r="FE158">
        <v>0.171</v>
      </c>
      <c r="FF158">
        <v>-0.023</v>
      </c>
      <c r="FG158">
        <v>6.372</v>
      </c>
      <c r="FH158">
        <v>0.072</v>
      </c>
      <c r="FI158">
        <v>420</v>
      </c>
      <c r="FJ158">
        <v>15</v>
      </c>
      <c r="FK158">
        <v>0.23</v>
      </c>
      <c r="FL158">
        <v>0.04</v>
      </c>
      <c r="FM158">
        <v>-40.0500625</v>
      </c>
      <c r="FN158">
        <v>-0.766774108817941</v>
      </c>
      <c r="FO158">
        <v>0.728914088451958</v>
      </c>
      <c r="FP158">
        <v>0</v>
      </c>
      <c r="FQ158">
        <v>426.807647058824</v>
      </c>
      <c r="FR158">
        <v>1.26747135618101</v>
      </c>
      <c r="FS158">
        <v>0.253196376048888</v>
      </c>
      <c r="FT158">
        <v>0</v>
      </c>
      <c r="FU158">
        <v>2.41862475</v>
      </c>
      <c r="FV158">
        <v>0.03307215759849</v>
      </c>
      <c r="FW158">
        <v>0.0043533423868908</v>
      </c>
      <c r="FX158">
        <v>1</v>
      </c>
      <c r="FY158">
        <v>1</v>
      </c>
      <c r="FZ158">
        <v>3</v>
      </c>
      <c r="GA158" t="s">
        <v>426</v>
      </c>
      <c r="GB158">
        <v>2.97452</v>
      </c>
      <c r="GC158">
        <v>2.7541</v>
      </c>
      <c r="GD158">
        <v>0.15778</v>
      </c>
      <c r="GE158">
        <v>0.163147</v>
      </c>
      <c r="GF158">
        <v>0.0935186</v>
      </c>
      <c r="GG158">
        <v>0.0865616</v>
      </c>
      <c r="GH158">
        <v>32825.8</v>
      </c>
      <c r="GI158">
        <v>35683.6</v>
      </c>
      <c r="GJ158">
        <v>35315.2</v>
      </c>
      <c r="GK158">
        <v>38666.3</v>
      </c>
      <c r="GL158">
        <v>45386.1</v>
      </c>
      <c r="GM158">
        <v>51013.2</v>
      </c>
      <c r="GN158">
        <v>55191.8</v>
      </c>
      <c r="GO158">
        <v>62019.2</v>
      </c>
      <c r="GP158">
        <v>1.9924</v>
      </c>
      <c r="GQ158">
        <v>1.8494</v>
      </c>
      <c r="GR158">
        <v>0.104308</v>
      </c>
      <c r="GS158">
        <v>0</v>
      </c>
      <c r="GT158">
        <v>23.2921</v>
      </c>
      <c r="GU158">
        <v>999.9</v>
      </c>
      <c r="GV158">
        <v>55.799</v>
      </c>
      <c r="GW158">
        <v>28.611</v>
      </c>
      <c r="GX158">
        <v>24.271</v>
      </c>
      <c r="GY158">
        <v>55.0421</v>
      </c>
      <c r="GZ158">
        <v>50.3966</v>
      </c>
      <c r="HA158">
        <v>1</v>
      </c>
      <c r="HB158">
        <v>-0.0978862</v>
      </c>
      <c r="HC158">
        <v>1.37817</v>
      </c>
      <c r="HD158">
        <v>20.1241</v>
      </c>
      <c r="HE158">
        <v>5.19932</v>
      </c>
      <c r="HF158">
        <v>12.004</v>
      </c>
      <c r="HG158">
        <v>4.9756</v>
      </c>
      <c r="HH158">
        <v>3.293</v>
      </c>
      <c r="HI158">
        <v>660.4</v>
      </c>
      <c r="HJ158">
        <v>9999</v>
      </c>
      <c r="HK158">
        <v>9999</v>
      </c>
      <c r="HL158">
        <v>9999</v>
      </c>
      <c r="HM158">
        <v>1.86307</v>
      </c>
      <c r="HN158">
        <v>1.86798</v>
      </c>
      <c r="HO158">
        <v>1.86774</v>
      </c>
      <c r="HP158">
        <v>1.8689</v>
      </c>
      <c r="HQ158">
        <v>1.86975</v>
      </c>
      <c r="HR158">
        <v>1.86581</v>
      </c>
      <c r="HS158">
        <v>1.86691</v>
      </c>
      <c r="HT158">
        <v>1.86829</v>
      </c>
      <c r="HU158">
        <v>5</v>
      </c>
      <c r="HV158">
        <v>0</v>
      </c>
      <c r="HW158">
        <v>0</v>
      </c>
      <c r="HX158">
        <v>0</v>
      </c>
      <c r="HY158" t="s">
        <v>421</v>
      </c>
      <c r="HZ158" t="s">
        <v>422</v>
      </c>
      <c r="IA158" t="s">
        <v>423</v>
      </c>
      <c r="IB158" t="s">
        <v>423</v>
      </c>
      <c r="IC158" t="s">
        <v>423</v>
      </c>
      <c r="ID158" t="s">
        <v>423</v>
      </c>
      <c r="IE158">
        <v>0</v>
      </c>
      <c r="IF158">
        <v>100</v>
      </c>
      <c r="IG158">
        <v>100</v>
      </c>
      <c r="IH158">
        <v>9.106</v>
      </c>
      <c r="II158">
        <v>0.3242</v>
      </c>
      <c r="IJ158">
        <v>3.92169283877132</v>
      </c>
      <c r="IK158">
        <v>0.0054094350880348</v>
      </c>
      <c r="IL158">
        <v>8.62785101562088e-07</v>
      </c>
      <c r="IM158">
        <v>-6.09410195572284e-10</v>
      </c>
      <c r="IN158">
        <v>-0.025273926026183</v>
      </c>
      <c r="IO158">
        <v>-0.0219156322177338</v>
      </c>
      <c r="IP158">
        <v>0.00246301660602182</v>
      </c>
      <c r="IQ158">
        <v>-2.7174175459257e-05</v>
      </c>
      <c r="IR158">
        <v>-3</v>
      </c>
      <c r="IS158">
        <v>1757</v>
      </c>
      <c r="IT158">
        <v>1</v>
      </c>
      <c r="IU158">
        <v>21</v>
      </c>
      <c r="IV158">
        <v>1531.5</v>
      </c>
      <c r="IW158">
        <v>1531.4</v>
      </c>
      <c r="IX158">
        <v>2.00073</v>
      </c>
      <c r="IY158">
        <v>2.59888</v>
      </c>
      <c r="IZ158">
        <v>1.54785</v>
      </c>
      <c r="JA158">
        <v>2.30713</v>
      </c>
      <c r="JB158">
        <v>1.34644</v>
      </c>
      <c r="JC158">
        <v>2.33887</v>
      </c>
      <c r="JD158">
        <v>32.2446</v>
      </c>
      <c r="JE158">
        <v>24.2539</v>
      </c>
      <c r="JF158">
        <v>18</v>
      </c>
      <c r="JG158">
        <v>499.006</v>
      </c>
      <c r="JH158">
        <v>407.784</v>
      </c>
      <c r="JI158">
        <v>20.9195</v>
      </c>
      <c r="JJ158">
        <v>25.9516</v>
      </c>
      <c r="JK158">
        <v>30.0002</v>
      </c>
      <c r="JL158">
        <v>25.9487</v>
      </c>
      <c r="JM158">
        <v>25.8962</v>
      </c>
      <c r="JN158">
        <v>40.0837</v>
      </c>
      <c r="JO158">
        <v>28.9791</v>
      </c>
      <c r="JP158">
        <v>0</v>
      </c>
      <c r="JQ158">
        <v>20.9227</v>
      </c>
      <c r="JR158">
        <v>972.485</v>
      </c>
      <c r="JS158">
        <v>18.3276</v>
      </c>
      <c r="JT158">
        <v>102.391</v>
      </c>
      <c r="JU158">
        <v>103.232</v>
      </c>
    </row>
    <row r="159" spans="1:281">
      <c r="A159">
        <v>143</v>
      </c>
      <c r="B159">
        <v>1659720503.1</v>
      </c>
      <c r="C159">
        <v>2518</v>
      </c>
      <c r="D159" t="s">
        <v>710</v>
      </c>
      <c r="E159" t="s">
        <v>711</v>
      </c>
      <c r="F159">
        <v>5</v>
      </c>
      <c r="G159" t="s">
        <v>595</v>
      </c>
      <c r="H159" t="s">
        <v>416</v>
      </c>
      <c r="I159">
        <v>1659720495.27857</v>
      </c>
      <c r="J159">
        <f>(K159)/1000</f>
        <v>0</v>
      </c>
      <c r="K159">
        <f>IF(CZ159, AN159, AH159)</f>
        <v>0</v>
      </c>
      <c r="L159">
        <f>IF(CZ159, AI159, AG159)</f>
        <v>0</v>
      </c>
      <c r="M159">
        <f>DB159 - IF(AU159&gt;1, L159*CV159*100.0/(AW159*DP159), 0)</f>
        <v>0</v>
      </c>
      <c r="N159">
        <f>((T159-J159/2)*M159-L159)/(T159+J159/2)</f>
        <v>0</v>
      </c>
      <c r="O159">
        <f>N159*(DI159+DJ159)/1000.0</f>
        <v>0</v>
      </c>
      <c r="P159">
        <f>(DB159 - IF(AU159&gt;1, L159*CV159*100.0/(AW159*DP159), 0))*(DI159+DJ159)/1000.0</f>
        <v>0</v>
      </c>
      <c r="Q159">
        <f>2.0/((1/S159-1/R159)+SIGN(S159)*SQRT((1/S159-1/R159)*(1/S159-1/R159) + 4*CW159/((CW159+1)*(CW159+1))*(2*1/S159*1/R159-1/R159*1/R159)))</f>
        <v>0</v>
      </c>
      <c r="R159">
        <f>IF(LEFT(CX159,1)&lt;&gt;"0",IF(LEFT(CX159,1)="1",3.0,CY159),$D$5+$E$5*(DP159*DI159/($K$5*1000))+$F$5*(DP159*DI159/($K$5*1000))*MAX(MIN(CV159,$J$5),$I$5)*MAX(MIN(CV159,$J$5),$I$5)+$G$5*MAX(MIN(CV159,$J$5),$I$5)*(DP159*DI159/($K$5*1000))+$H$5*(DP159*DI159/($K$5*1000))*(DP159*DI159/($K$5*1000)))</f>
        <v>0</v>
      </c>
      <c r="S159">
        <f>J159*(1000-(1000*0.61365*exp(17.502*W159/(240.97+W159))/(DI159+DJ159)+DD159)/2)/(1000*0.61365*exp(17.502*W159/(240.97+W159))/(DI159+DJ159)-DD159)</f>
        <v>0</v>
      </c>
      <c r="T159">
        <f>1/((CW159+1)/(Q159/1.6)+1/(R159/1.37)) + CW159/((CW159+1)/(Q159/1.6) + CW159/(R159/1.37))</f>
        <v>0</v>
      </c>
      <c r="U159">
        <f>(CR159*CU159)</f>
        <v>0</v>
      </c>
      <c r="V159">
        <f>(DK159+(U159+2*0.95*5.67E-8*(((DK159+$B$7)+273)^4-(DK159+273)^4)-44100*J159)/(1.84*29.3*R159+8*0.95*5.67E-8*(DK159+273)^3))</f>
        <v>0</v>
      </c>
      <c r="W159">
        <f>($C$7*DL159+$D$7*DM159+$E$7*V159)</f>
        <v>0</v>
      </c>
      <c r="X159">
        <f>0.61365*exp(17.502*W159/(240.97+W159))</f>
        <v>0</v>
      </c>
      <c r="Y159">
        <f>(Z159/AA159*100)</f>
        <v>0</v>
      </c>
      <c r="Z159">
        <f>DD159*(DI159+DJ159)/1000</f>
        <v>0</v>
      </c>
      <c r="AA159">
        <f>0.61365*exp(17.502*DK159/(240.97+DK159))</f>
        <v>0</v>
      </c>
      <c r="AB159">
        <f>(X159-DD159*(DI159+DJ159)/1000)</f>
        <v>0</v>
      </c>
      <c r="AC159">
        <f>(-J159*44100)</f>
        <v>0</v>
      </c>
      <c r="AD159">
        <f>2*29.3*R159*0.92*(DK159-W159)</f>
        <v>0</v>
      </c>
      <c r="AE159">
        <f>2*0.95*5.67E-8*(((DK159+$B$7)+273)^4-(W159+273)^4)</f>
        <v>0</v>
      </c>
      <c r="AF159">
        <f>U159+AE159+AC159+AD159</f>
        <v>0</v>
      </c>
      <c r="AG159">
        <f>DH159*AU159*(DC159-DB159*(1000-AU159*DE159)/(1000-AU159*DD159))/(100*CV159)</f>
        <v>0</v>
      </c>
      <c r="AH159">
        <f>1000*DH159*AU159*(DD159-DE159)/(100*CV159*(1000-AU159*DD159))</f>
        <v>0</v>
      </c>
      <c r="AI159">
        <f>(AJ159 - AK159 - DI159*1E3/(8.314*(DK159+273.15)) * AM159/DH159 * AL159) * DH159/(100*CV159) * (1000 - DE159)/1000</f>
        <v>0</v>
      </c>
      <c r="AJ159">
        <v>984.713980592367</v>
      </c>
      <c r="AK159">
        <v>953.620903030303</v>
      </c>
      <c r="AL159">
        <v>3.46472576150394</v>
      </c>
      <c r="AM159">
        <v>66.0023153147269</v>
      </c>
      <c r="AN159">
        <f>(AP159 - AO159 + DI159*1E3/(8.314*(DK159+273.15)) * AR159/DH159 * AQ159) * DH159/(100*CV159) * 1000/(1000 - AP159)</f>
        <v>0</v>
      </c>
      <c r="AO159">
        <v>18.3514663761243</v>
      </c>
      <c r="AP159">
        <v>20.7797769230769</v>
      </c>
      <c r="AQ159">
        <v>6.69686514628538e-05</v>
      </c>
      <c r="AR159">
        <v>111.647629213414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MAX(0,($B$13+$C$13*DP159)/(1+$D$13*DP159)*DI159/(DK159+273)*$E$13)</f>
        <v>0</v>
      </c>
      <c r="AX159" t="s">
        <v>417</v>
      </c>
      <c r="AY159" t="s">
        <v>417</v>
      </c>
      <c r="AZ159">
        <v>0</v>
      </c>
      <c r="BA159">
        <v>0</v>
      </c>
      <c r="BB159">
        <f>1-AZ159/BA159</f>
        <v>0</v>
      </c>
      <c r="BC159">
        <v>0</v>
      </c>
      <c r="BD159" t="s">
        <v>417</v>
      </c>
      <c r="BE159" t="s">
        <v>417</v>
      </c>
      <c r="BF159">
        <v>0</v>
      </c>
      <c r="BG159">
        <v>0</v>
      </c>
      <c r="BH159">
        <f>1-BF159/BG159</f>
        <v>0</v>
      </c>
      <c r="BI159">
        <v>0.5</v>
      </c>
      <c r="BJ159">
        <f>CS159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417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f>$B$11*DQ159+$C$11*DR159+$F$11*EC159*(1-EF159)</f>
        <v>0</v>
      </c>
      <c r="CS159">
        <f>CR159*CT159</f>
        <v>0</v>
      </c>
      <c r="CT159">
        <f>($B$11*$D$9+$C$11*$D$9+$F$11*((EP159+EH159)/MAX(EP159+EH159+EQ159, 0.1)*$I$9+EQ159/MAX(EP159+EH159+EQ159, 0.1)*$J$9))/($B$11+$C$11+$F$11)</f>
        <v>0</v>
      </c>
      <c r="CU159">
        <f>($B$11*$K$9+$C$11*$K$9+$F$11*((EP159+EH159)/MAX(EP159+EH159+EQ159, 0.1)*$P$9+EQ159/MAX(EP159+EH159+EQ159, 0.1)*$Q$9))/($B$11+$C$11+$F$11)</f>
        <v>0</v>
      </c>
      <c r="CV159">
        <v>6</v>
      </c>
      <c r="CW159">
        <v>0.5</v>
      </c>
      <c r="CX159" t="s">
        <v>418</v>
      </c>
      <c r="CY159">
        <v>2</v>
      </c>
      <c r="CZ159" t="b">
        <v>1</v>
      </c>
      <c r="DA159">
        <v>1659720495.27857</v>
      </c>
      <c r="DB159">
        <v>909.080642857143</v>
      </c>
      <c r="DC159">
        <v>949.188285714286</v>
      </c>
      <c r="DD159">
        <v>20.77565</v>
      </c>
      <c r="DE159">
        <v>18.3524714285714</v>
      </c>
      <c r="DF159">
        <v>900.035928571428</v>
      </c>
      <c r="DG159">
        <v>20.4513928571429</v>
      </c>
      <c r="DH159">
        <v>500.094392857143</v>
      </c>
      <c r="DI159">
        <v>90.4008035714286</v>
      </c>
      <c r="DJ159">
        <v>0.100101164285714</v>
      </c>
      <c r="DK159">
        <v>24.5831571428571</v>
      </c>
      <c r="DL159">
        <v>24.9900107142857</v>
      </c>
      <c r="DM159">
        <v>999.9</v>
      </c>
      <c r="DN159">
        <v>0</v>
      </c>
      <c r="DO159">
        <v>0</v>
      </c>
      <c r="DP159">
        <v>9981.96428571429</v>
      </c>
      <c r="DQ159">
        <v>0</v>
      </c>
      <c r="DR159">
        <v>11.6932214285714</v>
      </c>
      <c r="DS159">
        <v>-40.1075071428571</v>
      </c>
      <c r="DT159">
        <v>928.368214285714</v>
      </c>
      <c r="DU159">
        <v>966.933821428571</v>
      </c>
      <c r="DV159">
        <v>2.42317321428571</v>
      </c>
      <c r="DW159">
        <v>949.188285714286</v>
      </c>
      <c r="DX159">
        <v>18.3524714285714</v>
      </c>
      <c r="DY159">
        <v>1.87813535714286</v>
      </c>
      <c r="DZ159">
        <v>1.65907857142857</v>
      </c>
      <c r="EA159">
        <v>16.4527285714286</v>
      </c>
      <c r="EB159">
        <v>14.5187607142857</v>
      </c>
      <c r="EC159">
        <v>2000.01214285714</v>
      </c>
      <c r="ED159">
        <v>0.980004892857143</v>
      </c>
      <c r="EE159">
        <v>0.0199953142857143</v>
      </c>
      <c r="EF159">
        <v>0</v>
      </c>
      <c r="EG159">
        <v>426.961071428571</v>
      </c>
      <c r="EH159">
        <v>5.00063</v>
      </c>
      <c r="EI159">
        <v>8524.23892857143</v>
      </c>
      <c r="EJ159">
        <v>17257.0321428571</v>
      </c>
      <c r="EK159">
        <v>37.75</v>
      </c>
      <c r="EL159">
        <v>37.937</v>
      </c>
      <c r="EM159">
        <v>37.33</v>
      </c>
      <c r="EN159">
        <v>37.19825</v>
      </c>
      <c r="EO159">
        <v>38.562</v>
      </c>
      <c r="EP159">
        <v>1955.12214285714</v>
      </c>
      <c r="EQ159">
        <v>39.89</v>
      </c>
      <c r="ER159">
        <v>0</v>
      </c>
      <c r="ES159">
        <v>1659720500.5</v>
      </c>
      <c r="ET159">
        <v>0</v>
      </c>
      <c r="EU159">
        <v>426.961</v>
      </c>
      <c r="EV159">
        <v>0.0966153971430892</v>
      </c>
      <c r="EW159">
        <v>17.7607692140427</v>
      </c>
      <c r="EX159">
        <v>8524.4748</v>
      </c>
      <c r="EY159">
        <v>15</v>
      </c>
      <c r="EZ159">
        <v>0</v>
      </c>
      <c r="FA159" t="s">
        <v>419</v>
      </c>
      <c r="FB159">
        <v>1659628608.5</v>
      </c>
      <c r="FC159">
        <v>1659628614.5</v>
      </c>
      <c r="FD159">
        <v>0</v>
      </c>
      <c r="FE159">
        <v>0.171</v>
      </c>
      <c r="FF159">
        <v>-0.023</v>
      </c>
      <c r="FG159">
        <v>6.372</v>
      </c>
      <c r="FH159">
        <v>0.072</v>
      </c>
      <c r="FI159">
        <v>420</v>
      </c>
      <c r="FJ159">
        <v>15</v>
      </c>
      <c r="FK159">
        <v>0.23</v>
      </c>
      <c r="FL159">
        <v>0.04</v>
      </c>
      <c r="FM159">
        <v>-40.0469125</v>
      </c>
      <c r="FN159">
        <v>-1.98760412757961</v>
      </c>
      <c r="FO159">
        <v>0.681239797423601</v>
      </c>
      <c r="FP159">
        <v>0</v>
      </c>
      <c r="FQ159">
        <v>426.890647058824</v>
      </c>
      <c r="FR159">
        <v>1.28137510035893</v>
      </c>
      <c r="FS159">
        <v>0.249893257488886</v>
      </c>
      <c r="FT159">
        <v>0</v>
      </c>
      <c r="FU159">
        <v>2.42164825</v>
      </c>
      <c r="FV159">
        <v>0.034769493433394</v>
      </c>
      <c r="FW159">
        <v>0.0044035933551476</v>
      </c>
      <c r="FX159">
        <v>1</v>
      </c>
      <c r="FY159">
        <v>1</v>
      </c>
      <c r="FZ159">
        <v>3</v>
      </c>
      <c r="GA159" t="s">
        <v>426</v>
      </c>
      <c r="GB159">
        <v>2.97426</v>
      </c>
      <c r="GC159">
        <v>2.75396</v>
      </c>
      <c r="GD159">
        <v>0.159455</v>
      </c>
      <c r="GE159">
        <v>0.164669</v>
      </c>
      <c r="GF159">
        <v>0.0935436</v>
      </c>
      <c r="GG159">
        <v>0.086558</v>
      </c>
      <c r="GH159">
        <v>32760.8</v>
      </c>
      <c r="GI159">
        <v>35619.4</v>
      </c>
      <c r="GJ159">
        <v>35315.3</v>
      </c>
      <c r="GK159">
        <v>38666.9</v>
      </c>
      <c r="GL159">
        <v>45385.7</v>
      </c>
      <c r="GM159">
        <v>51013.2</v>
      </c>
      <c r="GN159">
        <v>55192.7</v>
      </c>
      <c r="GO159">
        <v>62019</v>
      </c>
      <c r="GP159">
        <v>1.993</v>
      </c>
      <c r="GQ159">
        <v>1.8494</v>
      </c>
      <c r="GR159">
        <v>0.103712</v>
      </c>
      <c r="GS159">
        <v>0</v>
      </c>
      <c r="GT159">
        <v>23.2941</v>
      </c>
      <c r="GU159">
        <v>999.9</v>
      </c>
      <c r="GV159">
        <v>55.799</v>
      </c>
      <c r="GW159">
        <v>28.611</v>
      </c>
      <c r="GX159">
        <v>24.269</v>
      </c>
      <c r="GY159">
        <v>55.2321</v>
      </c>
      <c r="GZ159">
        <v>50.2324</v>
      </c>
      <c r="HA159">
        <v>1</v>
      </c>
      <c r="HB159">
        <v>-0.0985366</v>
      </c>
      <c r="HC159">
        <v>1.33438</v>
      </c>
      <c r="HD159">
        <v>20.1246</v>
      </c>
      <c r="HE159">
        <v>5.19932</v>
      </c>
      <c r="HF159">
        <v>12.004</v>
      </c>
      <c r="HG159">
        <v>4.9756</v>
      </c>
      <c r="HH159">
        <v>3.293</v>
      </c>
      <c r="HI159">
        <v>660.4</v>
      </c>
      <c r="HJ159">
        <v>9999</v>
      </c>
      <c r="HK159">
        <v>9999</v>
      </c>
      <c r="HL159">
        <v>9999</v>
      </c>
      <c r="HM159">
        <v>1.8631</v>
      </c>
      <c r="HN159">
        <v>1.86798</v>
      </c>
      <c r="HO159">
        <v>1.86771</v>
      </c>
      <c r="HP159">
        <v>1.8689</v>
      </c>
      <c r="HQ159">
        <v>1.86975</v>
      </c>
      <c r="HR159">
        <v>1.86581</v>
      </c>
      <c r="HS159">
        <v>1.86691</v>
      </c>
      <c r="HT159">
        <v>1.86829</v>
      </c>
      <c r="HU159">
        <v>5</v>
      </c>
      <c r="HV159">
        <v>0</v>
      </c>
      <c r="HW159">
        <v>0</v>
      </c>
      <c r="HX159">
        <v>0</v>
      </c>
      <c r="HY159" t="s">
        <v>421</v>
      </c>
      <c r="HZ159" t="s">
        <v>422</v>
      </c>
      <c r="IA159" t="s">
        <v>423</v>
      </c>
      <c r="IB159" t="s">
        <v>423</v>
      </c>
      <c r="IC159" t="s">
        <v>423</v>
      </c>
      <c r="ID159" t="s">
        <v>423</v>
      </c>
      <c r="IE159">
        <v>0</v>
      </c>
      <c r="IF159">
        <v>100</v>
      </c>
      <c r="IG159">
        <v>100</v>
      </c>
      <c r="IH159">
        <v>9.188</v>
      </c>
      <c r="II159">
        <v>0.3245</v>
      </c>
      <c r="IJ159">
        <v>3.92169283877132</v>
      </c>
      <c r="IK159">
        <v>0.0054094350880348</v>
      </c>
      <c r="IL159">
        <v>8.62785101562088e-07</v>
      </c>
      <c r="IM159">
        <v>-6.09410195572284e-10</v>
      </c>
      <c r="IN159">
        <v>-0.025273926026183</v>
      </c>
      <c r="IO159">
        <v>-0.0219156322177338</v>
      </c>
      <c r="IP159">
        <v>0.00246301660602182</v>
      </c>
      <c r="IQ159">
        <v>-2.7174175459257e-05</v>
      </c>
      <c r="IR159">
        <v>-3</v>
      </c>
      <c r="IS159">
        <v>1757</v>
      </c>
      <c r="IT159">
        <v>1</v>
      </c>
      <c r="IU159">
        <v>21</v>
      </c>
      <c r="IV159">
        <v>1531.6</v>
      </c>
      <c r="IW159">
        <v>1531.5</v>
      </c>
      <c r="IX159">
        <v>2.02271</v>
      </c>
      <c r="IY159">
        <v>2.59766</v>
      </c>
      <c r="IZ159">
        <v>1.54785</v>
      </c>
      <c r="JA159">
        <v>2.30713</v>
      </c>
      <c r="JB159">
        <v>1.34644</v>
      </c>
      <c r="JC159">
        <v>2.32544</v>
      </c>
      <c r="JD159">
        <v>32.2225</v>
      </c>
      <c r="JE159">
        <v>24.2451</v>
      </c>
      <c r="JF159">
        <v>18</v>
      </c>
      <c r="JG159">
        <v>499.399</v>
      </c>
      <c r="JH159">
        <v>407.784</v>
      </c>
      <c r="JI159">
        <v>20.9226</v>
      </c>
      <c r="JJ159">
        <v>25.9516</v>
      </c>
      <c r="JK159">
        <v>30.0001</v>
      </c>
      <c r="JL159">
        <v>25.9487</v>
      </c>
      <c r="JM159">
        <v>25.8962</v>
      </c>
      <c r="JN159">
        <v>40.5275</v>
      </c>
      <c r="JO159">
        <v>28.9791</v>
      </c>
      <c r="JP159">
        <v>0</v>
      </c>
      <c r="JQ159">
        <v>20.9324</v>
      </c>
      <c r="JR159">
        <v>992.547</v>
      </c>
      <c r="JS159">
        <v>18.323</v>
      </c>
      <c r="JT159">
        <v>102.392</v>
      </c>
      <c r="JU159">
        <v>103.232</v>
      </c>
    </row>
    <row r="160" spans="1:281">
      <c r="A160">
        <v>144</v>
      </c>
      <c r="B160">
        <v>1659720508.6</v>
      </c>
      <c r="C160">
        <v>2523.5</v>
      </c>
      <c r="D160" t="s">
        <v>712</v>
      </c>
      <c r="E160" t="s">
        <v>713</v>
      </c>
      <c r="F160">
        <v>5</v>
      </c>
      <c r="G160" t="s">
        <v>595</v>
      </c>
      <c r="H160" t="s">
        <v>416</v>
      </c>
      <c r="I160">
        <v>1659720500.85</v>
      </c>
      <c r="J160">
        <f>(K160)/1000</f>
        <v>0</v>
      </c>
      <c r="K160">
        <f>IF(CZ160, AN160, AH160)</f>
        <v>0</v>
      </c>
      <c r="L160">
        <f>IF(CZ160, AI160, AG160)</f>
        <v>0</v>
      </c>
      <c r="M160">
        <f>DB160 - IF(AU160&gt;1, L160*CV160*100.0/(AW160*DP160), 0)</f>
        <v>0</v>
      </c>
      <c r="N160">
        <f>((T160-J160/2)*M160-L160)/(T160+J160/2)</f>
        <v>0</v>
      </c>
      <c r="O160">
        <f>N160*(DI160+DJ160)/1000.0</f>
        <v>0</v>
      </c>
      <c r="P160">
        <f>(DB160 - IF(AU160&gt;1, L160*CV160*100.0/(AW160*DP160), 0))*(DI160+DJ160)/1000.0</f>
        <v>0</v>
      </c>
      <c r="Q160">
        <f>2.0/((1/S160-1/R160)+SIGN(S160)*SQRT((1/S160-1/R160)*(1/S160-1/R160) + 4*CW160/((CW160+1)*(CW160+1))*(2*1/S160*1/R160-1/R160*1/R160)))</f>
        <v>0</v>
      </c>
      <c r="R160">
        <f>IF(LEFT(CX160,1)&lt;&gt;"0",IF(LEFT(CX160,1)="1",3.0,CY160),$D$5+$E$5*(DP160*DI160/($K$5*1000))+$F$5*(DP160*DI160/($K$5*1000))*MAX(MIN(CV160,$J$5),$I$5)*MAX(MIN(CV160,$J$5),$I$5)+$G$5*MAX(MIN(CV160,$J$5),$I$5)*(DP160*DI160/($K$5*1000))+$H$5*(DP160*DI160/($K$5*1000))*(DP160*DI160/($K$5*1000)))</f>
        <v>0</v>
      </c>
      <c r="S160">
        <f>J160*(1000-(1000*0.61365*exp(17.502*W160/(240.97+W160))/(DI160+DJ160)+DD160)/2)/(1000*0.61365*exp(17.502*W160/(240.97+W160))/(DI160+DJ160)-DD160)</f>
        <v>0</v>
      </c>
      <c r="T160">
        <f>1/((CW160+1)/(Q160/1.6)+1/(R160/1.37)) + CW160/((CW160+1)/(Q160/1.6) + CW160/(R160/1.37))</f>
        <v>0</v>
      </c>
      <c r="U160">
        <f>(CR160*CU160)</f>
        <v>0</v>
      </c>
      <c r="V160">
        <f>(DK160+(U160+2*0.95*5.67E-8*(((DK160+$B$7)+273)^4-(DK160+273)^4)-44100*J160)/(1.84*29.3*R160+8*0.95*5.67E-8*(DK160+273)^3))</f>
        <v>0</v>
      </c>
      <c r="W160">
        <f>($C$7*DL160+$D$7*DM160+$E$7*V160)</f>
        <v>0</v>
      </c>
      <c r="X160">
        <f>0.61365*exp(17.502*W160/(240.97+W160))</f>
        <v>0</v>
      </c>
      <c r="Y160">
        <f>(Z160/AA160*100)</f>
        <v>0</v>
      </c>
      <c r="Z160">
        <f>DD160*(DI160+DJ160)/1000</f>
        <v>0</v>
      </c>
      <c r="AA160">
        <f>0.61365*exp(17.502*DK160/(240.97+DK160))</f>
        <v>0</v>
      </c>
      <c r="AB160">
        <f>(X160-DD160*(DI160+DJ160)/1000)</f>
        <v>0</v>
      </c>
      <c r="AC160">
        <f>(-J160*44100)</f>
        <v>0</v>
      </c>
      <c r="AD160">
        <f>2*29.3*R160*0.92*(DK160-W160)</f>
        <v>0</v>
      </c>
      <c r="AE160">
        <f>2*0.95*5.67E-8*(((DK160+$B$7)+273)^4-(W160+273)^4)</f>
        <v>0</v>
      </c>
      <c r="AF160">
        <f>U160+AE160+AC160+AD160</f>
        <v>0</v>
      </c>
      <c r="AG160">
        <f>DH160*AU160*(DC160-DB160*(1000-AU160*DE160)/(1000-AU160*DD160))/(100*CV160)</f>
        <v>0</v>
      </c>
      <c r="AH160">
        <f>1000*DH160*AU160*(DD160-DE160)/(100*CV160*(1000-AU160*DD160))</f>
        <v>0</v>
      </c>
      <c r="AI160">
        <f>(AJ160 - AK160 - DI160*1E3/(8.314*(DK160+273.15)) * AM160/DH160 * AL160) * DH160/(100*CV160) * (1000 - DE160)/1000</f>
        <v>0</v>
      </c>
      <c r="AJ160">
        <v>1002.46980730983</v>
      </c>
      <c r="AK160">
        <v>971.840624242424</v>
      </c>
      <c r="AL160">
        <v>3.38478350592795</v>
      </c>
      <c r="AM160">
        <v>66.0023153147269</v>
      </c>
      <c r="AN160">
        <f>(AP160 - AO160 + DI160*1E3/(8.314*(DK160+273.15)) * AR160/DH160 * AQ160) * DH160/(100*CV160) * 1000/(1000 - AP160)</f>
        <v>0</v>
      </c>
      <c r="AO160">
        <v>18.3510399052612</v>
      </c>
      <c r="AP160">
        <v>20.7801048951049</v>
      </c>
      <c r="AQ160">
        <v>-2.84293936224251e-06</v>
      </c>
      <c r="AR160">
        <v>111.647629213414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MAX(0,($B$13+$C$13*DP160)/(1+$D$13*DP160)*DI160/(DK160+273)*$E$13)</f>
        <v>0</v>
      </c>
      <c r="AX160" t="s">
        <v>417</v>
      </c>
      <c r="AY160" t="s">
        <v>417</v>
      </c>
      <c r="AZ160">
        <v>0</v>
      </c>
      <c r="BA160">
        <v>0</v>
      </c>
      <c r="BB160">
        <f>1-AZ160/BA160</f>
        <v>0</v>
      </c>
      <c r="BC160">
        <v>0</v>
      </c>
      <c r="BD160" t="s">
        <v>417</v>
      </c>
      <c r="BE160" t="s">
        <v>417</v>
      </c>
      <c r="BF160">
        <v>0</v>
      </c>
      <c r="BG160">
        <v>0</v>
      </c>
      <c r="BH160">
        <f>1-BF160/BG160</f>
        <v>0</v>
      </c>
      <c r="BI160">
        <v>0.5</v>
      </c>
      <c r="BJ160">
        <f>CS160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417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f>$B$11*DQ160+$C$11*DR160+$F$11*EC160*(1-EF160)</f>
        <v>0</v>
      </c>
      <c r="CS160">
        <f>CR160*CT160</f>
        <v>0</v>
      </c>
      <c r="CT160">
        <f>($B$11*$D$9+$C$11*$D$9+$F$11*((EP160+EH160)/MAX(EP160+EH160+EQ160, 0.1)*$I$9+EQ160/MAX(EP160+EH160+EQ160, 0.1)*$J$9))/($B$11+$C$11+$F$11)</f>
        <v>0</v>
      </c>
      <c r="CU160">
        <f>($B$11*$K$9+$C$11*$K$9+$F$11*((EP160+EH160)/MAX(EP160+EH160+EQ160, 0.1)*$P$9+EQ160/MAX(EP160+EH160+EQ160, 0.1)*$Q$9))/($B$11+$C$11+$F$11)</f>
        <v>0</v>
      </c>
      <c r="CV160">
        <v>6</v>
      </c>
      <c r="CW160">
        <v>0.5</v>
      </c>
      <c r="CX160" t="s">
        <v>418</v>
      </c>
      <c r="CY160">
        <v>2</v>
      </c>
      <c r="CZ160" t="b">
        <v>1</v>
      </c>
      <c r="DA160">
        <v>1659720500.85</v>
      </c>
      <c r="DB160">
        <v>927.608178571429</v>
      </c>
      <c r="DC160">
        <v>967.753678571428</v>
      </c>
      <c r="DD160">
        <v>20.7778857142857</v>
      </c>
      <c r="DE160">
        <v>18.3510392857143</v>
      </c>
      <c r="DF160">
        <v>918.462714285714</v>
      </c>
      <c r="DG160">
        <v>20.453525</v>
      </c>
      <c r="DH160">
        <v>500.078321428571</v>
      </c>
      <c r="DI160">
        <v>90.3999571428571</v>
      </c>
      <c r="DJ160">
        <v>0.100036582142857</v>
      </c>
      <c r="DK160">
        <v>24.5853</v>
      </c>
      <c r="DL160">
        <v>24.9918857142857</v>
      </c>
      <c r="DM160">
        <v>999.9</v>
      </c>
      <c r="DN160">
        <v>0</v>
      </c>
      <c r="DO160">
        <v>0</v>
      </c>
      <c r="DP160">
        <v>9993.57142857143</v>
      </c>
      <c r="DQ160">
        <v>0</v>
      </c>
      <c r="DR160">
        <v>11.6849392857143</v>
      </c>
      <c r="DS160">
        <v>-40.1453392857143</v>
      </c>
      <c r="DT160">
        <v>947.291071428572</v>
      </c>
      <c r="DU160">
        <v>985.844357142857</v>
      </c>
      <c r="DV160">
        <v>2.42683214285714</v>
      </c>
      <c r="DW160">
        <v>967.753678571428</v>
      </c>
      <c r="DX160">
        <v>18.3510392857143</v>
      </c>
      <c r="DY160">
        <v>1.87831964285714</v>
      </c>
      <c r="DZ160">
        <v>1.65893392857143</v>
      </c>
      <c r="EA160">
        <v>16.4542821428571</v>
      </c>
      <c r="EB160">
        <v>14.5174178571429</v>
      </c>
      <c r="EC160">
        <v>2000.01464285714</v>
      </c>
      <c r="ED160">
        <v>0.980004892857143</v>
      </c>
      <c r="EE160">
        <v>0.0199953142857143</v>
      </c>
      <c r="EF160">
        <v>0</v>
      </c>
      <c r="EG160">
        <v>427.016535714286</v>
      </c>
      <c r="EH160">
        <v>5.00063</v>
      </c>
      <c r="EI160">
        <v>8525.74071428572</v>
      </c>
      <c r="EJ160">
        <v>17257.0571428571</v>
      </c>
      <c r="EK160">
        <v>37.75</v>
      </c>
      <c r="EL160">
        <v>37.937</v>
      </c>
      <c r="EM160">
        <v>37.3165</v>
      </c>
      <c r="EN160">
        <v>37.19825</v>
      </c>
      <c r="EO160">
        <v>38.562</v>
      </c>
      <c r="EP160">
        <v>1955.12464285714</v>
      </c>
      <c r="EQ160">
        <v>39.89</v>
      </c>
      <c r="ER160">
        <v>0</v>
      </c>
      <c r="ES160">
        <v>1659720505.9</v>
      </c>
      <c r="ET160">
        <v>0</v>
      </c>
      <c r="EU160">
        <v>427.009769230769</v>
      </c>
      <c r="EV160">
        <v>1.09087179558107</v>
      </c>
      <c r="EW160">
        <v>11.5370940213739</v>
      </c>
      <c r="EX160">
        <v>8525.78692307692</v>
      </c>
      <c r="EY160">
        <v>15</v>
      </c>
      <c r="EZ160">
        <v>0</v>
      </c>
      <c r="FA160" t="s">
        <v>419</v>
      </c>
      <c r="FB160">
        <v>1659628608.5</v>
      </c>
      <c r="FC160">
        <v>1659628614.5</v>
      </c>
      <c r="FD160">
        <v>0</v>
      </c>
      <c r="FE160">
        <v>0.171</v>
      </c>
      <c r="FF160">
        <v>-0.023</v>
      </c>
      <c r="FG160">
        <v>6.372</v>
      </c>
      <c r="FH160">
        <v>0.072</v>
      </c>
      <c r="FI160">
        <v>420</v>
      </c>
      <c r="FJ160">
        <v>15</v>
      </c>
      <c r="FK160">
        <v>0.23</v>
      </c>
      <c r="FL160">
        <v>0.04</v>
      </c>
      <c r="FM160">
        <v>-39.9976</v>
      </c>
      <c r="FN160">
        <v>0.485718574108875</v>
      </c>
      <c r="FO160">
        <v>0.617717447543777</v>
      </c>
      <c r="FP160">
        <v>1</v>
      </c>
      <c r="FQ160">
        <v>426.985705882353</v>
      </c>
      <c r="FR160">
        <v>0.901879302994906</v>
      </c>
      <c r="FS160">
        <v>0.246568989201771</v>
      </c>
      <c r="FT160">
        <v>1</v>
      </c>
      <c r="FU160">
        <v>2.4242965</v>
      </c>
      <c r="FV160">
        <v>0.0381293808630322</v>
      </c>
      <c r="FW160">
        <v>0.004553136583719</v>
      </c>
      <c r="FX160">
        <v>1</v>
      </c>
      <c r="FY160">
        <v>3</v>
      </c>
      <c r="FZ160">
        <v>3</v>
      </c>
      <c r="GA160" t="s">
        <v>420</v>
      </c>
      <c r="GB160">
        <v>2.97406</v>
      </c>
      <c r="GC160">
        <v>2.754</v>
      </c>
      <c r="GD160">
        <v>0.161429</v>
      </c>
      <c r="GE160">
        <v>0.166717</v>
      </c>
      <c r="GF160">
        <v>0.0935369</v>
      </c>
      <c r="GG160">
        <v>0.0865508</v>
      </c>
      <c r="GH160">
        <v>32683.6</v>
      </c>
      <c r="GI160">
        <v>35531.3</v>
      </c>
      <c r="GJ160">
        <v>35315</v>
      </c>
      <c r="GK160">
        <v>38666.1</v>
      </c>
      <c r="GL160">
        <v>45385.8</v>
      </c>
      <c r="GM160">
        <v>51013.1</v>
      </c>
      <c r="GN160">
        <v>55192.3</v>
      </c>
      <c r="GO160">
        <v>62018.2</v>
      </c>
      <c r="GP160">
        <v>1.9934</v>
      </c>
      <c r="GQ160">
        <v>1.8496</v>
      </c>
      <c r="GR160">
        <v>0.102967</v>
      </c>
      <c r="GS160">
        <v>0</v>
      </c>
      <c r="GT160">
        <v>23.296</v>
      </c>
      <c r="GU160">
        <v>999.9</v>
      </c>
      <c r="GV160">
        <v>55.799</v>
      </c>
      <c r="GW160">
        <v>28.611</v>
      </c>
      <c r="GX160">
        <v>24.2728</v>
      </c>
      <c r="GY160">
        <v>54.9121</v>
      </c>
      <c r="GZ160">
        <v>50.4287</v>
      </c>
      <c r="HA160">
        <v>1</v>
      </c>
      <c r="HB160">
        <v>-0.0985772</v>
      </c>
      <c r="HC160">
        <v>1.35288</v>
      </c>
      <c r="HD160">
        <v>20.1246</v>
      </c>
      <c r="HE160">
        <v>5.20052</v>
      </c>
      <c r="HF160">
        <v>12.004</v>
      </c>
      <c r="HG160">
        <v>4.9756</v>
      </c>
      <c r="HH160">
        <v>3.2932</v>
      </c>
      <c r="HI160">
        <v>660.4</v>
      </c>
      <c r="HJ160">
        <v>9999</v>
      </c>
      <c r="HK160">
        <v>9999</v>
      </c>
      <c r="HL160">
        <v>9999</v>
      </c>
      <c r="HM160">
        <v>1.8631</v>
      </c>
      <c r="HN160">
        <v>1.86798</v>
      </c>
      <c r="HO160">
        <v>1.86774</v>
      </c>
      <c r="HP160">
        <v>1.8689</v>
      </c>
      <c r="HQ160">
        <v>1.86972</v>
      </c>
      <c r="HR160">
        <v>1.86578</v>
      </c>
      <c r="HS160">
        <v>1.86688</v>
      </c>
      <c r="HT160">
        <v>1.86829</v>
      </c>
      <c r="HU160">
        <v>5</v>
      </c>
      <c r="HV160">
        <v>0</v>
      </c>
      <c r="HW160">
        <v>0</v>
      </c>
      <c r="HX160">
        <v>0</v>
      </c>
      <c r="HY160" t="s">
        <v>421</v>
      </c>
      <c r="HZ160" t="s">
        <v>422</v>
      </c>
      <c r="IA160" t="s">
        <v>423</v>
      </c>
      <c r="IB160" t="s">
        <v>423</v>
      </c>
      <c r="IC160" t="s">
        <v>423</v>
      </c>
      <c r="ID160" t="s">
        <v>423</v>
      </c>
      <c r="IE160">
        <v>0</v>
      </c>
      <c r="IF160">
        <v>100</v>
      </c>
      <c r="IG160">
        <v>100</v>
      </c>
      <c r="IH160">
        <v>9.284</v>
      </c>
      <c r="II160">
        <v>0.3244</v>
      </c>
      <c r="IJ160">
        <v>3.92169283877132</v>
      </c>
      <c r="IK160">
        <v>0.0054094350880348</v>
      </c>
      <c r="IL160">
        <v>8.62785101562088e-07</v>
      </c>
      <c r="IM160">
        <v>-6.09410195572284e-10</v>
      </c>
      <c r="IN160">
        <v>-0.025273926026183</v>
      </c>
      <c r="IO160">
        <v>-0.0219156322177338</v>
      </c>
      <c r="IP160">
        <v>0.00246301660602182</v>
      </c>
      <c r="IQ160">
        <v>-2.7174175459257e-05</v>
      </c>
      <c r="IR160">
        <v>-3</v>
      </c>
      <c r="IS160">
        <v>1757</v>
      </c>
      <c r="IT160">
        <v>1</v>
      </c>
      <c r="IU160">
        <v>21</v>
      </c>
      <c r="IV160">
        <v>1531.7</v>
      </c>
      <c r="IW160">
        <v>1531.6</v>
      </c>
      <c r="IX160">
        <v>2.05444</v>
      </c>
      <c r="IY160">
        <v>2.60254</v>
      </c>
      <c r="IZ160">
        <v>1.54785</v>
      </c>
      <c r="JA160">
        <v>2.30591</v>
      </c>
      <c r="JB160">
        <v>1.34644</v>
      </c>
      <c r="JC160">
        <v>2.35962</v>
      </c>
      <c r="JD160">
        <v>32.2446</v>
      </c>
      <c r="JE160">
        <v>24.2539</v>
      </c>
      <c r="JF160">
        <v>18</v>
      </c>
      <c r="JG160">
        <v>499.661</v>
      </c>
      <c r="JH160">
        <v>407.895</v>
      </c>
      <c r="JI160">
        <v>20.9337</v>
      </c>
      <c r="JJ160">
        <v>25.9516</v>
      </c>
      <c r="JK160">
        <v>30.0001</v>
      </c>
      <c r="JL160">
        <v>25.9487</v>
      </c>
      <c r="JM160">
        <v>25.8962</v>
      </c>
      <c r="JN160">
        <v>41.1544</v>
      </c>
      <c r="JO160">
        <v>28.9791</v>
      </c>
      <c r="JP160">
        <v>0</v>
      </c>
      <c r="JQ160">
        <v>20.9356</v>
      </c>
      <c r="JR160">
        <v>1005.97</v>
      </c>
      <c r="JS160">
        <v>18.3211</v>
      </c>
      <c r="JT160">
        <v>102.391</v>
      </c>
      <c r="JU160">
        <v>103.231</v>
      </c>
    </row>
    <row r="161" spans="1:281">
      <c r="A161">
        <v>145</v>
      </c>
      <c r="B161">
        <v>1659720513.1</v>
      </c>
      <c r="C161">
        <v>2528</v>
      </c>
      <c r="D161" t="s">
        <v>714</v>
      </c>
      <c r="E161" t="s">
        <v>715</v>
      </c>
      <c r="F161">
        <v>5</v>
      </c>
      <c r="G161" t="s">
        <v>595</v>
      </c>
      <c r="H161" t="s">
        <v>416</v>
      </c>
      <c r="I161">
        <v>1659720505.27857</v>
      </c>
      <c r="J161">
        <f>(K161)/1000</f>
        <v>0</v>
      </c>
      <c r="K161">
        <f>IF(CZ161, AN161, AH161)</f>
        <v>0</v>
      </c>
      <c r="L161">
        <f>IF(CZ161, AI161, AG161)</f>
        <v>0</v>
      </c>
      <c r="M161">
        <f>DB161 - IF(AU161&gt;1, L161*CV161*100.0/(AW161*DP161), 0)</f>
        <v>0</v>
      </c>
      <c r="N161">
        <f>((T161-J161/2)*M161-L161)/(T161+J161/2)</f>
        <v>0</v>
      </c>
      <c r="O161">
        <f>N161*(DI161+DJ161)/1000.0</f>
        <v>0</v>
      </c>
      <c r="P161">
        <f>(DB161 - IF(AU161&gt;1, L161*CV161*100.0/(AW161*DP161), 0))*(DI161+DJ161)/1000.0</f>
        <v>0</v>
      </c>
      <c r="Q161">
        <f>2.0/((1/S161-1/R161)+SIGN(S161)*SQRT((1/S161-1/R161)*(1/S161-1/R161) + 4*CW161/((CW161+1)*(CW161+1))*(2*1/S161*1/R161-1/R161*1/R161)))</f>
        <v>0</v>
      </c>
      <c r="R161">
        <f>IF(LEFT(CX161,1)&lt;&gt;"0",IF(LEFT(CX161,1)="1",3.0,CY161),$D$5+$E$5*(DP161*DI161/($K$5*1000))+$F$5*(DP161*DI161/($K$5*1000))*MAX(MIN(CV161,$J$5),$I$5)*MAX(MIN(CV161,$J$5),$I$5)+$G$5*MAX(MIN(CV161,$J$5),$I$5)*(DP161*DI161/($K$5*1000))+$H$5*(DP161*DI161/($K$5*1000))*(DP161*DI161/($K$5*1000)))</f>
        <v>0</v>
      </c>
      <c r="S161">
        <f>J161*(1000-(1000*0.61365*exp(17.502*W161/(240.97+W161))/(DI161+DJ161)+DD161)/2)/(1000*0.61365*exp(17.502*W161/(240.97+W161))/(DI161+DJ161)-DD161)</f>
        <v>0</v>
      </c>
      <c r="T161">
        <f>1/((CW161+1)/(Q161/1.6)+1/(R161/1.37)) + CW161/((CW161+1)/(Q161/1.6) + CW161/(R161/1.37))</f>
        <v>0</v>
      </c>
      <c r="U161">
        <f>(CR161*CU161)</f>
        <v>0</v>
      </c>
      <c r="V161">
        <f>(DK161+(U161+2*0.95*5.67E-8*(((DK161+$B$7)+273)^4-(DK161+273)^4)-44100*J161)/(1.84*29.3*R161+8*0.95*5.67E-8*(DK161+273)^3))</f>
        <v>0</v>
      </c>
      <c r="W161">
        <f>($C$7*DL161+$D$7*DM161+$E$7*V161)</f>
        <v>0</v>
      </c>
      <c r="X161">
        <f>0.61365*exp(17.502*W161/(240.97+W161))</f>
        <v>0</v>
      </c>
      <c r="Y161">
        <f>(Z161/AA161*100)</f>
        <v>0</v>
      </c>
      <c r="Z161">
        <f>DD161*(DI161+DJ161)/1000</f>
        <v>0</v>
      </c>
      <c r="AA161">
        <f>0.61365*exp(17.502*DK161/(240.97+DK161))</f>
        <v>0</v>
      </c>
      <c r="AB161">
        <f>(X161-DD161*(DI161+DJ161)/1000)</f>
        <v>0</v>
      </c>
      <c r="AC161">
        <f>(-J161*44100)</f>
        <v>0</v>
      </c>
      <c r="AD161">
        <f>2*29.3*R161*0.92*(DK161-W161)</f>
        <v>0</v>
      </c>
      <c r="AE161">
        <f>2*0.95*5.67E-8*(((DK161+$B$7)+273)^4-(W161+273)^4)</f>
        <v>0</v>
      </c>
      <c r="AF161">
        <f>U161+AE161+AC161+AD161</f>
        <v>0</v>
      </c>
      <c r="AG161">
        <f>DH161*AU161*(DC161-DB161*(1000-AU161*DE161)/(1000-AU161*DD161))/(100*CV161)</f>
        <v>0</v>
      </c>
      <c r="AH161">
        <f>1000*DH161*AU161*(DD161-DE161)/(100*CV161*(1000-AU161*DD161))</f>
        <v>0</v>
      </c>
      <c r="AI161">
        <f>(AJ161 - AK161 - DI161*1E3/(8.314*(DK161+273.15)) * AM161/DH161 * AL161) * DH161/(100*CV161) * (1000 - DE161)/1000</f>
        <v>0</v>
      </c>
      <c r="AJ161">
        <v>1017.9050706772</v>
      </c>
      <c r="AK161">
        <v>986.986593939393</v>
      </c>
      <c r="AL161">
        <v>3.36444307614575</v>
      </c>
      <c r="AM161">
        <v>66.0023153147269</v>
      </c>
      <c r="AN161">
        <f>(AP161 - AO161 + DI161*1E3/(8.314*(DK161+273.15)) * AR161/DH161 * AQ161) * DH161/(100*CV161) * 1000/(1000 - AP161)</f>
        <v>0</v>
      </c>
      <c r="AO161">
        <v>18.3499539562461</v>
      </c>
      <c r="AP161">
        <v>20.7827552447553</v>
      </c>
      <c r="AQ161">
        <v>7.32804901089906e-05</v>
      </c>
      <c r="AR161">
        <v>111.647629213414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MAX(0,($B$13+$C$13*DP161)/(1+$D$13*DP161)*DI161/(DK161+273)*$E$13)</f>
        <v>0</v>
      </c>
      <c r="AX161" t="s">
        <v>417</v>
      </c>
      <c r="AY161" t="s">
        <v>417</v>
      </c>
      <c r="AZ161">
        <v>0</v>
      </c>
      <c r="BA161">
        <v>0</v>
      </c>
      <c r="BB161">
        <f>1-AZ161/BA161</f>
        <v>0</v>
      </c>
      <c r="BC161">
        <v>0</v>
      </c>
      <c r="BD161" t="s">
        <v>417</v>
      </c>
      <c r="BE161" t="s">
        <v>417</v>
      </c>
      <c r="BF161">
        <v>0</v>
      </c>
      <c r="BG161">
        <v>0</v>
      </c>
      <c r="BH161">
        <f>1-BF161/BG161</f>
        <v>0</v>
      </c>
      <c r="BI161">
        <v>0.5</v>
      </c>
      <c r="BJ161">
        <f>CS161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417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f>$B$11*DQ161+$C$11*DR161+$F$11*EC161*(1-EF161)</f>
        <v>0</v>
      </c>
      <c r="CS161">
        <f>CR161*CT161</f>
        <v>0</v>
      </c>
      <c r="CT161">
        <f>($B$11*$D$9+$C$11*$D$9+$F$11*((EP161+EH161)/MAX(EP161+EH161+EQ161, 0.1)*$I$9+EQ161/MAX(EP161+EH161+EQ161, 0.1)*$J$9))/($B$11+$C$11+$F$11)</f>
        <v>0</v>
      </c>
      <c r="CU161">
        <f>($B$11*$K$9+$C$11*$K$9+$F$11*((EP161+EH161)/MAX(EP161+EH161+EQ161, 0.1)*$P$9+EQ161/MAX(EP161+EH161+EQ161, 0.1)*$Q$9))/($B$11+$C$11+$F$11)</f>
        <v>0</v>
      </c>
      <c r="CV161">
        <v>6</v>
      </c>
      <c r="CW161">
        <v>0.5</v>
      </c>
      <c r="CX161" t="s">
        <v>418</v>
      </c>
      <c r="CY161">
        <v>2</v>
      </c>
      <c r="CZ161" t="b">
        <v>1</v>
      </c>
      <c r="DA161">
        <v>1659720505.27857</v>
      </c>
      <c r="DB161">
        <v>942.350214285714</v>
      </c>
      <c r="DC161">
        <v>982.237071428572</v>
      </c>
      <c r="DD161">
        <v>20.7801321428571</v>
      </c>
      <c r="DE161">
        <v>18.35065</v>
      </c>
      <c r="DF161">
        <v>933.125</v>
      </c>
      <c r="DG161">
        <v>20.455675</v>
      </c>
      <c r="DH161">
        <v>500.10375</v>
      </c>
      <c r="DI161">
        <v>90.3986321428571</v>
      </c>
      <c r="DJ161">
        <v>0.100059892857143</v>
      </c>
      <c r="DK161">
        <v>24.5866035714286</v>
      </c>
      <c r="DL161">
        <v>24.9901821428571</v>
      </c>
      <c r="DM161">
        <v>999.9</v>
      </c>
      <c r="DN161">
        <v>0</v>
      </c>
      <c r="DO161">
        <v>0</v>
      </c>
      <c r="DP161">
        <v>9996.78571428571</v>
      </c>
      <c r="DQ161">
        <v>0</v>
      </c>
      <c r="DR161">
        <v>11.6849392857143</v>
      </c>
      <c r="DS161">
        <v>-39.8864392857143</v>
      </c>
      <c r="DT161">
        <v>962.348142857143</v>
      </c>
      <c r="DU161">
        <v>1000.59739285714</v>
      </c>
      <c r="DV161">
        <v>2.42947392857143</v>
      </c>
      <c r="DW161">
        <v>982.237071428572</v>
      </c>
      <c r="DX161">
        <v>18.35065</v>
      </c>
      <c r="DY161">
        <v>1.87849535714286</v>
      </c>
      <c r="DZ161">
        <v>1.6588725</v>
      </c>
      <c r="EA161">
        <v>16.45575</v>
      </c>
      <c r="EB161">
        <v>14.5168571428571</v>
      </c>
      <c r="EC161">
        <v>2000.00178571429</v>
      </c>
      <c r="ED161">
        <v>0.980004785714286</v>
      </c>
      <c r="EE161">
        <v>0.0199954285714286</v>
      </c>
      <c r="EF161">
        <v>0</v>
      </c>
      <c r="EG161">
        <v>427.094214285714</v>
      </c>
      <c r="EH161">
        <v>5.00063</v>
      </c>
      <c r="EI161">
        <v>8526.54428571429</v>
      </c>
      <c r="EJ161">
        <v>17256.9392857143</v>
      </c>
      <c r="EK161">
        <v>37.75</v>
      </c>
      <c r="EL161">
        <v>37.937</v>
      </c>
      <c r="EM161">
        <v>37.321</v>
      </c>
      <c r="EN161">
        <v>37.19375</v>
      </c>
      <c r="EO161">
        <v>38.562</v>
      </c>
      <c r="EP161">
        <v>1955.11178571429</v>
      </c>
      <c r="EQ161">
        <v>39.89</v>
      </c>
      <c r="ER161">
        <v>0</v>
      </c>
      <c r="ES161">
        <v>1659720510.7</v>
      </c>
      <c r="ET161">
        <v>0</v>
      </c>
      <c r="EU161">
        <v>427.098115384615</v>
      </c>
      <c r="EV161">
        <v>0.617333323144306</v>
      </c>
      <c r="EW161">
        <v>10.2348718037265</v>
      </c>
      <c r="EX161">
        <v>8526.68961538461</v>
      </c>
      <c r="EY161">
        <v>15</v>
      </c>
      <c r="EZ161">
        <v>0</v>
      </c>
      <c r="FA161" t="s">
        <v>419</v>
      </c>
      <c r="FB161">
        <v>1659628608.5</v>
      </c>
      <c r="FC161">
        <v>1659628614.5</v>
      </c>
      <c r="FD161">
        <v>0</v>
      </c>
      <c r="FE161">
        <v>0.171</v>
      </c>
      <c r="FF161">
        <v>-0.023</v>
      </c>
      <c r="FG161">
        <v>6.372</v>
      </c>
      <c r="FH161">
        <v>0.072</v>
      </c>
      <c r="FI161">
        <v>420</v>
      </c>
      <c r="FJ161">
        <v>15</v>
      </c>
      <c r="FK161">
        <v>0.23</v>
      </c>
      <c r="FL161">
        <v>0.04</v>
      </c>
      <c r="FM161">
        <v>-39.9906375</v>
      </c>
      <c r="FN161">
        <v>1.27959061913699</v>
      </c>
      <c r="FO161">
        <v>0.64258750131305</v>
      </c>
      <c r="FP161">
        <v>0</v>
      </c>
      <c r="FQ161">
        <v>427.034735294118</v>
      </c>
      <c r="FR161">
        <v>1.05517188546851</v>
      </c>
      <c r="FS161">
        <v>0.24675294966036</v>
      </c>
      <c r="FT161">
        <v>0</v>
      </c>
      <c r="FU161">
        <v>2.4276325</v>
      </c>
      <c r="FV161">
        <v>0.0359112945590968</v>
      </c>
      <c r="FW161">
        <v>0.00430102182626409</v>
      </c>
      <c r="FX161">
        <v>1</v>
      </c>
      <c r="FY161">
        <v>1</v>
      </c>
      <c r="FZ161">
        <v>3</v>
      </c>
      <c r="GA161" t="s">
        <v>426</v>
      </c>
      <c r="GB161">
        <v>2.97382</v>
      </c>
      <c r="GC161">
        <v>2.75361</v>
      </c>
      <c r="GD161">
        <v>0.163046</v>
      </c>
      <c r="GE161">
        <v>0.168158</v>
      </c>
      <c r="GF161">
        <v>0.0935433</v>
      </c>
      <c r="GG161">
        <v>0.0865416</v>
      </c>
      <c r="GH161">
        <v>32620.9</v>
      </c>
      <c r="GI161">
        <v>35470.1</v>
      </c>
      <c r="GJ161">
        <v>35315.4</v>
      </c>
      <c r="GK161">
        <v>38666.2</v>
      </c>
      <c r="GL161">
        <v>45385.8</v>
      </c>
      <c r="GM161">
        <v>51013.4</v>
      </c>
      <c r="GN161">
        <v>55192.8</v>
      </c>
      <c r="GO161">
        <v>62017.9</v>
      </c>
      <c r="GP161">
        <v>1.9924</v>
      </c>
      <c r="GQ161">
        <v>1.8496</v>
      </c>
      <c r="GR161">
        <v>0.103533</v>
      </c>
      <c r="GS161">
        <v>0</v>
      </c>
      <c r="GT161">
        <v>23.296</v>
      </c>
      <c r="GU161">
        <v>999.9</v>
      </c>
      <c r="GV161">
        <v>55.799</v>
      </c>
      <c r="GW161">
        <v>28.611</v>
      </c>
      <c r="GX161">
        <v>24.271</v>
      </c>
      <c r="GY161">
        <v>55.4621</v>
      </c>
      <c r="GZ161">
        <v>50.2644</v>
      </c>
      <c r="HA161">
        <v>1</v>
      </c>
      <c r="HB161">
        <v>-0.0984146</v>
      </c>
      <c r="HC161">
        <v>1.33327</v>
      </c>
      <c r="HD161">
        <v>20.1245</v>
      </c>
      <c r="HE161">
        <v>5.19932</v>
      </c>
      <c r="HF161">
        <v>12.004</v>
      </c>
      <c r="HG161">
        <v>4.9756</v>
      </c>
      <c r="HH161">
        <v>3.2932</v>
      </c>
      <c r="HI161">
        <v>660.4</v>
      </c>
      <c r="HJ161">
        <v>9999</v>
      </c>
      <c r="HK161">
        <v>9999</v>
      </c>
      <c r="HL161">
        <v>9999</v>
      </c>
      <c r="HM161">
        <v>1.8631</v>
      </c>
      <c r="HN161">
        <v>1.86798</v>
      </c>
      <c r="HO161">
        <v>1.86768</v>
      </c>
      <c r="HP161">
        <v>1.8689</v>
      </c>
      <c r="HQ161">
        <v>1.86975</v>
      </c>
      <c r="HR161">
        <v>1.86572</v>
      </c>
      <c r="HS161">
        <v>1.86691</v>
      </c>
      <c r="HT161">
        <v>1.86829</v>
      </c>
      <c r="HU161">
        <v>5</v>
      </c>
      <c r="HV161">
        <v>0</v>
      </c>
      <c r="HW161">
        <v>0</v>
      </c>
      <c r="HX161">
        <v>0</v>
      </c>
      <c r="HY161" t="s">
        <v>421</v>
      </c>
      <c r="HZ161" t="s">
        <v>422</v>
      </c>
      <c r="IA161" t="s">
        <v>423</v>
      </c>
      <c r="IB161" t="s">
        <v>423</v>
      </c>
      <c r="IC161" t="s">
        <v>423</v>
      </c>
      <c r="ID161" t="s">
        <v>423</v>
      </c>
      <c r="IE161">
        <v>0</v>
      </c>
      <c r="IF161">
        <v>100</v>
      </c>
      <c r="IG161">
        <v>100</v>
      </c>
      <c r="IH161">
        <v>9.364</v>
      </c>
      <c r="II161">
        <v>0.3246</v>
      </c>
      <c r="IJ161">
        <v>3.92169283877132</v>
      </c>
      <c r="IK161">
        <v>0.0054094350880348</v>
      </c>
      <c r="IL161">
        <v>8.62785101562088e-07</v>
      </c>
      <c r="IM161">
        <v>-6.09410195572284e-10</v>
      </c>
      <c r="IN161">
        <v>-0.025273926026183</v>
      </c>
      <c r="IO161">
        <v>-0.0219156322177338</v>
      </c>
      <c r="IP161">
        <v>0.00246301660602182</v>
      </c>
      <c r="IQ161">
        <v>-2.7174175459257e-05</v>
      </c>
      <c r="IR161">
        <v>-3</v>
      </c>
      <c r="IS161">
        <v>1757</v>
      </c>
      <c r="IT161">
        <v>1</v>
      </c>
      <c r="IU161">
        <v>21</v>
      </c>
      <c r="IV161">
        <v>1531.7</v>
      </c>
      <c r="IW161">
        <v>1531.6</v>
      </c>
      <c r="IX161">
        <v>2.07764</v>
      </c>
      <c r="IY161">
        <v>2.59888</v>
      </c>
      <c r="IZ161">
        <v>1.54785</v>
      </c>
      <c r="JA161">
        <v>2.30591</v>
      </c>
      <c r="JB161">
        <v>1.34644</v>
      </c>
      <c r="JC161">
        <v>2.40601</v>
      </c>
      <c r="JD161">
        <v>32.2446</v>
      </c>
      <c r="JE161">
        <v>24.2539</v>
      </c>
      <c r="JF161">
        <v>18</v>
      </c>
      <c r="JG161">
        <v>498.986</v>
      </c>
      <c r="JH161">
        <v>407.895</v>
      </c>
      <c r="JI161">
        <v>20.9374</v>
      </c>
      <c r="JJ161">
        <v>25.9516</v>
      </c>
      <c r="JK161">
        <v>30.0002</v>
      </c>
      <c r="JL161">
        <v>25.9469</v>
      </c>
      <c r="JM161">
        <v>25.8962</v>
      </c>
      <c r="JN161">
        <v>41.6342</v>
      </c>
      <c r="JO161">
        <v>28.9791</v>
      </c>
      <c r="JP161">
        <v>0</v>
      </c>
      <c r="JQ161">
        <v>20.9423</v>
      </c>
      <c r="JR161">
        <v>1026.08</v>
      </c>
      <c r="JS161">
        <v>18.3158</v>
      </c>
      <c r="JT161">
        <v>102.392</v>
      </c>
      <c r="JU161">
        <v>103.231</v>
      </c>
    </row>
    <row r="162" spans="1:281">
      <c r="A162">
        <v>146</v>
      </c>
      <c r="B162">
        <v>1659720518.6</v>
      </c>
      <c r="C162">
        <v>2533.5</v>
      </c>
      <c r="D162" t="s">
        <v>716</v>
      </c>
      <c r="E162" t="s">
        <v>717</v>
      </c>
      <c r="F162">
        <v>5</v>
      </c>
      <c r="G162" t="s">
        <v>595</v>
      </c>
      <c r="H162" t="s">
        <v>416</v>
      </c>
      <c r="I162">
        <v>1659720510.85</v>
      </c>
      <c r="J162">
        <f>(K162)/1000</f>
        <v>0</v>
      </c>
      <c r="K162">
        <f>IF(CZ162, AN162, AH162)</f>
        <v>0</v>
      </c>
      <c r="L162">
        <f>IF(CZ162, AI162, AG162)</f>
        <v>0</v>
      </c>
      <c r="M162">
        <f>DB162 - IF(AU162&gt;1, L162*CV162*100.0/(AW162*DP162), 0)</f>
        <v>0</v>
      </c>
      <c r="N162">
        <f>((T162-J162/2)*M162-L162)/(T162+J162/2)</f>
        <v>0</v>
      </c>
      <c r="O162">
        <f>N162*(DI162+DJ162)/1000.0</f>
        <v>0</v>
      </c>
      <c r="P162">
        <f>(DB162 - IF(AU162&gt;1, L162*CV162*100.0/(AW162*DP162), 0))*(DI162+DJ162)/1000.0</f>
        <v>0</v>
      </c>
      <c r="Q162">
        <f>2.0/((1/S162-1/R162)+SIGN(S162)*SQRT((1/S162-1/R162)*(1/S162-1/R162) + 4*CW162/((CW162+1)*(CW162+1))*(2*1/S162*1/R162-1/R162*1/R162)))</f>
        <v>0</v>
      </c>
      <c r="R162">
        <f>IF(LEFT(CX162,1)&lt;&gt;"0",IF(LEFT(CX162,1)="1",3.0,CY162),$D$5+$E$5*(DP162*DI162/($K$5*1000))+$F$5*(DP162*DI162/($K$5*1000))*MAX(MIN(CV162,$J$5),$I$5)*MAX(MIN(CV162,$J$5),$I$5)+$G$5*MAX(MIN(CV162,$J$5),$I$5)*(DP162*DI162/($K$5*1000))+$H$5*(DP162*DI162/($K$5*1000))*(DP162*DI162/($K$5*1000)))</f>
        <v>0</v>
      </c>
      <c r="S162">
        <f>J162*(1000-(1000*0.61365*exp(17.502*W162/(240.97+W162))/(DI162+DJ162)+DD162)/2)/(1000*0.61365*exp(17.502*W162/(240.97+W162))/(DI162+DJ162)-DD162)</f>
        <v>0</v>
      </c>
      <c r="T162">
        <f>1/((CW162+1)/(Q162/1.6)+1/(R162/1.37)) + CW162/((CW162+1)/(Q162/1.6) + CW162/(R162/1.37))</f>
        <v>0</v>
      </c>
      <c r="U162">
        <f>(CR162*CU162)</f>
        <v>0</v>
      </c>
      <c r="V162">
        <f>(DK162+(U162+2*0.95*5.67E-8*(((DK162+$B$7)+273)^4-(DK162+273)^4)-44100*J162)/(1.84*29.3*R162+8*0.95*5.67E-8*(DK162+273)^3))</f>
        <v>0</v>
      </c>
      <c r="W162">
        <f>($C$7*DL162+$D$7*DM162+$E$7*V162)</f>
        <v>0</v>
      </c>
      <c r="X162">
        <f>0.61365*exp(17.502*W162/(240.97+W162))</f>
        <v>0</v>
      </c>
      <c r="Y162">
        <f>(Z162/AA162*100)</f>
        <v>0</v>
      </c>
      <c r="Z162">
        <f>DD162*(DI162+DJ162)/1000</f>
        <v>0</v>
      </c>
      <c r="AA162">
        <f>0.61365*exp(17.502*DK162/(240.97+DK162))</f>
        <v>0</v>
      </c>
      <c r="AB162">
        <f>(X162-DD162*(DI162+DJ162)/1000)</f>
        <v>0</v>
      </c>
      <c r="AC162">
        <f>(-J162*44100)</f>
        <v>0</v>
      </c>
      <c r="AD162">
        <f>2*29.3*R162*0.92*(DK162-W162)</f>
        <v>0</v>
      </c>
      <c r="AE162">
        <f>2*0.95*5.67E-8*(((DK162+$B$7)+273)^4-(W162+273)^4)</f>
        <v>0</v>
      </c>
      <c r="AF162">
        <f>U162+AE162+AC162+AD162</f>
        <v>0</v>
      </c>
      <c r="AG162">
        <f>DH162*AU162*(DC162-DB162*(1000-AU162*DE162)/(1000-AU162*DD162))/(100*CV162)</f>
        <v>0</v>
      </c>
      <c r="AH162">
        <f>1000*DH162*AU162*(DD162-DE162)/(100*CV162*(1000-AU162*DD162))</f>
        <v>0</v>
      </c>
      <c r="AI162">
        <f>(AJ162 - AK162 - DI162*1E3/(8.314*(DK162+273.15)) * AM162/DH162 * AL162) * DH162/(100*CV162) * (1000 - DE162)/1000</f>
        <v>0</v>
      </c>
      <c r="AJ162">
        <v>1036.64506778368</v>
      </c>
      <c r="AK162">
        <v>1005.53288484848</v>
      </c>
      <c r="AL162">
        <v>3.4666075071381</v>
      </c>
      <c r="AM162">
        <v>66.0023153147269</v>
      </c>
      <c r="AN162">
        <f>(AP162 - AO162 + DI162*1E3/(8.314*(DK162+273.15)) * AR162/DH162 * AQ162) * DH162/(100*CV162) * 1000/(1000 - AP162)</f>
        <v>0</v>
      </c>
      <c r="AO162">
        <v>18.3499635715453</v>
      </c>
      <c r="AP162">
        <v>20.7915174825175</v>
      </c>
      <c r="AQ162">
        <v>5.82212465977604e-05</v>
      </c>
      <c r="AR162">
        <v>111.647629213414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MAX(0,($B$13+$C$13*DP162)/(1+$D$13*DP162)*DI162/(DK162+273)*$E$13)</f>
        <v>0</v>
      </c>
      <c r="AX162" t="s">
        <v>417</v>
      </c>
      <c r="AY162" t="s">
        <v>417</v>
      </c>
      <c r="AZ162">
        <v>0</v>
      </c>
      <c r="BA162">
        <v>0</v>
      </c>
      <c r="BB162">
        <f>1-AZ162/BA162</f>
        <v>0</v>
      </c>
      <c r="BC162">
        <v>0</v>
      </c>
      <c r="BD162" t="s">
        <v>417</v>
      </c>
      <c r="BE162" t="s">
        <v>417</v>
      </c>
      <c r="BF162">
        <v>0</v>
      </c>
      <c r="BG162">
        <v>0</v>
      </c>
      <c r="BH162">
        <f>1-BF162/BG162</f>
        <v>0</v>
      </c>
      <c r="BI162">
        <v>0.5</v>
      </c>
      <c r="BJ162">
        <f>CS162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417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f>$B$11*DQ162+$C$11*DR162+$F$11*EC162*(1-EF162)</f>
        <v>0</v>
      </c>
      <c r="CS162">
        <f>CR162*CT162</f>
        <v>0</v>
      </c>
      <c r="CT162">
        <f>($B$11*$D$9+$C$11*$D$9+$F$11*((EP162+EH162)/MAX(EP162+EH162+EQ162, 0.1)*$I$9+EQ162/MAX(EP162+EH162+EQ162, 0.1)*$J$9))/($B$11+$C$11+$F$11)</f>
        <v>0</v>
      </c>
      <c r="CU162">
        <f>($B$11*$K$9+$C$11*$K$9+$F$11*((EP162+EH162)/MAX(EP162+EH162+EQ162, 0.1)*$P$9+EQ162/MAX(EP162+EH162+EQ162, 0.1)*$Q$9))/($B$11+$C$11+$F$11)</f>
        <v>0</v>
      </c>
      <c r="CV162">
        <v>6</v>
      </c>
      <c r="CW162">
        <v>0.5</v>
      </c>
      <c r="CX162" t="s">
        <v>418</v>
      </c>
      <c r="CY162">
        <v>2</v>
      </c>
      <c r="CZ162" t="b">
        <v>1</v>
      </c>
      <c r="DA162">
        <v>1659720510.85</v>
      </c>
      <c r="DB162">
        <v>960.626642857143</v>
      </c>
      <c r="DC162">
        <v>1000.61707142857</v>
      </c>
      <c r="DD162">
        <v>20.7838464285714</v>
      </c>
      <c r="DE162">
        <v>18.3502464285714</v>
      </c>
      <c r="DF162">
        <v>951.302964285714</v>
      </c>
      <c r="DG162">
        <v>20.4592285714286</v>
      </c>
      <c r="DH162">
        <v>500.091642857143</v>
      </c>
      <c r="DI162">
        <v>90.3970321428571</v>
      </c>
      <c r="DJ162">
        <v>0.0999277785714286</v>
      </c>
      <c r="DK162">
        <v>24.5897535714286</v>
      </c>
      <c r="DL162">
        <v>24.9913785714286</v>
      </c>
      <c r="DM162">
        <v>999.9</v>
      </c>
      <c r="DN162">
        <v>0</v>
      </c>
      <c r="DO162">
        <v>0</v>
      </c>
      <c r="DP162">
        <v>10002.8571428571</v>
      </c>
      <c r="DQ162">
        <v>0</v>
      </c>
      <c r="DR162">
        <v>11.6865178571429</v>
      </c>
      <c r="DS162">
        <v>-39.9901285714286</v>
      </c>
      <c r="DT162">
        <v>981.016071428572</v>
      </c>
      <c r="DU162">
        <v>1019.32010714286</v>
      </c>
      <c r="DV162">
        <v>2.43358857142857</v>
      </c>
      <c r="DW162">
        <v>1000.61707142857</v>
      </c>
      <c r="DX162">
        <v>18.3502464285714</v>
      </c>
      <c r="DY162">
        <v>1.8787975</v>
      </c>
      <c r="DZ162">
        <v>1.6588075</v>
      </c>
      <c r="EA162">
        <v>16.458275</v>
      </c>
      <c r="EB162">
        <v>14.5162357142857</v>
      </c>
      <c r="EC162">
        <v>2000.01357142857</v>
      </c>
      <c r="ED162">
        <v>0.980004892857143</v>
      </c>
      <c r="EE162">
        <v>0.0199953142857143</v>
      </c>
      <c r="EF162">
        <v>0</v>
      </c>
      <c r="EG162">
        <v>427.130357142857</v>
      </c>
      <c r="EH162">
        <v>5.00063</v>
      </c>
      <c r="EI162">
        <v>8527.39535714286</v>
      </c>
      <c r="EJ162">
        <v>17257.0428571429</v>
      </c>
      <c r="EK162">
        <v>37.75</v>
      </c>
      <c r="EL162">
        <v>37.937</v>
      </c>
      <c r="EM162">
        <v>37.3165</v>
      </c>
      <c r="EN162">
        <v>37.18925</v>
      </c>
      <c r="EO162">
        <v>38.562</v>
      </c>
      <c r="EP162">
        <v>1955.12357142857</v>
      </c>
      <c r="EQ162">
        <v>39.89</v>
      </c>
      <c r="ER162">
        <v>0</v>
      </c>
      <c r="ES162">
        <v>1659720515.5</v>
      </c>
      <c r="ET162">
        <v>0</v>
      </c>
      <c r="EU162">
        <v>427.1035</v>
      </c>
      <c r="EV162">
        <v>0.00276922997066109</v>
      </c>
      <c r="EW162">
        <v>8.56239313670848</v>
      </c>
      <c r="EX162">
        <v>8527.445</v>
      </c>
      <c r="EY162">
        <v>15</v>
      </c>
      <c r="EZ162">
        <v>0</v>
      </c>
      <c r="FA162" t="s">
        <v>419</v>
      </c>
      <c r="FB162">
        <v>1659628608.5</v>
      </c>
      <c r="FC162">
        <v>1659628614.5</v>
      </c>
      <c r="FD162">
        <v>0</v>
      </c>
      <c r="FE162">
        <v>0.171</v>
      </c>
      <c r="FF162">
        <v>-0.023</v>
      </c>
      <c r="FG162">
        <v>6.372</v>
      </c>
      <c r="FH162">
        <v>0.072</v>
      </c>
      <c r="FI162">
        <v>420</v>
      </c>
      <c r="FJ162">
        <v>15</v>
      </c>
      <c r="FK162">
        <v>0.23</v>
      </c>
      <c r="FL162">
        <v>0.04</v>
      </c>
      <c r="FM162">
        <v>-39.939925</v>
      </c>
      <c r="FN162">
        <v>-0.0143594746715588</v>
      </c>
      <c r="FO162">
        <v>0.57850356902529</v>
      </c>
      <c r="FP162">
        <v>1</v>
      </c>
      <c r="FQ162">
        <v>427.074058823529</v>
      </c>
      <c r="FR162">
        <v>0.428296409112852</v>
      </c>
      <c r="FS162">
        <v>0.220768569424349</v>
      </c>
      <c r="FT162">
        <v>1</v>
      </c>
      <c r="FU162">
        <v>2.4311295</v>
      </c>
      <c r="FV162">
        <v>0.0448561350844226</v>
      </c>
      <c r="FW162">
        <v>0.00484785929560667</v>
      </c>
      <c r="FX162">
        <v>1</v>
      </c>
      <c r="FY162">
        <v>3</v>
      </c>
      <c r="FZ162">
        <v>3</v>
      </c>
      <c r="GA162" t="s">
        <v>420</v>
      </c>
      <c r="GB162">
        <v>2.97361</v>
      </c>
      <c r="GC162">
        <v>2.75401</v>
      </c>
      <c r="GD162">
        <v>0.164995</v>
      </c>
      <c r="GE162">
        <v>0.17024</v>
      </c>
      <c r="GF162">
        <v>0.0935722</v>
      </c>
      <c r="GG162">
        <v>0.0865439</v>
      </c>
      <c r="GH162">
        <v>32544.5</v>
      </c>
      <c r="GI162">
        <v>35381.1</v>
      </c>
      <c r="GJ162">
        <v>35314.8</v>
      </c>
      <c r="GK162">
        <v>38666</v>
      </c>
      <c r="GL162">
        <v>45384.3</v>
      </c>
      <c r="GM162">
        <v>51013.8</v>
      </c>
      <c r="GN162">
        <v>55192.6</v>
      </c>
      <c r="GO162">
        <v>62018.4</v>
      </c>
      <c r="GP162">
        <v>1.9928</v>
      </c>
      <c r="GQ162">
        <v>1.85</v>
      </c>
      <c r="GR162">
        <v>0.103414</v>
      </c>
      <c r="GS162">
        <v>0</v>
      </c>
      <c r="GT162">
        <v>23.3</v>
      </c>
      <c r="GU162">
        <v>999.9</v>
      </c>
      <c r="GV162">
        <v>55.799</v>
      </c>
      <c r="GW162">
        <v>28.611</v>
      </c>
      <c r="GX162">
        <v>24.2728</v>
      </c>
      <c r="GY162">
        <v>55.0521</v>
      </c>
      <c r="GZ162">
        <v>50.8974</v>
      </c>
      <c r="HA162">
        <v>1</v>
      </c>
      <c r="HB162">
        <v>-0.0982927</v>
      </c>
      <c r="HC162">
        <v>1.33089</v>
      </c>
      <c r="HD162">
        <v>20.1247</v>
      </c>
      <c r="HE162">
        <v>5.19812</v>
      </c>
      <c r="HF162">
        <v>12.004</v>
      </c>
      <c r="HG162">
        <v>4.9752</v>
      </c>
      <c r="HH162">
        <v>3.2934</v>
      </c>
      <c r="HI162">
        <v>660.4</v>
      </c>
      <c r="HJ162">
        <v>9999</v>
      </c>
      <c r="HK162">
        <v>9999</v>
      </c>
      <c r="HL162">
        <v>9999</v>
      </c>
      <c r="HM162">
        <v>1.8631</v>
      </c>
      <c r="HN162">
        <v>1.86798</v>
      </c>
      <c r="HO162">
        <v>1.86768</v>
      </c>
      <c r="HP162">
        <v>1.8689</v>
      </c>
      <c r="HQ162">
        <v>1.86972</v>
      </c>
      <c r="HR162">
        <v>1.86581</v>
      </c>
      <c r="HS162">
        <v>1.86688</v>
      </c>
      <c r="HT162">
        <v>1.86829</v>
      </c>
      <c r="HU162">
        <v>5</v>
      </c>
      <c r="HV162">
        <v>0</v>
      </c>
      <c r="HW162">
        <v>0</v>
      </c>
      <c r="HX162">
        <v>0</v>
      </c>
      <c r="HY162" t="s">
        <v>421</v>
      </c>
      <c r="HZ162" t="s">
        <v>422</v>
      </c>
      <c r="IA162" t="s">
        <v>423</v>
      </c>
      <c r="IB162" t="s">
        <v>423</v>
      </c>
      <c r="IC162" t="s">
        <v>423</v>
      </c>
      <c r="ID162" t="s">
        <v>423</v>
      </c>
      <c r="IE162">
        <v>0</v>
      </c>
      <c r="IF162">
        <v>100</v>
      </c>
      <c r="IG162">
        <v>100</v>
      </c>
      <c r="IH162">
        <v>9.461</v>
      </c>
      <c r="II162">
        <v>0.3251</v>
      </c>
      <c r="IJ162">
        <v>3.92169283877132</v>
      </c>
      <c r="IK162">
        <v>0.0054094350880348</v>
      </c>
      <c r="IL162">
        <v>8.62785101562088e-07</v>
      </c>
      <c r="IM162">
        <v>-6.09410195572284e-10</v>
      </c>
      <c r="IN162">
        <v>-0.025273926026183</v>
      </c>
      <c r="IO162">
        <v>-0.0219156322177338</v>
      </c>
      <c r="IP162">
        <v>0.00246301660602182</v>
      </c>
      <c r="IQ162">
        <v>-2.7174175459257e-05</v>
      </c>
      <c r="IR162">
        <v>-3</v>
      </c>
      <c r="IS162">
        <v>1757</v>
      </c>
      <c r="IT162">
        <v>1</v>
      </c>
      <c r="IU162">
        <v>21</v>
      </c>
      <c r="IV162">
        <v>1531.8</v>
      </c>
      <c r="IW162">
        <v>1531.7</v>
      </c>
      <c r="IX162">
        <v>2.10938</v>
      </c>
      <c r="IY162">
        <v>2.59155</v>
      </c>
      <c r="IZ162">
        <v>1.54785</v>
      </c>
      <c r="JA162">
        <v>2.30713</v>
      </c>
      <c r="JB162">
        <v>1.34644</v>
      </c>
      <c r="JC162">
        <v>2.39624</v>
      </c>
      <c r="JD162">
        <v>32.2446</v>
      </c>
      <c r="JE162">
        <v>24.2539</v>
      </c>
      <c r="JF162">
        <v>18</v>
      </c>
      <c r="JG162">
        <v>499.248</v>
      </c>
      <c r="JH162">
        <v>408.118</v>
      </c>
      <c r="JI162">
        <v>20.9456</v>
      </c>
      <c r="JJ162">
        <v>25.9516</v>
      </c>
      <c r="JK162">
        <v>30.0001</v>
      </c>
      <c r="JL162">
        <v>25.9465</v>
      </c>
      <c r="JM162">
        <v>25.8962</v>
      </c>
      <c r="JN162">
        <v>42.2681</v>
      </c>
      <c r="JO162">
        <v>28.9791</v>
      </c>
      <c r="JP162">
        <v>0</v>
      </c>
      <c r="JQ162">
        <v>20.9493</v>
      </c>
      <c r="JR162">
        <v>1039.53</v>
      </c>
      <c r="JS162">
        <v>18.3034</v>
      </c>
      <c r="JT162">
        <v>102.391</v>
      </c>
      <c r="JU162">
        <v>103.231</v>
      </c>
    </row>
    <row r="163" spans="1:281">
      <c r="A163">
        <v>147</v>
      </c>
      <c r="B163">
        <v>1659720523.6</v>
      </c>
      <c r="C163">
        <v>2538.5</v>
      </c>
      <c r="D163" t="s">
        <v>718</v>
      </c>
      <c r="E163" t="s">
        <v>719</v>
      </c>
      <c r="F163">
        <v>5</v>
      </c>
      <c r="G163" t="s">
        <v>595</v>
      </c>
      <c r="H163" t="s">
        <v>416</v>
      </c>
      <c r="I163">
        <v>1659720516.11852</v>
      </c>
      <c r="J163">
        <f>(K163)/1000</f>
        <v>0</v>
      </c>
      <c r="K163">
        <f>IF(CZ163, AN163, AH163)</f>
        <v>0</v>
      </c>
      <c r="L163">
        <f>IF(CZ163, AI163, AG163)</f>
        <v>0</v>
      </c>
      <c r="M163">
        <f>DB163 - IF(AU163&gt;1, L163*CV163*100.0/(AW163*DP163), 0)</f>
        <v>0</v>
      </c>
      <c r="N163">
        <f>((T163-J163/2)*M163-L163)/(T163+J163/2)</f>
        <v>0</v>
      </c>
      <c r="O163">
        <f>N163*(DI163+DJ163)/1000.0</f>
        <v>0</v>
      </c>
      <c r="P163">
        <f>(DB163 - IF(AU163&gt;1, L163*CV163*100.0/(AW163*DP163), 0))*(DI163+DJ163)/1000.0</f>
        <v>0</v>
      </c>
      <c r="Q163">
        <f>2.0/((1/S163-1/R163)+SIGN(S163)*SQRT((1/S163-1/R163)*(1/S163-1/R163) + 4*CW163/((CW163+1)*(CW163+1))*(2*1/S163*1/R163-1/R163*1/R163)))</f>
        <v>0</v>
      </c>
      <c r="R163">
        <f>IF(LEFT(CX163,1)&lt;&gt;"0",IF(LEFT(CX163,1)="1",3.0,CY163),$D$5+$E$5*(DP163*DI163/($K$5*1000))+$F$5*(DP163*DI163/($K$5*1000))*MAX(MIN(CV163,$J$5),$I$5)*MAX(MIN(CV163,$J$5),$I$5)+$G$5*MAX(MIN(CV163,$J$5),$I$5)*(DP163*DI163/($K$5*1000))+$H$5*(DP163*DI163/($K$5*1000))*(DP163*DI163/($K$5*1000)))</f>
        <v>0</v>
      </c>
      <c r="S163">
        <f>J163*(1000-(1000*0.61365*exp(17.502*W163/(240.97+W163))/(DI163+DJ163)+DD163)/2)/(1000*0.61365*exp(17.502*W163/(240.97+W163))/(DI163+DJ163)-DD163)</f>
        <v>0</v>
      </c>
      <c r="T163">
        <f>1/((CW163+1)/(Q163/1.6)+1/(R163/1.37)) + CW163/((CW163+1)/(Q163/1.6) + CW163/(R163/1.37))</f>
        <v>0</v>
      </c>
      <c r="U163">
        <f>(CR163*CU163)</f>
        <v>0</v>
      </c>
      <c r="V163">
        <f>(DK163+(U163+2*0.95*5.67E-8*(((DK163+$B$7)+273)^4-(DK163+273)^4)-44100*J163)/(1.84*29.3*R163+8*0.95*5.67E-8*(DK163+273)^3))</f>
        <v>0</v>
      </c>
      <c r="W163">
        <f>($C$7*DL163+$D$7*DM163+$E$7*V163)</f>
        <v>0</v>
      </c>
      <c r="X163">
        <f>0.61365*exp(17.502*W163/(240.97+W163))</f>
        <v>0</v>
      </c>
      <c r="Y163">
        <f>(Z163/AA163*100)</f>
        <v>0</v>
      </c>
      <c r="Z163">
        <f>DD163*(DI163+DJ163)/1000</f>
        <v>0</v>
      </c>
      <c r="AA163">
        <f>0.61365*exp(17.502*DK163/(240.97+DK163))</f>
        <v>0</v>
      </c>
      <c r="AB163">
        <f>(X163-DD163*(DI163+DJ163)/1000)</f>
        <v>0</v>
      </c>
      <c r="AC163">
        <f>(-J163*44100)</f>
        <v>0</v>
      </c>
      <c r="AD163">
        <f>2*29.3*R163*0.92*(DK163-W163)</f>
        <v>0</v>
      </c>
      <c r="AE163">
        <f>2*0.95*5.67E-8*(((DK163+$B$7)+273)^4-(W163+273)^4)</f>
        <v>0</v>
      </c>
      <c r="AF163">
        <f>U163+AE163+AC163+AD163</f>
        <v>0</v>
      </c>
      <c r="AG163">
        <f>DH163*AU163*(DC163-DB163*(1000-AU163*DE163)/(1000-AU163*DD163))/(100*CV163)</f>
        <v>0</v>
      </c>
      <c r="AH163">
        <f>1000*DH163*AU163*(DD163-DE163)/(100*CV163*(1000-AU163*DD163))</f>
        <v>0</v>
      </c>
      <c r="AI163">
        <f>(AJ163 - AK163 - DI163*1E3/(8.314*(DK163+273.15)) * AM163/DH163 * AL163) * DH163/(100*CV163) * (1000 - DE163)/1000</f>
        <v>0</v>
      </c>
      <c r="AJ163">
        <v>1053.7472043404</v>
      </c>
      <c r="AK163">
        <v>1022.72436363636</v>
      </c>
      <c r="AL163">
        <v>3.4473704922991</v>
      </c>
      <c r="AM163">
        <v>66.0023153147269</v>
      </c>
      <c r="AN163">
        <f>(AP163 - AO163 + DI163*1E3/(8.314*(DK163+273.15)) * AR163/DH163 * AQ163) * DH163/(100*CV163) * 1000/(1000 - AP163)</f>
        <v>0</v>
      </c>
      <c r="AO163">
        <v>18.3482461209398</v>
      </c>
      <c r="AP163">
        <v>20.7940482517483</v>
      </c>
      <c r="AQ163">
        <v>-3.17521439396385e-05</v>
      </c>
      <c r="AR163">
        <v>111.647629213414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MAX(0,($B$13+$C$13*DP163)/(1+$D$13*DP163)*DI163/(DK163+273)*$E$13)</f>
        <v>0</v>
      </c>
      <c r="AX163" t="s">
        <v>417</v>
      </c>
      <c r="AY163" t="s">
        <v>417</v>
      </c>
      <c r="AZ163">
        <v>0</v>
      </c>
      <c r="BA163">
        <v>0</v>
      </c>
      <c r="BB163">
        <f>1-AZ163/BA163</f>
        <v>0</v>
      </c>
      <c r="BC163">
        <v>0</v>
      </c>
      <c r="BD163" t="s">
        <v>417</v>
      </c>
      <c r="BE163" t="s">
        <v>417</v>
      </c>
      <c r="BF163">
        <v>0</v>
      </c>
      <c r="BG163">
        <v>0</v>
      </c>
      <c r="BH163">
        <f>1-BF163/BG163</f>
        <v>0</v>
      </c>
      <c r="BI163">
        <v>0.5</v>
      </c>
      <c r="BJ163">
        <f>CS163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417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f>$B$11*DQ163+$C$11*DR163+$F$11*EC163*(1-EF163)</f>
        <v>0</v>
      </c>
      <c r="CS163">
        <f>CR163*CT163</f>
        <v>0</v>
      </c>
      <c r="CT163">
        <f>($B$11*$D$9+$C$11*$D$9+$F$11*((EP163+EH163)/MAX(EP163+EH163+EQ163, 0.1)*$I$9+EQ163/MAX(EP163+EH163+EQ163, 0.1)*$J$9))/($B$11+$C$11+$F$11)</f>
        <v>0</v>
      </c>
      <c r="CU163">
        <f>($B$11*$K$9+$C$11*$K$9+$F$11*((EP163+EH163)/MAX(EP163+EH163+EQ163, 0.1)*$P$9+EQ163/MAX(EP163+EH163+EQ163, 0.1)*$Q$9))/($B$11+$C$11+$F$11)</f>
        <v>0</v>
      </c>
      <c r="CV163">
        <v>6</v>
      </c>
      <c r="CW163">
        <v>0.5</v>
      </c>
      <c r="CX163" t="s">
        <v>418</v>
      </c>
      <c r="CY163">
        <v>2</v>
      </c>
      <c r="CZ163" t="b">
        <v>1</v>
      </c>
      <c r="DA163">
        <v>1659720516.11852</v>
      </c>
      <c r="DB163">
        <v>978.082666666667</v>
      </c>
      <c r="DC163">
        <v>1018.13662962963</v>
      </c>
      <c r="DD163">
        <v>20.7880814814815</v>
      </c>
      <c r="DE163">
        <v>18.3495222222222</v>
      </c>
      <c r="DF163">
        <v>968.665592592592</v>
      </c>
      <c r="DG163">
        <v>20.4632777777778</v>
      </c>
      <c r="DH163">
        <v>500.096518518519</v>
      </c>
      <c r="DI163">
        <v>90.3950740740741</v>
      </c>
      <c r="DJ163">
        <v>0.099884662962963</v>
      </c>
      <c r="DK163">
        <v>24.5930814814815</v>
      </c>
      <c r="DL163">
        <v>24.9917814814815</v>
      </c>
      <c r="DM163">
        <v>999.9</v>
      </c>
      <c r="DN163">
        <v>0</v>
      </c>
      <c r="DO163">
        <v>0</v>
      </c>
      <c r="DP163">
        <v>10002.4074074074</v>
      </c>
      <c r="DQ163">
        <v>0</v>
      </c>
      <c r="DR163">
        <v>11.6882555555556</v>
      </c>
      <c r="DS163">
        <v>-40.0534148148148</v>
      </c>
      <c r="DT163">
        <v>998.846592592593</v>
      </c>
      <c r="DU163">
        <v>1037.16666666667</v>
      </c>
      <c r="DV163">
        <v>2.43854185185185</v>
      </c>
      <c r="DW163">
        <v>1018.13662962963</v>
      </c>
      <c r="DX163">
        <v>18.3495222222222</v>
      </c>
      <c r="DY163">
        <v>1.87913888888889</v>
      </c>
      <c r="DZ163">
        <v>1.65870666666667</v>
      </c>
      <c r="EA163">
        <v>16.4611296296296</v>
      </c>
      <c r="EB163">
        <v>14.5152851851852</v>
      </c>
      <c r="EC163">
        <v>1999.9837037037</v>
      </c>
      <c r="ED163">
        <v>0.980004666666667</v>
      </c>
      <c r="EE163">
        <v>0.0199955555555556</v>
      </c>
      <c r="EF163">
        <v>0</v>
      </c>
      <c r="EG163">
        <v>427.092037037037</v>
      </c>
      <c r="EH163">
        <v>5.00063</v>
      </c>
      <c r="EI163">
        <v>8527.84666666667</v>
      </c>
      <c r="EJ163">
        <v>17256.7814814815</v>
      </c>
      <c r="EK163">
        <v>37.75</v>
      </c>
      <c r="EL163">
        <v>37.937</v>
      </c>
      <c r="EM163">
        <v>37.3213333333333</v>
      </c>
      <c r="EN163">
        <v>37.1893333333333</v>
      </c>
      <c r="EO163">
        <v>38.562</v>
      </c>
      <c r="EP163">
        <v>1955.0937037037</v>
      </c>
      <c r="EQ163">
        <v>39.89</v>
      </c>
      <c r="ER163">
        <v>0</v>
      </c>
      <c r="ES163">
        <v>1659720520.9</v>
      </c>
      <c r="ET163">
        <v>0</v>
      </c>
      <c r="EU163">
        <v>427.09476</v>
      </c>
      <c r="EV163">
        <v>-0.672384616928171</v>
      </c>
      <c r="EW163">
        <v>2.00923076115288</v>
      </c>
      <c r="EX163">
        <v>8527.9448</v>
      </c>
      <c r="EY163">
        <v>15</v>
      </c>
      <c r="EZ163">
        <v>0</v>
      </c>
      <c r="FA163" t="s">
        <v>419</v>
      </c>
      <c r="FB163">
        <v>1659628608.5</v>
      </c>
      <c r="FC163">
        <v>1659628614.5</v>
      </c>
      <c r="FD163">
        <v>0</v>
      </c>
      <c r="FE163">
        <v>0.171</v>
      </c>
      <c r="FF163">
        <v>-0.023</v>
      </c>
      <c r="FG163">
        <v>6.372</v>
      </c>
      <c r="FH163">
        <v>0.072</v>
      </c>
      <c r="FI163">
        <v>420</v>
      </c>
      <c r="FJ163">
        <v>15</v>
      </c>
      <c r="FK163">
        <v>0.23</v>
      </c>
      <c r="FL163">
        <v>0.04</v>
      </c>
      <c r="FM163">
        <v>-39.99746</v>
      </c>
      <c r="FN163">
        <v>-2.84274596622878</v>
      </c>
      <c r="FO163">
        <v>0.615828569814684</v>
      </c>
      <c r="FP163">
        <v>0</v>
      </c>
      <c r="FQ163">
        <v>427.087764705882</v>
      </c>
      <c r="FR163">
        <v>-0.135126054892475</v>
      </c>
      <c r="FS163">
        <v>0.216677187216851</v>
      </c>
      <c r="FT163">
        <v>1</v>
      </c>
      <c r="FU163">
        <v>2.43517575</v>
      </c>
      <c r="FV163">
        <v>0.0549051782363945</v>
      </c>
      <c r="FW163">
        <v>0.0057008709367517</v>
      </c>
      <c r="FX163">
        <v>1</v>
      </c>
      <c r="FY163">
        <v>2</v>
      </c>
      <c r="FZ163">
        <v>3</v>
      </c>
      <c r="GA163" t="s">
        <v>429</v>
      </c>
      <c r="GB163">
        <v>2.9742</v>
      </c>
      <c r="GC163">
        <v>2.75447</v>
      </c>
      <c r="GD163">
        <v>0.1668</v>
      </c>
      <c r="GE163">
        <v>0.171867</v>
      </c>
      <c r="GF163">
        <v>0.0935697</v>
      </c>
      <c r="GG163">
        <v>0.0865512</v>
      </c>
      <c r="GH163">
        <v>32474.4</v>
      </c>
      <c r="GI163">
        <v>35312.1</v>
      </c>
      <c r="GJ163">
        <v>35315</v>
      </c>
      <c r="GK163">
        <v>38666.3</v>
      </c>
      <c r="GL163">
        <v>45384.4</v>
      </c>
      <c r="GM163">
        <v>51013.7</v>
      </c>
      <c r="GN163">
        <v>55192.5</v>
      </c>
      <c r="GO163">
        <v>62018.8</v>
      </c>
      <c r="GP163">
        <v>1.9928</v>
      </c>
      <c r="GQ163">
        <v>1.8494</v>
      </c>
      <c r="GR163">
        <v>0.103503</v>
      </c>
      <c r="GS163">
        <v>0</v>
      </c>
      <c r="GT163">
        <v>23.3027</v>
      </c>
      <c r="GU163">
        <v>999.9</v>
      </c>
      <c r="GV163">
        <v>55.799</v>
      </c>
      <c r="GW163">
        <v>28.621</v>
      </c>
      <c r="GX163">
        <v>24.2873</v>
      </c>
      <c r="GY163">
        <v>55.0321</v>
      </c>
      <c r="GZ163">
        <v>50.3886</v>
      </c>
      <c r="HA163">
        <v>1</v>
      </c>
      <c r="HB163">
        <v>-0.0985366</v>
      </c>
      <c r="HC163">
        <v>1.34161</v>
      </c>
      <c r="HD163">
        <v>20.1248</v>
      </c>
      <c r="HE163">
        <v>5.19932</v>
      </c>
      <c r="HF163">
        <v>12.0052</v>
      </c>
      <c r="HG163">
        <v>4.976</v>
      </c>
      <c r="HH163">
        <v>3.2932</v>
      </c>
      <c r="HI163">
        <v>660.4</v>
      </c>
      <c r="HJ163">
        <v>9999</v>
      </c>
      <c r="HK163">
        <v>9999</v>
      </c>
      <c r="HL163">
        <v>9999</v>
      </c>
      <c r="HM163">
        <v>1.8631</v>
      </c>
      <c r="HN163">
        <v>1.86798</v>
      </c>
      <c r="HO163">
        <v>1.86768</v>
      </c>
      <c r="HP163">
        <v>1.8689</v>
      </c>
      <c r="HQ163">
        <v>1.86978</v>
      </c>
      <c r="HR163">
        <v>1.86575</v>
      </c>
      <c r="HS163">
        <v>1.86688</v>
      </c>
      <c r="HT163">
        <v>1.86829</v>
      </c>
      <c r="HU163">
        <v>5</v>
      </c>
      <c r="HV163">
        <v>0</v>
      </c>
      <c r="HW163">
        <v>0</v>
      </c>
      <c r="HX163">
        <v>0</v>
      </c>
      <c r="HY163" t="s">
        <v>421</v>
      </c>
      <c r="HZ163" t="s">
        <v>422</v>
      </c>
      <c r="IA163" t="s">
        <v>423</v>
      </c>
      <c r="IB163" t="s">
        <v>423</v>
      </c>
      <c r="IC163" t="s">
        <v>423</v>
      </c>
      <c r="ID163" t="s">
        <v>423</v>
      </c>
      <c r="IE163">
        <v>0</v>
      </c>
      <c r="IF163">
        <v>100</v>
      </c>
      <c r="IG163">
        <v>100</v>
      </c>
      <c r="IH163">
        <v>9.549</v>
      </c>
      <c r="II163">
        <v>0.325</v>
      </c>
      <c r="IJ163">
        <v>3.92169283877132</v>
      </c>
      <c r="IK163">
        <v>0.0054094350880348</v>
      </c>
      <c r="IL163">
        <v>8.62785101562088e-07</v>
      </c>
      <c r="IM163">
        <v>-6.09410195572284e-10</v>
      </c>
      <c r="IN163">
        <v>-0.025273926026183</v>
      </c>
      <c r="IO163">
        <v>-0.0219156322177338</v>
      </c>
      <c r="IP163">
        <v>0.00246301660602182</v>
      </c>
      <c r="IQ163">
        <v>-2.7174175459257e-05</v>
      </c>
      <c r="IR163">
        <v>-3</v>
      </c>
      <c r="IS163">
        <v>1757</v>
      </c>
      <c r="IT163">
        <v>1</v>
      </c>
      <c r="IU163">
        <v>21</v>
      </c>
      <c r="IV163">
        <v>1531.9</v>
      </c>
      <c r="IW163">
        <v>1531.8</v>
      </c>
      <c r="IX163">
        <v>2.13501</v>
      </c>
      <c r="IY163">
        <v>2.59033</v>
      </c>
      <c r="IZ163">
        <v>1.54785</v>
      </c>
      <c r="JA163">
        <v>2.30713</v>
      </c>
      <c r="JB163">
        <v>1.34644</v>
      </c>
      <c r="JC163">
        <v>2.38525</v>
      </c>
      <c r="JD163">
        <v>32.2446</v>
      </c>
      <c r="JE163">
        <v>24.2539</v>
      </c>
      <c r="JF163">
        <v>18</v>
      </c>
      <c r="JG163">
        <v>499.247</v>
      </c>
      <c r="JH163">
        <v>407.784</v>
      </c>
      <c r="JI163">
        <v>20.9523</v>
      </c>
      <c r="JJ163">
        <v>25.9516</v>
      </c>
      <c r="JK163">
        <v>30.0001</v>
      </c>
      <c r="JL163">
        <v>25.9465</v>
      </c>
      <c r="JM163">
        <v>25.8962</v>
      </c>
      <c r="JN163">
        <v>42.8587</v>
      </c>
      <c r="JO163">
        <v>28.9791</v>
      </c>
      <c r="JP163">
        <v>0</v>
      </c>
      <c r="JQ163">
        <v>20.9535</v>
      </c>
      <c r="JR163">
        <v>1059.99</v>
      </c>
      <c r="JS163">
        <v>18.2986</v>
      </c>
      <c r="JT163">
        <v>102.391</v>
      </c>
      <c r="JU163">
        <v>103.232</v>
      </c>
    </row>
    <row r="164" spans="1:281">
      <c r="A164">
        <v>148</v>
      </c>
      <c r="B164">
        <v>1659720528.6</v>
      </c>
      <c r="C164">
        <v>2543.5</v>
      </c>
      <c r="D164" t="s">
        <v>720</v>
      </c>
      <c r="E164" t="s">
        <v>721</v>
      </c>
      <c r="F164">
        <v>5</v>
      </c>
      <c r="G164" t="s">
        <v>595</v>
      </c>
      <c r="H164" t="s">
        <v>416</v>
      </c>
      <c r="I164">
        <v>1659720520.83214</v>
      </c>
      <c r="J164">
        <f>(K164)/1000</f>
        <v>0</v>
      </c>
      <c r="K164">
        <f>IF(CZ164, AN164, AH164)</f>
        <v>0</v>
      </c>
      <c r="L164">
        <f>IF(CZ164, AI164, AG164)</f>
        <v>0</v>
      </c>
      <c r="M164">
        <f>DB164 - IF(AU164&gt;1, L164*CV164*100.0/(AW164*DP164), 0)</f>
        <v>0</v>
      </c>
      <c r="N164">
        <f>((T164-J164/2)*M164-L164)/(T164+J164/2)</f>
        <v>0</v>
      </c>
      <c r="O164">
        <f>N164*(DI164+DJ164)/1000.0</f>
        <v>0</v>
      </c>
      <c r="P164">
        <f>(DB164 - IF(AU164&gt;1, L164*CV164*100.0/(AW164*DP164), 0))*(DI164+DJ164)/1000.0</f>
        <v>0</v>
      </c>
      <c r="Q164">
        <f>2.0/((1/S164-1/R164)+SIGN(S164)*SQRT((1/S164-1/R164)*(1/S164-1/R164) + 4*CW164/((CW164+1)*(CW164+1))*(2*1/S164*1/R164-1/R164*1/R164)))</f>
        <v>0</v>
      </c>
      <c r="R164">
        <f>IF(LEFT(CX164,1)&lt;&gt;"0",IF(LEFT(CX164,1)="1",3.0,CY164),$D$5+$E$5*(DP164*DI164/($K$5*1000))+$F$5*(DP164*DI164/($K$5*1000))*MAX(MIN(CV164,$J$5),$I$5)*MAX(MIN(CV164,$J$5),$I$5)+$G$5*MAX(MIN(CV164,$J$5),$I$5)*(DP164*DI164/($K$5*1000))+$H$5*(DP164*DI164/($K$5*1000))*(DP164*DI164/($K$5*1000)))</f>
        <v>0</v>
      </c>
      <c r="S164">
        <f>J164*(1000-(1000*0.61365*exp(17.502*W164/(240.97+W164))/(DI164+DJ164)+DD164)/2)/(1000*0.61365*exp(17.502*W164/(240.97+W164))/(DI164+DJ164)-DD164)</f>
        <v>0</v>
      </c>
      <c r="T164">
        <f>1/((CW164+1)/(Q164/1.6)+1/(R164/1.37)) + CW164/((CW164+1)/(Q164/1.6) + CW164/(R164/1.37))</f>
        <v>0</v>
      </c>
      <c r="U164">
        <f>(CR164*CU164)</f>
        <v>0</v>
      </c>
      <c r="V164">
        <f>(DK164+(U164+2*0.95*5.67E-8*(((DK164+$B$7)+273)^4-(DK164+273)^4)-44100*J164)/(1.84*29.3*R164+8*0.95*5.67E-8*(DK164+273)^3))</f>
        <v>0</v>
      </c>
      <c r="W164">
        <f>($C$7*DL164+$D$7*DM164+$E$7*V164)</f>
        <v>0</v>
      </c>
      <c r="X164">
        <f>0.61365*exp(17.502*W164/(240.97+W164))</f>
        <v>0</v>
      </c>
      <c r="Y164">
        <f>(Z164/AA164*100)</f>
        <v>0</v>
      </c>
      <c r="Z164">
        <f>DD164*(DI164+DJ164)/1000</f>
        <v>0</v>
      </c>
      <c r="AA164">
        <f>0.61365*exp(17.502*DK164/(240.97+DK164))</f>
        <v>0</v>
      </c>
      <c r="AB164">
        <f>(X164-DD164*(DI164+DJ164)/1000)</f>
        <v>0</v>
      </c>
      <c r="AC164">
        <f>(-J164*44100)</f>
        <v>0</v>
      </c>
      <c r="AD164">
        <f>2*29.3*R164*0.92*(DK164-W164)</f>
        <v>0</v>
      </c>
      <c r="AE164">
        <f>2*0.95*5.67E-8*(((DK164+$B$7)+273)^4-(W164+273)^4)</f>
        <v>0</v>
      </c>
      <c r="AF164">
        <f>U164+AE164+AC164+AD164</f>
        <v>0</v>
      </c>
      <c r="AG164">
        <f>DH164*AU164*(DC164-DB164*(1000-AU164*DE164)/(1000-AU164*DD164))/(100*CV164)</f>
        <v>0</v>
      </c>
      <c r="AH164">
        <f>1000*DH164*AU164*(DD164-DE164)/(100*CV164*(1000-AU164*DD164))</f>
        <v>0</v>
      </c>
      <c r="AI164">
        <f>(AJ164 - AK164 - DI164*1E3/(8.314*(DK164+273.15)) * AM164/DH164 * AL164) * DH164/(100*CV164) * (1000 - DE164)/1000</f>
        <v>0</v>
      </c>
      <c r="AJ164">
        <v>1070.83642241098</v>
      </c>
      <c r="AK164">
        <v>1039.51290909091</v>
      </c>
      <c r="AL164">
        <v>3.41511771714937</v>
      </c>
      <c r="AM164">
        <v>66.0023153147269</v>
      </c>
      <c r="AN164">
        <f>(AP164 - AO164 + DI164*1E3/(8.314*(DK164+273.15)) * AR164/DH164 * AQ164) * DH164/(100*CV164) * 1000/(1000 - AP164)</f>
        <v>0</v>
      </c>
      <c r="AO164">
        <v>18.3504202717731</v>
      </c>
      <c r="AP164">
        <v>20.7960629370629</v>
      </c>
      <c r="AQ164">
        <v>-2.69200835528724e-05</v>
      </c>
      <c r="AR164">
        <v>111.647629213414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MAX(0,($B$13+$C$13*DP164)/(1+$D$13*DP164)*DI164/(DK164+273)*$E$13)</f>
        <v>0</v>
      </c>
      <c r="AX164" t="s">
        <v>417</v>
      </c>
      <c r="AY164" t="s">
        <v>417</v>
      </c>
      <c r="AZ164">
        <v>0</v>
      </c>
      <c r="BA164">
        <v>0</v>
      </c>
      <c r="BB164">
        <f>1-AZ164/BA164</f>
        <v>0</v>
      </c>
      <c r="BC164">
        <v>0</v>
      </c>
      <c r="BD164" t="s">
        <v>417</v>
      </c>
      <c r="BE164" t="s">
        <v>417</v>
      </c>
      <c r="BF164">
        <v>0</v>
      </c>
      <c r="BG164">
        <v>0</v>
      </c>
      <c r="BH164">
        <f>1-BF164/BG164</f>
        <v>0</v>
      </c>
      <c r="BI164">
        <v>0.5</v>
      </c>
      <c r="BJ164">
        <f>CS164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417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f>$B$11*DQ164+$C$11*DR164+$F$11*EC164*(1-EF164)</f>
        <v>0</v>
      </c>
      <c r="CS164">
        <f>CR164*CT164</f>
        <v>0</v>
      </c>
      <c r="CT164">
        <f>($B$11*$D$9+$C$11*$D$9+$F$11*((EP164+EH164)/MAX(EP164+EH164+EQ164, 0.1)*$I$9+EQ164/MAX(EP164+EH164+EQ164, 0.1)*$J$9))/($B$11+$C$11+$F$11)</f>
        <v>0</v>
      </c>
      <c r="CU164">
        <f>($B$11*$K$9+$C$11*$K$9+$F$11*((EP164+EH164)/MAX(EP164+EH164+EQ164, 0.1)*$P$9+EQ164/MAX(EP164+EH164+EQ164, 0.1)*$Q$9))/($B$11+$C$11+$F$11)</f>
        <v>0</v>
      </c>
      <c r="CV164">
        <v>6</v>
      </c>
      <c r="CW164">
        <v>0.5</v>
      </c>
      <c r="CX164" t="s">
        <v>418</v>
      </c>
      <c r="CY164">
        <v>2</v>
      </c>
      <c r="CZ164" t="b">
        <v>1</v>
      </c>
      <c r="DA164">
        <v>1659720520.83214</v>
      </c>
      <c r="DB164">
        <v>993.689607142857</v>
      </c>
      <c r="DC164">
        <v>1034.02785714286</v>
      </c>
      <c r="DD164">
        <v>20.7910035714286</v>
      </c>
      <c r="DE164">
        <v>18.3493571428571</v>
      </c>
      <c r="DF164">
        <v>984.18975</v>
      </c>
      <c r="DG164">
        <v>20.4660821428571</v>
      </c>
      <c r="DH164">
        <v>500.082821428571</v>
      </c>
      <c r="DI164">
        <v>90.3948857142857</v>
      </c>
      <c r="DJ164">
        <v>0.0997843714285714</v>
      </c>
      <c r="DK164">
        <v>24.5958821428571</v>
      </c>
      <c r="DL164">
        <v>24.9960071428571</v>
      </c>
      <c r="DM164">
        <v>999.9</v>
      </c>
      <c r="DN164">
        <v>0</v>
      </c>
      <c r="DO164">
        <v>0</v>
      </c>
      <c r="DP164">
        <v>10025.3571428571</v>
      </c>
      <c r="DQ164">
        <v>0</v>
      </c>
      <c r="DR164">
        <v>11.675475</v>
      </c>
      <c r="DS164">
        <v>-40.3380607142857</v>
      </c>
      <c r="DT164">
        <v>1014.78821428571</v>
      </c>
      <c r="DU164">
        <v>1053.35571428571</v>
      </c>
      <c r="DV164">
        <v>2.4416275</v>
      </c>
      <c r="DW164">
        <v>1034.02785714286</v>
      </c>
      <c r="DX164">
        <v>18.3493571428571</v>
      </c>
      <c r="DY164">
        <v>1.87939964285714</v>
      </c>
      <c r="DZ164">
        <v>1.65868892857143</v>
      </c>
      <c r="EA164">
        <v>16.4633</v>
      </c>
      <c r="EB164">
        <v>14.5151178571429</v>
      </c>
      <c r="EC164">
        <v>1999.98892857143</v>
      </c>
      <c r="ED164">
        <v>0.980004785714286</v>
      </c>
      <c r="EE164">
        <v>0.0199954285714286</v>
      </c>
      <c r="EF164">
        <v>0</v>
      </c>
      <c r="EG164">
        <v>427.136857142857</v>
      </c>
      <c r="EH164">
        <v>5.00063</v>
      </c>
      <c r="EI164">
        <v>8528.10214285714</v>
      </c>
      <c r="EJ164">
        <v>17256.825</v>
      </c>
      <c r="EK164">
        <v>37.75</v>
      </c>
      <c r="EL164">
        <v>37.937</v>
      </c>
      <c r="EM164">
        <v>37.3165</v>
      </c>
      <c r="EN164">
        <v>37.205</v>
      </c>
      <c r="EO164">
        <v>38.571</v>
      </c>
      <c r="EP164">
        <v>1955.09892857143</v>
      </c>
      <c r="EQ164">
        <v>39.89</v>
      </c>
      <c r="ER164">
        <v>0</v>
      </c>
      <c r="ES164">
        <v>1659720525.7</v>
      </c>
      <c r="ET164">
        <v>0</v>
      </c>
      <c r="EU164">
        <v>427.13808</v>
      </c>
      <c r="EV164">
        <v>1.32853845697191</v>
      </c>
      <c r="EW164">
        <v>0.490769214804084</v>
      </c>
      <c r="EX164">
        <v>8528.1304</v>
      </c>
      <c r="EY164">
        <v>15</v>
      </c>
      <c r="EZ164">
        <v>0</v>
      </c>
      <c r="FA164" t="s">
        <v>419</v>
      </c>
      <c r="FB164">
        <v>1659628608.5</v>
      </c>
      <c r="FC164">
        <v>1659628614.5</v>
      </c>
      <c r="FD164">
        <v>0</v>
      </c>
      <c r="FE164">
        <v>0.171</v>
      </c>
      <c r="FF164">
        <v>-0.023</v>
      </c>
      <c r="FG164">
        <v>6.372</v>
      </c>
      <c r="FH164">
        <v>0.072</v>
      </c>
      <c r="FI164">
        <v>420</v>
      </c>
      <c r="FJ164">
        <v>15</v>
      </c>
      <c r="FK164">
        <v>0.23</v>
      </c>
      <c r="FL164">
        <v>0.04</v>
      </c>
      <c r="FM164">
        <v>-40.1370375</v>
      </c>
      <c r="FN164">
        <v>-1.93892195121946</v>
      </c>
      <c r="FO164">
        <v>0.642269816232827</v>
      </c>
      <c r="FP164">
        <v>0</v>
      </c>
      <c r="FQ164">
        <v>427.126882352941</v>
      </c>
      <c r="FR164">
        <v>0.10765469339518</v>
      </c>
      <c r="FS164">
        <v>0.180925848429012</v>
      </c>
      <c r="FT164">
        <v>1</v>
      </c>
      <c r="FU164">
        <v>2.4385905</v>
      </c>
      <c r="FV164">
        <v>0.0425558724202596</v>
      </c>
      <c r="FW164">
        <v>0.00500159921924981</v>
      </c>
      <c r="FX164">
        <v>1</v>
      </c>
      <c r="FY164">
        <v>2</v>
      </c>
      <c r="FZ164">
        <v>3</v>
      </c>
      <c r="GA164" t="s">
        <v>429</v>
      </c>
      <c r="GB164">
        <v>2.97427</v>
      </c>
      <c r="GC164">
        <v>2.75447</v>
      </c>
      <c r="GD164">
        <v>0.168582</v>
      </c>
      <c r="GE164">
        <v>0.173703</v>
      </c>
      <c r="GF164">
        <v>0.0935834</v>
      </c>
      <c r="GG164">
        <v>0.0865415</v>
      </c>
      <c r="GH164">
        <v>32405</v>
      </c>
      <c r="GI164">
        <v>35233.4</v>
      </c>
      <c r="GJ164">
        <v>35315</v>
      </c>
      <c r="GK164">
        <v>38665.8</v>
      </c>
      <c r="GL164">
        <v>45383.9</v>
      </c>
      <c r="GM164">
        <v>51014</v>
      </c>
      <c r="GN164">
        <v>55192.8</v>
      </c>
      <c r="GO164">
        <v>62018.4</v>
      </c>
      <c r="GP164">
        <v>1.9924</v>
      </c>
      <c r="GQ164">
        <v>1.85</v>
      </c>
      <c r="GR164">
        <v>0.103563</v>
      </c>
      <c r="GS164">
        <v>0</v>
      </c>
      <c r="GT164">
        <v>23.3074</v>
      </c>
      <c r="GU164">
        <v>999.9</v>
      </c>
      <c r="GV164">
        <v>55.775</v>
      </c>
      <c r="GW164">
        <v>28.621</v>
      </c>
      <c r="GX164">
        <v>24.2779</v>
      </c>
      <c r="GY164">
        <v>54.9821</v>
      </c>
      <c r="GZ164">
        <v>50.2484</v>
      </c>
      <c r="HA164">
        <v>1</v>
      </c>
      <c r="HB164">
        <v>-0.0986585</v>
      </c>
      <c r="HC164">
        <v>1.45172</v>
      </c>
      <c r="HD164">
        <v>20.1238</v>
      </c>
      <c r="HE164">
        <v>5.19932</v>
      </c>
      <c r="HF164">
        <v>12.004</v>
      </c>
      <c r="HG164">
        <v>4.9752</v>
      </c>
      <c r="HH164">
        <v>3.2934</v>
      </c>
      <c r="HI164">
        <v>660.4</v>
      </c>
      <c r="HJ164">
        <v>9999</v>
      </c>
      <c r="HK164">
        <v>9999</v>
      </c>
      <c r="HL164">
        <v>9999</v>
      </c>
      <c r="HM164">
        <v>1.8631</v>
      </c>
      <c r="HN164">
        <v>1.86798</v>
      </c>
      <c r="HO164">
        <v>1.86774</v>
      </c>
      <c r="HP164">
        <v>1.8689</v>
      </c>
      <c r="HQ164">
        <v>1.86981</v>
      </c>
      <c r="HR164">
        <v>1.86581</v>
      </c>
      <c r="HS164">
        <v>1.86691</v>
      </c>
      <c r="HT164">
        <v>1.86829</v>
      </c>
      <c r="HU164">
        <v>5</v>
      </c>
      <c r="HV164">
        <v>0</v>
      </c>
      <c r="HW164">
        <v>0</v>
      </c>
      <c r="HX164">
        <v>0</v>
      </c>
      <c r="HY164" t="s">
        <v>421</v>
      </c>
      <c r="HZ164" t="s">
        <v>422</v>
      </c>
      <c r="IA164" t="s">
        <v>423</v>
      </c>
      <c r="IB164" t="s">
        <v>423</v>
      </c>
      <c r="IC164" t="s">
        <v>423</v>
      </c>
      <c r="ID164" t="s">
        <v>423</v>
      </c>
      <c r="IE164">
        <v>0</v>
      </c>
      <c r="IF164">
        <v>100</v>
      </c>
      <c r="IG164">
        <v>100</v>
      </c>
      <c r="IH164">
        <v>9.64</v>
      </c>
      <c r="II164">
        <v>0.3251</v>
      </c>
      <c r="IJ164">
        <v>3.92169283877132</v>
      </c>
      <c r="IK164">
        <v>0.0054094350880348</v>
      </c>
      <c r="IL164">
        <v>8.62785101562088e-07</v>
      </c>
      <c r="IM164">
        <v>-6.09410195572284e-10</v>
      </c>
      <c r="IN164">
        <v>-0.025273926026183</v>
      </c>
      <c r="IO164">
        <v>-0.0219156322177338</v>
      </c>
      <c r="IP164">
        <v>0.00246301660602182</v>
      </c>
      <c r="IQ164">
        <v>-2.7174175459257e-05</v>
      </c>
      <c r="IR164">
        <v>-3</v>
      </c>
      <c r="IS164">
        <v>1757</v>
      </c>
      <c r="IT164">
        <v>1</v>
      </c>
      <c r="IU164">
        <v>21</v>
      </c>
      <c r="IV164">
        <v>1532</v>
      </c>
      <c r="IW164">
        <v>1531.9</v>
      </c>
      <c r="IX164">
        <v>2.16553</v>
      </c>
      <c r="IY164">
        <v>2.60986</v>
      </c>
      <c r="IZ164">
        <v>1.54785</v>
      </c>
      <c r="JA164">
        <v>2.30591</v>
      </c>
      <c r="JB164">
        <v>1.34644</v>
      </c>
      <c r="JC164">
        <v>2.27295</v>
      </c>
      <c r="JD164">
        <v>32.2446</v>
      </c>
      <c r="JE164">
        <v>24.2451</v>
      </c>
      <c r="JF164">
        <v>18</v>
      </c>
      <c r="JG164">
        <v>498.985</v>
      </c>
      <c r="JH164">
        <v>408.118</v>
      </c>
      <c r="JI164">
        <v>20.9544</v>
      </c>
      <c r="JJ164">
        <v>25.9516</v>
      </c>
      <c r="JK164">
        <v>30</v>
      </c>
      <c r="JL164">
        <v>25.9465</v>
      </c>
      <c r="JM164">
        <v>25.8962</v>
      </c>
      <c r="JN164">
        <v>43.3809</v>
      </c>
      <c r="JO164">
        <v>28.9791</v>
      </c>
      <c r="JP164">
        <v>0</v>
      </c>
      <c r="JQ164">
        <v>20.9377</v>
      </c>
      <c r="JR164">
        <v>1073.59</v>
      </c>
      <c r="JS164">
        <v>18.2902</v>
      </c>
      <c r="JT164">
        <v>102.392</v>
      </c>
      <c r="JU164">
        <v>103.231</v>
      </c>
    </row>
    <row r="165" spans="1:281">
      <c r="A165">
        <v>149</v>
      </c>
      <c r="B165">
        <v>1659720533.6</v>
      </c>
      <c r="C165">
        <v>2548.5</v>
      </c>
      <c r="D165" t="s">
        <v>722</v>
      </c>
      <c r="E165" t="s">
        <v>723</v>
      </c>
      <c r="F165">
        <v>5</v>
      </c>
      <c r="G165" t="s">
        <v>595</v>
      </c>
      <c r="H165" t="s">
        <v>416</v>
      </c>
      <c r="I165">
        <v>1659720526.1</v>
      </c>
      <c r="J165">
        <f>(K165)/1000</f>
        <v>0</v>
      </c>
      <c r="K165">
        <f>IF(CZ165, AN165, AH165)</f>
        <v>0</v>
      </c>
      <c r="L165">
        <f>IF(CZ165, AI165, AG165)</f>
        <v>0</v>
      </c>
      <c r="M165">
        <f>DB165 - IF(AU165&gt;1, L165*CV165*100.0/(AW165*DP165), 0)</f>
        <v>0</v>
      </c>
      <c r="N165">
        <f>((T165-J165/2)*M165-L165)/(T165+J165/2)</f>
        <v>0</v>
      </c>
      <c r="O165">
        <f>N165*(DI165+DJ165)/1000.0</f>
        <v>0</v>
      </c>
      <c r="P165">
        <f>(DB165 - IF(AU165&gt;1, L165*CV165*100.0/(AW165*DP165), 0))*(DI165+DJ165)/1000.0</f>
        <v>0</v>
      </c>
      <c r="Q165">
        <f>2.0/((1/S165-1/R165)+SIGN(S165)*SQRT((1/S165-1/R165)*(1/S165-1/R165) + 4*CW165/((CW165+1)*(CW165+1))*(2*1/S165*1/R165-1/R165*1/R165)))</f>
        <v>0</v>
      </c>
      <c r="R165">
        <f>IF(LEFT(CX165,1)&lt;&gt;"0",IF(LEFT(CX165,1)="1",3.0,CY165),$D$5+$E$5*(DP165*DI165/($K$5*1000))+$F$5*(DP165*DI165/($K$5*1000))*MAX(MIN(CV165,$J$5),$I$5)*MAX(MIN(CV165,$J$5),$I$5)+$G$5*MAX(MIN(CV165,$J$5),$I$5)*(DP165*DI165/($K$5*1000))+$H$5*(DP165*DI165/($K$5*1000))*(DP165*DI165/($K$5*1000)))</f>
        <v>0</v>
      </c>
      <c r="S165">
        <f>J165*(1000-(1000*0.61365*exp(17.502*W165/(240.97+W165))/(DI165+DJ165)+DD165)/2)/(1000*0.61365*exp(17.502*W165/(240.97+W165))/(DI165+DJ165)-DD165)</f>
        <v>0</v>
      </c>
      <c r="T165">
        <f>1/((CW165+1)/(Q165/1.6)+1/(R165/1.37)) + CW165/((CW165+1)/(Q165/1.6) + CW165/(R165/1.37))</f>
        <v>0</v>
      </c>
      <c r="U165">
        <f>(CR165*CU165)</f>
        <v>0</v>
      </c>
      <c r="V165">
        <f>(DK165+(U165+2*0.95*5.67E-8*(((DK165+$B$7)+273)^4-(DK165+273)^4)-44100*J165)/(1.84*29.3*R165+8*0.95*5.67E-8*(DK165+273)^3))</f>
        <v>0</v>
      </c>
      <c r="W165">
        <f>($C$7*DL165+$D$7*DM165+$E$7*V165)</f>
        <v>0</v>
      </c>
      <c r="X165">
        <f>0.61365*exp(17.502*W165/(240.97+W165))</f>
        <v>0</v>
      </c>
      <c r="Y165">
        <f>(Z165/AA165*100)</f>
        <v>0</v>
      </c>
      <c r="Z165">
        <f>DD165*(DI165+DJ165)/1000</f>
        <v>0</v>
      </c>
      <c r="AA165">
        <f>0.61365*exp(17.502*DK165/(240.97+DK165))</f>
        <v>0</v>
      </c>
      <c r="AB165">
        <f>(X165-DD165*(DI165+DJ165)/1000)</f>
        <v>0</v>
      </c>
      <c r="AC165">
        <f>(-J165*44100)</f>
        <v>0</v>
      </c>
      <c r="AD165">
        <f>2*29.3*R165*0.92*(DK165-W165)</f>
        <v>0</v>
      </c>
      <c r="AE165">
        <f>2*0.95*5.67E-8*(((DK165+$B$7)+273)^4-(W165+273)^4)</f>
        <v>0</v>
      </c>
      <c r="AF165">
        <f>U165+AE165+AC165+AD165</f>
        <v>0</v>
      </c>
      <c r="AG165">
        <f>DH165*AU165*(DC165-DB165*(1000-AU165*DE165)/(1000-AU165*DD165))/(100*CV165)</f>
        <v>0</v>
      </c>
      <c r="AH165">
        <f>1000*DH165*AU165*(DD165-DE165)/(100*CV165*(1000-AU165*DD165))</f>
        <v>0</v>
      </c>
      <c r="AI165">
        <f>(AJ165 - AK165 - DI165*1E3/(8.314*(DK165+273.15)) * AM165/DH165 * AL165) * DH165/(100*CV165) * (1000 - DE165)/1000</f>
        <v>0</v>
      </c>
      <c r="AJ165">
        <v>1087.93821165634</v>
      </c>
      <c r="AK165">
        <v>1056.85545454545</v>
      </c>
      <c r="AL165">
        <v>3.46835691443559</v>
      </c>
      <c r="AM165">
        <v>66.0023153147269</v>
      </c>
      <c r="AN165">
        <f>(AP165 - AO165 + DI165*1E3/(8.314*(DK165+273.15)) * AR165/DH165 * AQ165) * DH165/(100*CV165) * 1000/(1000 - AP165)</f>
        <v>0</v>
      </c>
      <c r="AO165">
        <v>18.3465916913997</v>
      </c>
      <c r="AP165">
        <v>20.7936734265734</v>
      </c>
      <c r="AQ165">
        <v>2.57770768857028e-05</v>
      </c>
      <c r="AR165">
        <v>111.647629213414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MAX(0,($B$13+$C$13*DP165)/(1+$D$13*DP165)*DI165/(DK165+273)*$E$13)</f>
        <v>0</v>
      </c>
      <c r="AX165" t="s">
        <v>417</v>
      </c>
      <c r="AY165" t="s">
        <v>417</v>
      </c>
      <c r="AZ165">
        <v>0</v>
      </c>
      <c r="BA165">
        <v>0</v>
      </c>
      <c r="BB165">
        <f>1-AZ165/BA165</f>
        <v>0</v>
      </c>
      <c r="BC165">
        <v>0</v>
      </c>
      <c r="BD165" t="s">
        <v>417</v>
      </c>
      <c r="BE165" t="s">
        <v>417</v>
      </c>
      <c r="BF165">
        <v>0</v>
      </c>
      <c r="BG165">
        <v>0</v>
      </c>
      <c r="BH165">
        <f>1-BF165/BG165</f>
        <v>0</v>
      </c>
      <c r="BI165">
        <v>0.5</v>
      </c>
      <c r="BJ165">
        <f>CS165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417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f>$B$11*DQ165+$C$11*DR165+$F$11*EC165*(1-EF165)</f>
        <v>0</v>
      </c>
      <c r="CS165">
        <f>CR165*CT165</f>
        <v>0</v>
      </c>
      <c r="CT165">
        <f>($B$11*$D$9+$C$11*$D$9+$F$11*((EP165+EH165)/MAX(EP165+EH165+EQ165, 0.1)*$I$9+EQ165/MAX(EP165+EH165+EQ165, 0.1)*$J$9))/($B$11+$C$11+$F$11)</f>
        <v>0</v>
      </c>
      <c r="CU165">
        <f>($B$11*$K$9+$C$11*$K$9+$F$11*((EP165+EH165)/MAX(EP165+EH165+EQ165, 0.1)*$P$9+EQ165/MAX(EP165+EH165+EQ165, 0.1)*$Q$9))/($B$11+$C$11+$F$11)</f>
        <v>0</v>
      </c>
      <c r="CV165">
        <v>6</v>
      </c>
      <c r="CW165">
        <v>0.5</v>
      </c>
      <c r="CX165" t="s">
        <v>418</v>
      </c>
      <c r="CY165">
        <v>2</v>
      </c>
      <c r="CZ165" t="b">
        <v>1</v>
      </c>
      <c r="DA165">
        <v>1659720526.1</v>
      </c>
      <c r="DB165">
        <v>1011.33355555556</v>
      </c>
      <c r="DC165">
        <v>1051.72</v>
      </c>
      <c r="DD165">
        <v>20.7933148148148</v>
      </c>
      <c r="DE165">
        <v>18.3480851851852</v>
      </c>
      <c r="DF165">
        <v>1001.74055555556</v>
      </c>
      <c r="DG165">
        <v>20.4683</v>
      </c>
      <c r="DH165">
        <v>500.110074074074</v>
      </c>
      <c r="DI165">
        <v>90.3965037037037</v>
      </c>
      <c r="DJ165">
        <v>0.100083785185185</v>
      </c>
      <c r="DK165">
        <v>24.5988814814815</v>
      </c>
      <c r="DL165">
        <v>25.0031888888889</v>
      </c>
      <c r="DM165">
        <v>999.9</v>
      </c>
      <c r="DN165">
        <v>0</v>
      </c>
      <c r="DO165">
        <v>0</v>
      </c>
      <c r="DP165">
        <v>10019.8148148148</v>
      </c>
      <c r="DQ165">
        <v>0</v>
      </c>
      <c r="DR165">
        <v>11.661262962963</v>
      </c>
      <c r="DS165">
        <v>-40.386737037037</v>
      </c>
      <c r="DT165">
        <v>1032.80888888889</v>
      </c>
      <c r="DU165">
        <v>1071.37777777778</v>
      </c>
      <c r="DV165">
        <v>2.44522407407407</v>
      </c>
      <c r="DW165">
        <v>1051.72</v>
      </c>
      <c r="DX165">
        <v>18.3480851851852</v>
      </c>
      <c r="DY165">
        <v>1.87964333333333</v>
      </c>
      <c r="DZ165">
        <v>1.65860296296296</v>
      </c>
      <c r="EA165">
        <v>16.465337037037</v>
      </c>
      <c r="EB165">
        <v>14.5143222222222</v>
      </c>
      <c r="EC165">
        <v>1999.98185185185</v>
      </c>
      <c r="ED165">
        <v>0.980004777777778</v>
      </c>
      <c r="EE165">
        <v>0.019995437037037</v>
      </c>
      <c r="EF165">
        <v>0</v>
      </c>
      <c r="EG165">
        <v>427.163962962963</v>
      </c>
      <c r="EH165">
        <v>5.00063</v>
      </c>
      <c r="EI165">
        <v>8528.02925925926</v>
      </c>
      <c r="EJ165">
        <v>17256.7555555556</v>
      </c>
      <c r="EK165">
        <v>37.75</v>
      </c>
      <c r="EL165">
        <v>37.937</v>
      </c>
      <c r="EM165">
        <v>37.3213333333333</v>
      </c>
      <c r="EN165">
        <v>37.2243333333333</v>
      </c>
      <c r="EO165">
        <v>38.5783333333333</v>
      </c>
      <c r="EP165">
        <v>1955.09185185185</v>
      </c>
      <c r="EQ165">
        <v>39.89</v>
      </c>
      <c r="ER165">
        <v>0</v>
      </c>
      <c r="ES165">
        <v>1659720530.5</v>
      </c>
      <c r="ET165">
        <v>0</v>
      </c>
      <c r="EU165">
        <v>427.15164</v>
      </c>
      <c r="EV165">
        <v>0.485461523691909</v>
      </c>
      <c r="EW165">
        <v>-0.561538466815403</v>
      </c>
      <c r="EX165">
        <v>8528.0376</v>
      </c>
      <c r="EY165">
        <v>15</v>
      </c>
      <c r="EZ165">
        <v>0</v>
      </c>
      <c r="FA165" t="s">
        <v>419</v>
      </c>
      <c r="FB165">
        <v>1659628608.5</v>
      </c>
      <c r="FC165">
        <v>1659628614.5</v>
      </c>
      <c r="FD165">
        <v>0</v>
      </c>
      <c r="FE165">
        <v>0.171</v>
      </c>
      <c r="FF165">
        <v>-0.023</v>
      </c>
      <c r="FG165">
        <v>6.372</v>
      </c>
      <c r="FH165">
        <v>0.072</v>
      </c>
      <c r="FI165">
        <v>420</v>
      </c>
      <c r="FJ165">
        <v>15</v>
      </c>
      <c r="FK165">
        <v>0.23</v>
      </c>
      <c r="FL165">
        <v>0.04</v>
      </c>
      <c r="FM165">
        <v>-40.3549</v>
      </c>
      <c r="FN165">
        <v>-0.858684427767249</v>
      </c>
      <c r="FO165">
        <v>0.512140984007333</v>
      </c>
      <c r="FP165">
        <v>0</v>
      </c>
      <c r="FQ165">
        <v>427.128882352941</v>
      </c>
      <c r="FR165">
        <v>0.505943465229845</v>
      </c>
      <c r="FS165">
        <v>0.182192975377254</v>
      </c>
      <c r="FT165">
        <v>1</v>
      </c>
      <c r="FU165">
        <v>2.44337475</v>
      </c>
      <c r="FV165">
        <v>0.0363024765478366</v>
      </c>
      <c r="FW165">
        <v>0.00465306350026518</v>
      </c>
      <c r="FX165">
        <v>1</v>
      </c>
      <c r="FY165">
        <v>2</v>
      </c>
      <c r="FZ165">
        <v>3</v>
      </c>
      <c r="GA165" t="s">
        <v>429</v>
      </c>
      <c r="GB165">
        <v>2.97471</v>
      </c>
      <c r="GC165">
        <v>2.75416</v>
      </c>
      <c r="GD165">
        <v>0.170351</v>
      </c>
      <c r="GE165">
        <v>0.175414</v>
      </c>
      <c r="GF165">
        <v>0.0935833</v>
      </c>
      <c r="GG165">
        <v>0.0865302</v>
      </c>
      <c r="GH165">
        <v>32336.6</v>
      </c>
      <c r="GI165">
        <v>35161.1</v>
      </c>
      <c r="GJ165">
        <v>35315.6</v>
      </c>
      <c r="GK165">
        <v>38666.4</v>
      </c>
      <c r="GL165">
        <v>45384.3</v>
      </c>
      <c r="GM165">
        <v>51014.6</v>
      </c>
      <c r="GN165">
        <v>55193.2</v>
      </c>
      <c r="GO165">
        <v>62018.4</v>
      </c>
      <c r="GP165">
        <v>1.9932</v>
      </c>
      <c r="GQ165">
        <v>1.8498</v>
      </c>
      <c r="GR165">
        <v>0.103205</v>
      </c>
      <c r="GS165">
        <v>0</v>
      </c>
      <c r="GT165">
        <v>23.3105</v>
      </c>
      <c r="GU165">
        <v>999.9</v>
      </c>
      <c r="GV165">
        <v>55.775</v>
      </c>
      <c r="GW165">
        <v>28.621</v>
      </c>
      <c r="GX165">
        <v>24.2759</v>
      </c>
      <c r="GY165">
        <v>54.7521</v>
      </c>
      <c r="GZ165">
        <v>50.3566</v>
      </c>
      <c r="HA165">
        <v>1</v>
      </c>
      <c r="HB165">
        <v>-0.0980285</v>
      </c>
      <c r="HC165">
        <v>1.458</v>
      </c>
      <c r="HD165">
        <v>20.1235</v>
      </c>
      <c r="HE165">
        <v>5.19812</v>
      </c>
      <c r="HF165">
        <v>12.0052</v>
      </c>
      <c r="HG165">
        <v>4.9756</v>
      </c>
      <c r="HH165">
        <v>3.2932</v>
      </c>
      <c r="HI165">
        <v>660.4</v>
      </c>
      <c r="HJ165">
        <v>9999</v>
      </c>
      <c r="HK165">
        <v>9999</v>
      </c>
      <c r="HL165">
        <v>9999</v>
      </c>
      <c r="HM165">
        <v>1.86307</v>
      </c>
      <c r="HN165">
        <v>1.86798</v>
      </c>
      <c r="HO165">
        <v>1.86768</v>
      </c>
      <c r="HP165">
        <v>1.8689</v>
      </c>
      <c r="HQ165">
        <v>1.86975</v>
      </c>
      <c r="HR165">
        <v>1.86581</v>
      </c>
      <c r="HS165">
        <v>1.86688</v>
      </c>
      <c r="HT165">
        <v>1.86829</v>
      </c>
      <c r="HU165">
        <v>5</v>
      </c>
      <c r="HV165">
        <v>0</v>
      </c>
      <c r="HW165">
        <v>0</v>
      </c>
      <c r="HX165">
        <v>0</v>
      </c>
      <c r="HY165" t="s">
        <v>421</v>
      </c>
      <c r="HZ165" t="s">
        <v>422</v>
      </c>
      <c r="IA165" t="s">
        <v>423</v>
      </c>
      <c r="IB165" t="s">
        <v>423</v>
      </c>
      <c r="IC165" t="s">
        <v>423</v>
      </c>
      <c r="ID165" t="s">
        <v>423</v>
      </c>
      <c r="IE165">
        <v>0</v>
      </c>
      <c r="IF165">
        <v>100</v>
      </c>
      <c r="IG165">
        <v>100</v>
      </c>
      <c r="IH165">
        <v>9.73</v>
      </c>
      <c r="II165">
        <v>0.3251</v>
      </c>
      <c r="IJ165">
        <v>3.92169283877132</v>
      </c>
      <c r="IK165">
        <v>0.0054094350880348</v>
      </c>
      <c r="IL165">
        <v>8.62785101562088e-07</v>
      </c>
      <c r="IM165">
        <v>-6.09410195572284e-10</v>
      </c>
      <c r="IN165">
        <v>-0.025273926026183</v>
      </c>
      <c r="IO165">
        <v>-0.0219156322177338</v>
      </c>
      <c r="IP165">
        <v>0.00246301660602182</v>
      </c>
      <c r="IQ165">
        <v>-2.7174175459257e-05</v>
      </c>
      <c r="IR165">
        <v>-3</v>
      </c>
      <c r="IS165">
        <v>1757</v>
      </c>
      <c r="IT165">
        <v>1</v>
      </c>
      <c r="IU165">
        <v>21</v>
      </c>
      <c r="IV165">
        <v>1532.1</v>
      </c>
      <c r="IW165">
        <v>1532</v>
      </c>
      <c r="IX165">
        <v>2.19116</v>
      </c>
      <c r="IY165">
        <v>2.6001</v>
      </c>
      <c r="IZ165">
        <v>1.54785</v>
      </c>
      <c r="JA165">
        <v>2.30713</v>
      </c>
      <c r="JB165">
        <v>1.34644</v>
      </c>
      <c r="JC165">
        <v>2.35474</v>
      </c>
      <c r="JD165">
        <v>32.2446</v>
      </c>
      <c r="JE165">
        <v>24.2451</v>
      </c>
      <c r="JF165">
        <v>18</v>
      </c>
      <c r="JG165">
        <v>499.522</v>
      </c>
      <c r="JH165">
        <v>408.007</v>
      </c>
      <c r="JI165">
        <v>20.9386</v>
      </c>
      <c r="JJ165">
        <v>25.9516</v>
      </c>
      <c r="JK165">
        <v>30.0001</v>
      </c>
      <c r="JL165">
        <v>25.9483</v>
      </c>
      <c r="JM165">
        <v>25.8962</v>
      </c>
      <c r="JN165">
        <v>43.9688</v>
      </c>
      <c r="JO165">
        <v>28.9791</v>
      </c>
      <c r="JP165">
        <v>0</v>
      </c>
      <c r="JQ165">
        <v>20.9294</v>
      </c>
      <c r="JR165">
        <v>1093.78</v>
      </c>
      <c r="JS165">
        <v>18.2814</v>
      </c>
      <c r="JT165">
        <v>102.393</v>
      </c>
      <c r="JU165">
        <v>103.231</v>
      </c>
    </row>
    <row r="166" spans="1:281">
      <c r="A166">
        <v>150</v>
      </c>
      <c r="B166">
        <v>1659720538.6</v>
      </c>
      <c r="C166">
        <v>2553.5</v>
      </c>
      <c r="D166" t="s">
        <v>724</v>
      </c>
      <c r="E166" t="s">
        <v>725</v>
      </c>
      <c r="F166">
        <v>5</v>
      </c>
      <c r="G166" t="s">
        <v>595</v>
      </c>
      <c r="H166" t="s">
        <v>416</v>
      </c>
      <c r="I166">
        <v>1659720530.81429</v>
      </c>
      <c r="J166">
        <f>(K166)/1000</f>
        <v>0</v>
      </c>
      <c r="K166">
        <f>IF(CZ166, AN166, AH166)</f>
        <v>0</v>
      </c>
      <c r="L166">
        <f>IF(CZ166, AI166, AG166)</f>
        <v>0</v>
      </c>
      <c r="M166">
        <f>DB166 - IF(AU166&gt;1, L166*CV166*100.0/(AW166*DP166), 0)</f>
        <v>0</v>
      </c>
      <c r="N166">
        <f>((T166-J166/2)*M166-L166)/(T166+J166/2)</f>
        <v>0</v>
      </c>
      <c r="O166">
        <f>N166*(DI166+DJ166)/1000.0</f>
        <v>0</v>
      </c>
      <c r="P166">
        <f>(DB166 - IF(AU166&gt;1, L166*CV166*100.0/(AW166*DP166), 0))*(DI166+DJ166)/1000.0</f>
        <v>0</v>
      </c>
      <c r="Q166">
        <f>2.0/((1/S166-1/R166)+SIGN(S166)*SQRT((1/S166-1/R166)*(1/S166-1/R166) + 4*CW166/((CW166+1)*(CW166+1))*(2*1/S166*1/R166-1/R166*1/R166)))</f>
        <v>0</v>
      </c>
      <c r="R166">
        <f>IF(LEFT(CX166,1)&lt;&gt;"0",IF(LEFT(CX166,1)="1",3.0,CY166),$D$5+$E$5*(DP166*DI166/($K$5*1000))+$F$5*(DP166*DI166/($K$5*1000))*MAX(MIN(CV166,$J$5),$I$5)*MAX(MIN(CV166,$J$5),$I$5)+$G$5*MAX(MIN(CV166,$J$5),$I$5)*(DP166*DI166/($K$5*1000))+$H$5*(DP166*DI166/($K$5*1000))*(DP166*DI166/($K$5*1000)))</f>
        <v>0</v>
      </c>
      <c r="S166">
        <f>J166*(1000-(1000*0.61365*exp(17.502*W166/(240.97+W166))/(DI166+DJ166)+DD166)/2)/(1000*0.61365*exp(17.502*W166/(240.97+W166))/(DI166+DJ166)-DD166)</f>
        <v>0</v>
      </c>
      <c r="T166">
        <f>1/((CW166+1)/(Q166/1.6)+1/(R166/1.37)) + CW166/((CW166+1)/(Q166/1.6) + CW166/(R166/1.37))</f>
        <v>0</v>
      </c>
      <c r="U166">
        <f>(CR166*CU166)</f>
        <v>0</v>
      </c>
      <c r="V166">
        <f>(DK166+(U166+2*0.95*5.67E-8*(((DK166+$B$7)+273)^4-(DK166+273)^4)-44100*J166)/(1.84*29.3*R166+8*0.95*5.67E-8*(DK166+273)^3))</f>
        <v>0</v>
      </c>
      <c r="W166">
        <f>($C$7*DL166+$D$7*DM166+$E$7*V166)</f>
        <v>0</v>
      </c>
      <c r="X166">
        <f>0.61365*exp(17.502*W166/(240.97+W166))</f>
        <v>0</v>
      </c>
      <c r="Y166">
        <f>(Z166/AA166*100)</f>
        <v>0</v>
      </c>
      <c r="Z166">
        <f>DD166*(DI166+DJ166)/1000</f>
        <v>0</v>
      </c>
      <c r="AA166">
        <f>0.61365*exp(17.502*DK166/(240.97+DK166))</f>
        <v>0</v>
      </c>
      <c r="AB166">
        <f>(X166-DD166*(DI166+DJ166)/1000)</f>
        <v>0</v>
      </c>
      <c r="AC166">
        <f>(-J166*44100)</f>
        <v>0</v>
      </c>
      <c r="AD166">
        <f>2*29.3*R166*0.92*(DK166-W166)</f>
        <v>0</v>
      </c>
      <c r="AE166">
        <f>2*0.95*5.67E-8*(((DK166+$B$7)+273)^4-(W166+273)^4)</f>
        <v>0</v>
      </c>
      <c r="AF166">
        <f>U166+AE166+AC166+AD166</f>
        <v>0</v>
      </c>
      <c r="AG166">
        <f>DH166*AU166*(DC166-DB166*(1000-AU166*DE166)/(1000-AU166*DD166))/(100*CV166)</f>
        <v>0</v>
      </c>
      <c r="AH166">
        <f>1000*DH166*AU166*(DD166-DE166)/(100*CV166*(1000-AU166*DD166))</f>
        <v>0</v>
      </c>
      <c r="AI166">
        <f>(AJ166 - AK166 - DI166*1E3/(8.314*(DK166+273.15)) * AM166/DH166 * AL166) * DH166/(100*CV166) * (1000 - DE166)/1000</f>
        <v>0</v>
      </c>
      <c r="AJ166">
        <v>1105.56714109689</v>
      </c>
      <c r="AK166">
        <v>1074.17357575758</v>
      </c>
      <c r="AL166">
        <v>3.49419995823651</v>
      </c>
      <c r="AM166">
        <v>66.0023153147269</v>
      </c>
      <c r="AN166">
        <f>(AP166 - AO166 + DI166*1E3/(8.314*(DK166+273.15)) * AR166/DH166 * AQ166) * DH166/(100*CV166) * 1000/(1000 - AP166)</f>
        <v>0</v>
      </c>
      <c r="AO166">
        <v>18.3467531979492</v>
      </c>
      <c r="AP166">
        <v>20.7958594405595</v>
      </c>
      <c r="AQ166">
        <v>-7.88122686199063e-06</v>
      </c>
      <c r="AR166">
        <v>111.647629213414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MAX(0,($B$13+$C$13*DP166)/(1+$D$13*DP166)*DI166/(DK166+273)*$E$13)</f>
        <v>0</v>
      </c>
      <c r="AX166" t="s">
        <v>417</v>
      </c>
      <c r="AY166" t="s">
        <v>417</v>
      </c>
      <c r="AZ166">
        <v>0</v>
      </c>
      <c r="BA166">
        <v>0</v>
      </c>
      <c r="BB166">
        <f>1-AZ166/BA166</f>
        <v>0</v>
      </c>
      <c r="BC166">
        <v>0</v>
      </c>
      <c r="BD166" t="s">
        <v>417</v>
      </c>
      <c r="BE166" t="s">
        <v>417</v>
      </c>
      <c r="BF166">
        <v>0</v>
      </c>
      <c r="BG166">
        <v>0</v>
      </c>
      <c r="BH166">
        <f>1-BF166/BG166</f>
        <v>0</v>
      </c>
      <c r="BI166">
        <v>0.5</v>
      </c>
      <c r="BJ166">
        <f>CS166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417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f>$B$11*DQ166+$C$11*DR166+$F$11*EC166*(1-EF166)</f>
        <v>0</v>
      </c>
      <c r="CS166">
        <f>CR166*CT166</f>
        <v>0</v>
      </c>
      <c r="CT166">
        <f>($B$11*$D$9+$C$11*$D$9+$F$11*((EP166+EH166)/MAX(EP166+EH166+EQ166, 0.1)*$I$9+EQ166/MAX(EP166+EH166+EQ166, 0.1)*$J$9))/($B$11+$C$11+$F$11)</f>
        <v>0</v>
      </c>
      <c r="CU166">
        <f>($B$11*$K$9+$C$11*$K$9+$F$11*((EP166+EH166)/MAX(EP166+EH166+EQ166, 0.1)*$P$9+EQ166/MAX(EP166+EH166+EQ166, 0.1)*$Q$9))/($B$11+$C$11+$F$11)</f>
        <v>0</v>
      </c>
      <c r="CV166">
        <v>6</v>
      </c>
      <c r="CW166">
        <v>0.5</v>
      </c>
      <c r="CX166" t="s">
        <v>418</v>
      </c>
      <c r="CY166">
        <v>2</v>
      </c>
      <c r="CZ166" t="b">
        <v>1</v>
      </c>
      <c r="DA166">
        <v>1659720530.81429</v>
      </c>
      <c r="DB166">
        <v>1027.1375</v>
      </c>
      <c r="DC166">
        <v>1067.78928571429</v>
      </c>
      <c r="DD166">
        <v>20.7944928571429</v>
      </c>
      <c r="DE166">
        <v>18.3472392857143</v>
      </c>
      <c r="DF166">
        <v>1017.46107142857</v>
      </c>
      <c r="DG166">
        <v>20.4694285714286</v>
      </c>
      <c r="DH166">
        <v>500.106071428571</v>
      </c>
      <c r="DI166">
        <v>90.3977607142857</v>
      </c>
      <c r="DJ166">
        <v>0.100293167857143</v>
      </c>
      <c r="DK166">
        <v>24.6023428571429</v>
      </c>
      <c r="DL166">
        <v>25.0082928571429</v>
      </c>
      <c r="DM166">
        <v>999.9</v>
      </c>
      <c r="DN166">
        <v>0</v>
      </c>
      <c r="DO166">
        <v>0</v>
      </c>
      <c r="DP166">
        <v>9996.07142857143</v>
      </c>
      <c r="DQ166">
        <v>0</v>
      </c>
      <c r="DR166">
        <v>11.6533928571429</v>
      </c>
      <c r="DS166">
        <v>-40.6524107142857</v>
      </c>
      <c r="DT166">
        <v>1048.95</v>
      </c>
      <c r="DU166">
        <v>1087.74607142857</v>
      </c>
      <c r="DV166">
        <v>2.44725214285714</v>
      </c>
      <c r="DW166">
        <v>1067.78928571429</v>
      </c>
      <c r="DX166">
        <v>18.3472392857143</v>
      </c>
      <c r="DY166">
        <v>1.87977642857143</v>
      </c>
      <c r="DZ166">
        <v>1.65854928571429</v>
      </c>
      <c r="EA166">
        <v>16.4664428571429</v>
      </c>
      <c r="EB166">
        <v>14.5138214285714</v>
      </c>
      <c r="EC166">
        <v>2000.00428571429</v>
      </c>
      <c r="ED166">
        <v>0.980005</v>
      </c>
      <c r="EE166">
        <v>0.0199952</v>
      </c>
      <c r="EF166">
        <v>0</v>
      </c>
      <c r="EG166">
        <v>427.157678571429</v>
      </c>
      <c r="EH166">
        <v>5.00063</v>
      </c>
      <c r="EI166">
        <v>8527.84714285714</v>
      </c>
      <c r="EJ166">
        <v>17256.9571428571</v>
      </c>
      <c r="EK166">
        <v>37.75</v>
      </c>
      <c r="EL166">
        <v>37.937</v>
      </c>
      <c r="EM166">
        <v>37.32775</v>
      </c>
      <c r="EN166">
        <v>37.241</v>
      </c>
      <c r="EO166">
        <v>38.59125</v>
      </c>
      <c r="EP166">
        <v>1955.11428571429</v>
      </c>
      <c r="EQ166">
        <v>39.89</v>
      </c>
      <c r="ER166">
        <v>0</v>
      </c>
      <c r="ES166">
        <v>1659720535.9</v>
      </c>
      <c r="ET166">
        <v>0</v>
      </c>
      <c r="EU166">
        <v>427.128769230769</v>
      </c>
      <c r="EV166">
        <v>-1.54536752541388</v>
      </c>
      <c r="EW166">
        <v>-4.83794872114477</v>
      </c>
      <c r="EX166">
        <v>8527.855</v>
      </c>
      <c r="EY166">
        <v>15</v>
      </c>
      <c r="EZ166">
        <v>0</v>
      </c>
      <c r="FA166" t="s">
        <v>419</v>
      </c>
      <c r="FB166">
        <v>1659628608.5</v>
      </c>
      <c r="FC166">
        <v>1659628614.5</v>
      </c>
      <c r="FD166">
        <v>0</v>
      </c>
      <c r="FE166">
        <v>0.171</v>
      </c>
      <c r="FF166">
        <v>-0.023</v>
      </c>
      <c r="FG166">
        <v>6.372</v>
      </c>
      <c r="FH166">
        <v>0.072</v>
      </c>
      <c r="FI166">
        <v>420</v>
      </c>
      <c r="FJ166">
        <v>15</v>
      </c>
      <c r="FK166">
        <v>0.23</v>
      </c>
      <c r="FL166">
        <v>0.04</v>
      </c>
      <c r="FM166">
        <v>-40.483445</v>
      </c>
      <c r="FN166">
        <v>-2.16283902439016</v>
      </c>
      <c r="FO166">
        <v>0.531652556163327</v>
      </c>
      <c r="FP166">
        <v>0</v>
      </c>
      <c r="FQ166">
        <v>427.131794117647</v>
      </c>
      <c r="FR166">
        <v>0.0668143574896474</v>
      </c>
      <c r="FS166">
        <v>0.164968763426821</v>
      </c>
      <c r="FT166">
        <v>1</v>
      </c>
      <c r="FU166">
        <v>2.44561075</v>
      </c>
      <c r="FV166">
        <v>0.0297445778611605</v>
      </c>
      <c r="FW166">
        <v>0.00421191428420616</v>
      </c>
      <c r="FX166">
        <v>1</v>
      </c>
      <c r="FY166">
        <v>2</v>
      </c>
      <c r="FZ166">
        <v>3</v>
      </c>
      <c r="GA166" t="s">
        <v>429</v>
      </c>
      <c r="GB166">
        <v>2.97396</v>
      </c>
      <c r="GC166">
        <v>2.75381</v>
      </c>
      <c r="GD166">
        <v>0.17214</v>
      </c>
      <c r="GE166">
        <v>0.177211</v>
      </c>
      <c r="GF166">
        <v>0.0935866</v>
      </c>
      <c r="GG166">
        <v>0.0865232</v>
      </c>
      <c r="GH166">
        <v>32266.5</v>
      </c>
      <c r="GI166">
        <v>35084.2</v>
      </c>
      <c r="GJ166">
        <v>35315.1</v>
      </c>
      <c r="GK166">
        <v>38666.1</v>
      </c>
      <c r="GL166">
        <v>45383.9</v>
      </c>
      <c r="GM166">
        <v>51014.9</v>
      </c>
      <c r="GN166">
        <v>55192.8</v>
      </c>
      <c r="GO166">
        <v>62018.2</v>
      </c>
      <c r="GP166">
        <v>1.9932</v>
      </c>
      <c r="GQ166">
        <v>1.8496</v>
      </c>
      <c r="GR166">
        <v>0.104159</v>
      </c>
      <c r="GS166">
        <v>0</v>
      </c>
      <c r="GT166">
        <v>23.3152</v>
      </c>
      <c r="GU166">
        <v>999.9</v>
      </c>
      <c r="GV166">
        <v>55.775</v>
      </c>
      <c r="GW166">
        <v>28.611</v>
      </c>
      <c r="GX166">
        <v>24.2609</v>
      </c>
      <c r="GY166">
        <v>55.6321</v>
      </c>
      <c r="GZ166">
        <v>50.5128</v>
      </c>
      <c r="HA166">
        <v>1</v>
      </c>
      <c r="HB166">
        <v>-0.0987195</v>
      </c>
      <c r="HC166">
        <v>1.48292</v>
      </c>
      <c r="HD166">
        <v>20.1232</v>
      </c>
      <c r="HE166">
        <v>5.19932</v>
      </c>
      <c r="HF166">
        <v>12.0052</v>
      </c>
      <c r="HG166">
        <v>4.9756</v>
      </c>
      <c r="HH166">
        <v>3.2932</v>
      </c>
      <c r="HI166">
        <v>660.4</v>
      </c>
      <c r="HJ166">
        <v>9999</v>
      </c>
      <c r="HK166">
        <v>9999</v>
      </c>
      <c r="HL166">
        <v>9999</v>
      </c>
      <c r="HM166">
        <v>1.86307</v>
      </c>
      <c r="HN166">
        <v>1.86798</v>
      </c>
      <c r="HO166">
        <v>1.86777</v>
      </c>
      <c r="HP166">
        <v>1.8689</v>
      </c>
      <c r="HQ166">
        <v>1.86978</v>
      </c>
      <c r="HR166">
        <v>1.86584</v>
      </c>
      <c r="HS166">
        <v>1.86691</v>
      </c>
      <c r="HT166">
        <v>1.86829</v>
      </c>
      <c r="HU166">
        <v>5</v>
      </c>
      <c r="HV166">
        <v>0</v>
      </c>
      <c r="HW166">
        <v>0</v>
      </c>
      <c r="HX166">
        <v>0</v>
      </c>
      <c r="HY166" t="s">
        <v>421</v>
      </c>
      <c r="HZ166" t="s">
        <v>422</v>
      </c>
      <c r="IA166" t="s">
        <v>423</v>
      </c>
      <c r="IB166" t="s">
        <v>423</v>
      </c>
      <c r="IC166" t="s">
        <v>423</v>
      </c>
      <c r="ID166" t="s">
        <v>423</v>
      </c>
      <c r="IE166">
        <v>0</v>
      </c>
      <c r="IF166">
        <v>100</v>
      </c>
      <c r="IG166">
        <v>100</v>
      </c>
      <c r="IH166">
        <v>9.82</v>
      </c>
      <c r="II166">
        <v>0.3251</v>
      </c>
      <c r="IJ166">
        <v>3.92169283877132</v>
      </c>
      <c r="IK166">
        <v>0.0054094350880348</v>
      </c>
      <c r="IL166">
        <v>8.62785101562088e-07</v>
      </c>
      <c r="IM166">
        <v>-6.09410195572284e-10</v>
      </c>
      <c r="IN166">
        <v>-0.025273926026183</v>
      </c>
      <c r="IO166">
        <v>-0.0219156322177338</v>
      </c>
      <c r="IP166">
        <v>0.00246301660602182</v>
      </c>
      <c r="IQ166">
        <v>-2.7174175459257e-05</v>
      </c>
      <c r="IR166">
        <v>-3</v>
      </c>
      <c r="IS166">
        <v>1757</v>
      </c>
      <c r="IT166">
        <v>1</v>
      </c>
      <c r="IU166">
        <v>21</v>
      </c>
      <c r="IV166">
        <v>1532.2</v>
      </c>
      <c r="IW166">
        <v>1532.1</v>
      </c>
      <c r="IX166">
        <v>2.21924</v>
      </c>
      <c r="IY166">
        <v>2.59766</v>
      </c>
      <c r="IZ166">
        <v>1.54785</v>
      </c>
      <c r="JA166">
        <v>2.30713</v>
      </c>
      <c r="JB166">
        <v>1.34644</v>
      </c>
      <c r="JC166">
        <v>2.39258</v>
      </c>
      <c r="JD166">
        <v>32.2446</v>
      </c>
      <c r="JE166">
        <v>24.2539</v>
      </c>
      <c r="JF166">
        <v>18</v>
      </c>
      <c r="JG166">
        <v>499.51</v>
      </c>
      <c r="JH166">
        <v>407.895</v>
      </c>
      <c r="JI166">
        <v>20.9267</v>
      </c>
      <c r="JJ166">
        <v>25.9516</v>
      </c>
      <c r="JK166">
        <v>30</v>
      </c>
      <c r="JL166">
        <v>25.9465</v>
      </c>
      <c r="JM166">
        <v>25.8962</v>
      </c>
      <c r="JN166">
        <v>44.4714</v>
      </c>
      <c r="JO166">
        <v>28.9791</v>
      </c>
      <c r="JP166">
        <v>0</v>
      </c>
      <c r="JQ166">
        <v>20.9183</v>
      </c>
      <c r="JR166">
        <v>1107.34</v>
      </c>
      <c r="JS166">
        <v>18.2765</v>
      </c>
      <c r="JT166">
        <v>102.392</v>
      </c>
      <c r="JU166">
        <v>103.231</v>
      </c>
    </row>
    <row r="167" spans="1:281">
      <c r="A167">
        <v>151</v>
      </c>
      <c r="B167">
        <v>1659720543.6</v>
      </c>
      <c r="C167">
        <v>2558.5</v>
      </c>
      <c r="D167" t="s">
        <v>726</v>
      </c>
      <c r="E167" t="s">
        <v>727</v>
      </c>
      <c r="F167">
        <v>5</v>
      </c>
      <c r="G167" t="s">
        <v>595</v>
      </c>
      <c r="H167" t="s">
        <v>416</v>
      </c>
      <c r="I167">
        <v>1659720536.1</v>
      </c>
      <c r="J167">
        <f>(K167)/1000</f>
        <v>0</v>
      </c>
      <c r="K167">
        <f>IF(CZ167, AN167, AH167)</f>
        <v>0</v>
      </c>
      <c r="L167">
        <f>IF(CZ167, AI167, AG167)</f>
        <v>0</v>
      </c>
      <c r="M167">
        <f>DB167 - IF(AU167&gt;1, L167*CV167*100.0/(AW167*DP167), 0)</f>
        <v>0</v>
      </c>
      <c r="N167">
        <f>((T167-J167/2)*M167-L167)/(T167+J167/2)</f>
        <v>0</v>
      </c>
      <c r="O167">
        <f>N167*(DI167+DJ167)/1000.0</f>
        <v>0</v>
      </c>
      <c r="P167">
        <f>(DB167 - IF(AU167&gt;1, L167*CV167*100.0/(AW167*DP167), 0))*(DI167+DJ167)/1000.0</f>
        <v>0</v>
      </c>
      <c r="Q167">
        <f>2.0/((1/S167-1/R167)+SIGN(S167)*SQRT((1/S167-1/R167)*(1/S167-1/R167) + 4*CW167/((CW167+1)*(CW167+1))*(2*1/S167*1/R167-1/R167*1/R167)))</f>
        <v>0</v>
      </c>
      <c r="R167">
        <f>IF(LEFT(CX167,1)&lt;&gt;"0",IF(LEFT(CX167,1)="1",3.0,CY167),$D$5+$E$5*(DP167*DI167/($K$5*1000))+$F$5*(DP167*DI167/($K$5*1000))*MAX(MIN(CV167,$J$5),$I$5)*MAX(MIN(CV167,$J$5),$I$5)+$G$5*MAX(MIN(CV167,$J$5),$I$5)*(DP167*DI167/($K$5*1000))+$H$5*(DP167*DI167/($K$5*1000))*(DP167*DI167/($K$5*1000)))</f>
        <v>0</v>
      </c>
      <c r="S167">
        <f>J167*(1000-(1000*0.61365*exp(17.502*W167/(240.97+W167))/(DI167+DJ167)+DD167)/2)/(1000*0.61365*exp(17.502*W167/(240.97+W167))/(DI167+DJ167)-DD167)</f>
        <v>0</v>
      </c>
      <c r="T167">
        <f>1/((CW167+1)/(Q167/1.6)+1/(R167/1.37)) + CW167/((CW167+1)/(Q167/1.6) + CW167/(R167/1.37))</f>
        <v>0</v>
      </c>
      <c r="U167">
        <f>(CR167*CU167)</f>
        <v>0</v>
      </c>
      <c r="V167">
        <f>(DK167+(U167+2*0.95*5.67E-8*(((DK167+$B$7)+273)^4-(DK167+273)^4)-44100*J167)/(1.84*29.3*R167+8*0.95*5.67E-8*(DK167+273)^3))</f>
        <v>0</v>
      </c>
      <c r="W167">
        <f>($C$7*DL167+$D$7*DM167+$E$7*V167)</f>
        <v>0</v>
      </c>
      <c r="X167">
        <f>0.61365*exp(17.502*W167/(240.97+W167))</f>
        <v>0</v>
      </c>
      <c r="Y167">
        <f>(Z167/AA167*100)</f>
        <v>0</v>
      </c>
      <c r="Z167">
        <f>DD167*(DI167+DJ167)/1000</f>
        <v>0</v>
      </c>
      <c r="AA167">
        <f>0.61365*exp(17.502*DK167/(240.97+DK167))</f>
        <v>0</v>
      </c>
      <c r="AB167">
        <f>(X167-DD167*(DI167+DJ167)/1000)</f>
        <v>0</v>
      </c>
      <c r="AC167">
        <f>(-J167*44100)</f>
        <v>0</v>
      </c>
      <c r="AD167">
        <f>2*29.3*R167*0.92*(DK167-W167)</f>
        <v>0</v>
      </c>
      <c r="AE167">
        <f>2*0.95*5.67E-8*(((DK167+$B$7)+273)^4-(W167+273)^4)</f>
        <v>0</v>
      </c>
      <c r="AF167">
        <f>U167+AE167+AC167+AD167</f>
        <v>0</v>
      </c>
      <c r="AG167">
        <f>DH167*AU167*(DC167-DB167*(1000-AU167*DE167)/(1000-AU167*DD167))/(100*CV167)</f>
        <v>0</v>
      </c>
      <c r="AH167">
        <f>1000*DH167*AU167*(DD167-DE167)/(100*CV167*(1000-AU167*DD167))</f>
        <v>0</v>
      </c>
      <c r="AI167">
        <f>(AJ167 - AK167 - DI167*1E3/(8.314*(DK167+273.15)) * AM167/DH167 * AL167) * DH167/(100*CV167) * (1000 - DE167)/1000</f>
        <v>0</v>
      </c>
      <c r="AJ167">
        <v>1122.61293371575</v>
      </c>
      <c r="AK167">
        <v>1091.45878787879</v>
      </c>
      <c r="AL167">
        <v>3.42437346092549</v>
      </c>
      <c r="AM167">
        <v>66.0023153147269</v>
      </c>
      <c r="AN167">
        <f>(AP167 - AO167 + DI167*1E3/(8.314*(DK167+273.15)) * AR167/DH167 * AQ167) * DH167/(100*CV167) * 1000/(1000 - AP167)</f>
        <v>0</v>
      </c>
      <c r="AO167">
        <v>18.347677261188</v>
      </c>
      <c r="AP167">
        <v>20.7969748251748</v>
      </c>
      <c r="AQ167">
        <v>-5.03395949123518e-05</v>
      </c>
      <c r="AR167">
        <v>111.647629213414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MAX(0,($B$13+$C$13*DP167)/(1+$D$13*DP167)*DI167/(DK167+273)*$E$13)</f>
        <v>0</v>
      </c>
      <c r="AX167" t="s">
        <v>417</v>
      </c>
      <c r="AY167" t="s">
        <v>417</v>
      </c>
      <c r="AZ167">
        <v>0</v>
      </c>
      <c r="BA167">
        <v>0</v>
      </c>
      <c r="BB167">
        <f>1-AZ167/BA167</f>
        <v>0</v>
      </c>
      <c r="BC167">
        <v>0</v>
      </c>
      <c r="BD167" t="s">
        <v>417</v>
      </c>
      <c r="BE167" t="s">
        <v>417</v>
      </c>
      <c r="BF167">
        <v>0</v>
      </c>
      <c r="BG167">
        <v>0</v>
      </c>
      <c r="BH167">
        <f>1-BF167/BG167</f>
        <v>0</v>
      </c>
      <c r="BI167">
        <v>0.5</v>
      </c>
      <c r="BJ167">
        <f>CS167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417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f>$B$11*DQ167+$C$11*DR167+$F$11*EC167*(1-EF167)</f>
        <v>0</v>
      </c>
      <c r="CS167">
        <f>CR167*CT167</f>
        <v>0</v>
      </c>
      <c r="CT167">
        <f>($B$11*$D$9+$C$11*$D$9+$F$11*((EP167+EH167)/MAX(EP167+EH167+EQ167, 0.1)*$I$9+EQ167/MAX(EP167+EH167+EQ167, 0.1)*$J$9))/($B$11+$C$11+$F$11)</f>
        <v>0</v>
      </c>
      <c r="CU167">
        <f>($B$11*$K$9+$C$11*$K$9+$F$11*((EP167+EH167)/MAX(EP167+EH167+EQ167, 0.1)*$P$9+EQ167/MAX(EP167+EH167+EQ167, 0.1)*$Q$9))/($B$11+$C$11+$F$11)</f>
        <v>0</v>
      </c>
      <c r="CV167">
        <v>6</v>
      </c>
      <c r="CW167">
        <v>0.5</v>
      </c>
      <c r="CX167" t="s">
        <v>418</v>
      </c>
      <c r="CY167">
        <v>2</v>
      </c>
      <c r="CZ167" t="b">
        <v>1</v>
      </c>
      <c r="DA167">
        <v>1659720536.1</v>
      </c>
      <c r="DB167">
        <v>1045.03407407407</v>
      </c>
      <c r="DC167">
        <v>1085.73555555556</v>
      </c>
      <c r="DD167">
        <v>20.795737037037</v>
      </c>
      <c r="DE167">
        <v>18.3454888888889</v>
      </c>
      <c r="DF167">
        <v>1035.2637037037</v>
      </c>
      <c r="DG167">
        <v>20.4706111111111</v>
      </c>
      <c r="DH167">
        <v>500.080481481482</v>
      </c>
      <c r="DI167">
        <v>90.3992666666667</v>
      </c>
      <c r="DJ167">
        <v>0.100236451851852</v>
      </c>
      <c r="DK167">
        <v>24.6043333333333</v>
      </c>
      <c r="DL167">
        <v>25.0122666666667</v>
      </c>
      <c r="DM167">
        <v>999.9</v>
      </c>
      <c r="DN167">
        <v>0</v>
      </c>
      <c r="DO167">
        <v>0</v>
      </c>
      <c r="DP167">
        <v>9994.81481481482</v>
      </c>
      <c r="DQ167">
        <v>0</v>
      </c>
      <c r="DR167">
        <v>11.6571740740741</v>
      </c>
      <c r="DS167">
        <v>-40.7021481481481</v>
      </c>
      <c r="DT167">
        <v>1067.22703703704</v>
      </c>
      <c r="DU167">
        <v>1106.02481481481</v>
      </c>
      <c r="DV167">
        <v>2.45025185185185</v>
      </c>
      <c r="DW167">
        <v>1085.73555555556</v>
      </c>
      <c r="DX167">
        <v>18.3454888888889</v>
      </c>
      <c r="DY167">
        <v>1.87992</v>
      </c>
      <c r="DZ167">
        <v>1.65841888888889</v>
      </c>
      <c r="EA167">
        <v>16.4676518518519</v>
      </c>
      <c r="EB167">
        <v>14.5126</v>
      </c>
      <c r="EC167">
        <v>2000.00777777778</v>
      </c>
      <c r="ED167">
        <v>0.980005</v>
      </c>
      <c r="EE167">
        <v>0.0199952</v>
      </c>
      <c r="EF167">
        <v>0</v>
      </c>
      <c r="EG167">
        <v>427.004962962963</v>
      </c>
      <c r="EH167">
        <v>5.00063</v>
      </c>
      <c r="EI167">
        <v>8527.49481481482</v>
      </c>
      <c r="EJ167">
        <v>17256.9888888889</v>
      </c>
      <c r="EK167">
        <v>37.75</v>
      </c>
      <c r="EL167">
        <v>37.937</v>
      </c>
      <c r="EM167">
        <v>37.3423333333333</v>
      </c>
      <c r="EN167">
        <v>37.2406666666667</v>
      </c>
      <c r="EO167">
        <v>38.59</v>
      </c>
      <c r="EP167">
        <v>1955.11777777778</v>
      </c>
      <c r="EQ167">
        <v>39.89</v>
      </c>
      <c r="ER167">
        <v>0</v>
      </c>
      <c r="ES167">
        <v>1659720540.7</v>
      </c>
      <c r="ET167">
        <v>0</v>
      </c>
      <c r="EU167">
        <v>427.020230769231</v>
      </c>
      <c r="EV167">
        <v>-0.86140170895787</v>
      </c>
      <c r="EW167">
        <v>-3.81162394385724</v>
      </c>
      <c r="EX167">
        <v>8527.53653846154</v>
      </c>
      <c r="EY167">
        <v>15</v>
      </c>
      <c r="EZ167">
        <v>0</v>
      </c>
      <c r="FA167" t="s">
        <v>419</v>
      </c>
      <c r="FB167">
        <v>1659628608.5</v>
      </c>
      <c r="FC167">
        <v>1659628614.5</v>
      </c>
      <c r="FD167">
        <v>0</v>
      </c>
      <c r="FE167">
        <v>0.171</v>
      </c>
      <c r="FF167">
        <v>-0.023</v>
      </c>
      <c r="FG167">
        <v>6.372</v>
      </c>
      <c r="FH167">
        <v>0.072</v>
      </c>
      <c r="FI167">
        <v>420</v>
      </c>
      <c r="FJ167">
        <v>15</v>
      </c>
      <c r="FK167">
        <v>0.23</v>
      </c>
      <c r="FL167">
        <v>0.04</v>
      </c>
      <c r="FM167">
        <v>-40.6240175</v>
      </c>
      <c r="FN167">
        <v>-1.22422176360224</v>
      </c>
      <c r="FO167">
        <v>0.39975645703822</v>
      </c>
      <c r="FP167">
        <v>0</v>
      </c>
      <c r="FQ167">
        <v>427.078117647059</v>
      </c>
      <c r="FR167">
        <v>-1.46765470169632</v>
      </c>
      <c r="FS167">
        <v>0.20983743914052</v>
      </c>
      <c r="FT167">
        <v>0</v>
      </c>
      <c r="FU167">
        <v>2.44852975</v>
      </c>
      <c r="FV167">
        <v>0.0366559474671654</v>
      </c>
      <c r="FW167">
        <v>0.00518940627022975</v>
      </c>
      <c r="FX167">
        <v>1</v>
      </c>
      <c r="FY167">
        <v>1</v>
      </c>
      <c r="FZ167">
        <v>3</v>
      </c>
      <c r="GA167" t="s">
        <v>426</v>
      </c>
      <c r="GB167">
        <v>2.97414</v>
      </c>
      <c r="GC167">
        <v>2.75438</v>
      </c>
      <c r="GD167">
        <v>0.173886</v>
      </c>
      <c r="GE167">
        <v>0.178855</v>
      </c>
      <c r="GF167">
        <v>0.0935824</v>
      </c>
      <c r="GG167">
        <v>0.086463</v>
      </c>
      <c r="GH167">
        <v>32198.3</v>
      </c>
      <c r="GI167">
        <v>35014.5</v>
      </c>
      <c r="GJ167">
        <v>35314.8</v>
      </c>
      <c r="GK167">
        <v>38666.5</v>
      </c>
      <c r="GL167">
        <v>45383.3</v>
      </c>
      <c r="GM167">
        <v>51018.6</v>
      </c>
      <c r="GN167">
        <v>55191.8</v>
      </c>
      <c r="GO167">
        <v>62018.5</v>
      </c>
      <c r="GP167">
        <v>1.9934</v>
      </c>
      <c r="GQ167">
        <v>1.8498</v>
      </c>
      <c r="GR167">
        <v>0.102669</v>
      </c>
      <c r="GS167">
        <v>0</v>
      </c>
      <c r="GT167">
        <v>23.3188</v>
      </c>
      <c r="GU167">
        <v>999.9</v>
      </c>
      <c r="GV167">
        <v>55.775</v>
      </c>
      <c r="GW167">
        <v>28.611</v>
      </c>
      <c r="GX167">
        <v>24.2603</v>
      </c>
      <c r="GY167">
        <v>55.0421</v>
      </c>
      <c r="GZ167">
        <v>50.1723</v>
      </c>
      <c r="HA167">
        <v>1</v>
      </c>
      <c r="HB167">
        <v>-0.0980488</v>
      </c>
      <c r="HC167">
        <v>1.51207</v>
      </c>
      <c r="HD167">
        <v>20.1233</v>
      </c>
      <c r="HE167">
        <v>5.19932</v>
      </c>
      <c r="HF167">
        <v>12.0052</v>
      </c>
      <c r="HG167">
        <v>4.976</v>
      </c>
      <c r="HH167">
        <v>3.2934</v>
      </c>
      <c r="HI167">
        <v>660.4</v>
      </c>
      <c r="HJ167">
        <v>9999</v>
      </c>
      <c r="HK167">
        <v>9999</v>
      </c>
      <c r="HL167">
        <v>9999</v>
      </c>
      <c r="HM167">
        <v>1.86301</v>
      </c>
      <c r="HN167">
        <v>1.86798</v>
      </c>
      <c r="HO167">
        <v>1.8678</v>
      </c>
      <c r="HP167">
        <v>1.8689</v>
      </c>
      <c r="HQ167">
        <v>1.86972</v>
      </c>
      <c r="HR167">
        <v>1.86575</v>
      </c>
      <c r="HS167">
        <v>1.86688</v>
      </c>
      <c r="HT167">
        <v>1.86826</v>
      </c>
      <c r="HU167">
        <v>5</v>
      </c>
      <c r="HV167">
        <v>0</v>
      </c>
      <c r="HW167">
        <v>0</v>
      </c>
      <c r="HX167">
        <v>0</v>
      </c>
      <c r="HY167" t="s">
        <v>421</v>
      </c>
      <c r="HZ167" t="s">
        <v>422</v>
      </c>
      <c r="IA167" t="s">
        <v>423</v>
      </c>
      <c r="IB167" t="s">
        <v>423</v>
      </c>
      <c r="IC167" t="s">
        <v>423</v>
      </c>
      <c r="ID167" t="s">
        <v>423</v>
      </c>
      <c r="IE167">
        <v>0</v>
      </c>
      <c r="IF167">
        <v>100</v>
      </c>
      <c r="IG167">
        <v>100</v>
      </c>
      <c r="IH167">
        <v>9.91</v>
      </c>
      <c r="II167">
        <v>0.325</v>
      </c>
      <c r="IJ167">
        <v>3.92169283877132</v>
      </c>
      <c r="IK167">
        <v>0.0054094350880348</v>
      </c>
      <c r="IL167">
        <v>8.62785101562088e-07</v>
      </c>
      <c r="IM167">
        <v>-6.09410195572284e-10</v>
      </c>
      <c r="IN167">
        <v>-0.025273926026183</v>
      </c>
      <c r="IO167">
        <v>-0.0219156322177338</v>
      </c>
      <c r="IP167">
        <v>0.00246301660602182</v>
      </c>
      <c r="IQ167">
        <v>-2.7174175459257e-05</v>
      </c>
      <c r="IR167">
        <v>-3</v>
      </c>
      <c r="IS167">
        <v>1757</v>
      </c>
      <c r="IT167">
        <v>1</v>
      </c>
      <c r="IU167">
        <v>21</v>
      </c>
      <c r="IV167">
        <v>1532.3</v>
      </c>
      <c r="IW167">
        <v>1532.2</v>
      </c>
      <c r="IX167">
        <v>2.24487</v>
      </c>
      <c r="IY167">
        <v>2.59033</v>
      </c>
      <c r="IZ167">
        <v>1.54785</v>
      </c>
      <c r="JA167">
        <v>2.30713</v>
      </c>
      <c r="JB167">
        <v>1.34644</v>
      </c>
      <c r="JC167">
        <v>2.41455</v>
      </c>
      <c r="JD167">
        <v>32.2446</v>
      </c>
      <c r="JE167">
        <v>24.2539</v>
      </c>
      <c r="JF167">
        <v>18</v>
      </c>
      <c r="JG167">
        <v>499.641</v>
      </c>
      <c r="JH167">
        <v>408.007</v>
      </c>
      <c r="JI167">
        <v>20.9135</v>
      </c>
      <c r="JJ167">
        <v>25.9516</v>
      </c>
      <c r="JK167">
        <v>30.0001</v>
      </c>
      <c r="JL167">
        <v>25.9465</v>
      </c>
      <c r="JM167">
        <v>25.8962</v>
      </c>
      <c r="JN167">
        <v>44.9708</v>
      </c>
      <c r="JO167">
        <v>29.2503</v>
      </c>
      <c r="JP167">
        <v>0</v>
      </c>
      <c r="JQ167">
        <v>20.9032</v>
      </c>
      <c r="JR167">
        <v>1127.51</v>
      </c>
      <c r="JS167">
        <v>18.2691</v>
      </c>
      <c r="JT167">
        <v>102.391</v>
      </c>
      <c r="JU167">
        <v>103.232</v>
      </c>
    </row>
    <row r="168" spans="1:281">
      <c r="A168">
        <v>152</v>
      </c>
      <c r="B168">
        <v>1659720547.6</v>
      </c>
      <c r="C168">
        <v>2562.5</v>
      </c>
      <c r="D168" t="s">
        <v>728</v>
      </c>
      <c r="E168" t="s">
        <v>729</v>
      </c>
      <c r="F168">
        <v>5</v>
      </c>
      <c r="G168" t="s">
        <v>595</v>
      </c>
      <c r="H168" t="s">
        <v>416</v>
      </c>
      <c r="I168">
        <v>1659720539.70714</v>
      </c>
      <c r="J168">
        <f>(K168)/1000</f>
        <v>0</v>
      </c>
      <c r="K168">
        <f>IF(CZ168, AN168, AH168)</f>
        <v>0</v>
      </c>
      <c r="L168">
        <f>IF(CZ168, AI168, AG168)</f>
        <v>0</v>
      </c>
      <c r="M168">
        <f>DB168 - IF(AU168&gt;1, L168*CV168*100.0/(AW168*DP168), 0)</f>
        <v>0</v>
      </c>
      <c r="N168">
        <f>((T168-J168/2)*M168-L168)/(T168+J168/2)</f>
        <v>0</v>
      </c>
      <c r="O168">
        <f>N168*(DI168+DJ168)/1000.0</f>
        <v>0</v>
      </c>
      <c r="P168">
        <f>(DB168 - IF(AU168&gt;1, L168*CV168*100.0/(AW168*DP168), 0))*(DI168+DJ168)/1000.0</f>
        <v>0</v>
      </c>
      <c r="Q168">
        <f>2.0/((1/S168-1/R168)+SIGN(S168)*SQRT((1/S168-1/R168)*(1/S168-1/R168) + 4*CW168/((CW168+1)*(CW168+1))*(2*1/S168*1/R168-1/R168*1/R168)))</f>
        <v>0</v>
      </c>
      <c r="R168">
        <f>IF(LEFT(CX168,1)&lt;&gt;"0",IF(LEFT(CX168,1)="1",3.0,CY168),$D$5+$E$5*(DP168*DI168/($K$5*1000))+$F$5*(DP168*DI168/($K$5*1000))*MAX(MIN(CV168,$J$5),$I$5)*MAX(MIN(CV168,$J$5),$I$5)+$G$5*MAX(MIN(CV168,$J$5),$I$5)*(DP168*DI168/($K$5*1000))+$H$5*(DP168*DI168/($K$5*1000))*(DP168*DI168/($K$5*1000)))</f>
        <v>0</v>
      </c>
      <c r="S168">
        <f>J168*(1000-(1000*0.61365*exp(17.502*W168/(240.97+W168))/(DI168+DJ168)+DD168)/2)/(1000*0.61365*exp(17.502*W168/(240.97+W168))/(DI168+DJ168)-DD168)</f>
        <v>0</v>
      </c>
      <c r="T168">
        <f>1/((CW168+1)/(Q168/1.6)+1/(R168/1.37)) + CW168/((CW168+1)/(Q168/1.6) + CW168/(R168/1.37))</f>
        <v>0</v>
      </c>
      <c r="U168">
        <f>(CR168*CU168)</f>
        <v>0</v>
      </c>
      <c r="V168">
        <f>(DK168+(U168+2*0.95*5.67E-8*(((DK168+$B$7)+273)^4-(DK168+273)^4)-44100*J168)/(1.84*29.3*R168+8*0.95*5.67E-8*(DK168+273)^3))</f>
        <v>0</v>
      </c>
      <c r="W168">
        <f>($C$7*DL168+$D$7*DM168+$E$7*V168)</f>
        <v>0</v>
      </c>
      <c r="X168">
        <f>0.61365*exp(17.502*W168/(240.97+W168))</f>
        <v>0</v>
      </c>
      <c r="Y168">
        <f>(Z168/AA168*100)</f>
        <v>0</v>
      </c>
      <c r="Z168">
        <f>DD168*(DI168+DJ168)/1000</f>
        <v>0</v>
      </c>
      <c r="AA168">
        <f>0.61365*exp(17.502*DK168/(240.97+DK168))</f>
        <v>0</v>
      </c>
      <c r="AB168">
        <f>(X168-DD168*(DI168+DJ168)/1000)</f>
        <v>0</v>
      </c>
      <c r="AC168">
        <f>(-J168*44100)</f>
        <v>0</v>
      </c>
      <c r="AD168">
        <f>2*29.3*R168*0.92*(DK168-W168)</f>
        <v>0</v>
      </c>
      <c r="AE168">
        <f>2*0.95*5.67E-8*(((DK168+$B$7)+273)^4-(W168+273)^4)</f>
        <v>0</v>
      </c>
      <c r="AF168">
        <f>U168+AE168+AC168+AD168</f>
        <v>0</v>
      </c>
      <c r="AG168">
        <f>DH168*AU168*(DC168-DB168*(1000-AU168*DE168)/(1000-AU168*DD168))/(100*CV168)</f>
        <v>0</v>
      </c>
      <c r="AH168">
        <f>1000*DH168*AU168*(DD168-DE168)/(100*CV168*(1000-AU168*DD168))</f>
        <v>0</v>
      </c>
      <c r="AI168">
        <f>(AJ168 - AK168 - DI168*1E3/(8.314*(DK168+273.15)) * AM168/DH168 * AL168) * DH168/(100*CV168) * (1000 - DE168)/1000</f>
        <v>0</v>
      </c>
      <c r="AJ168">
        <v>1136.10727075751</v>
      </c>
      <c r="AK168">
        <v>1105.16896969697</v>
      </c>
      <c r="AL168">
        <v>3.45158620266456</v>
      </c>
      <c r="AM168">
        <v>66.0023153147269</v>
      </c>
      <c r="AN168">
        <f>(AP168 - AO168 + DI168*1E3/(8.314*(DK168+273.15)) * AR168/DH168 * AQ168) * DH168/(100*CV168) * 1000/(1000 - AP168)</f>
        <v>0</v>
      </c>
      <c r="AO168">
        <v>18.3125682684774</v>
      </c>
      <c r="AP168">
        <v>20.7866328671329</v>
      </c>
      <c r="AQ168">
        <v>1.11886999640363e-05</v>
      </c>
      <c r="AR168">
        <v>111.647629213414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MAX(0,($B$13+$C$13*DP168)/(1+$D$13*DP168)*DI168/(DK168+273)*$E$13)</f>
        <v>0</v>
      </c>
      <c r="AX168" t="s">
        <v>417</v>
      </c>
      <c r="AY168" t="s">
        <v>417</v>
      </c>
      <c r="AZ168">
        <v>0</v>
      </c>
      <c r="BA168">
        <v>0</v>
      </c>
      <c r="BB168">
        <f>1-AZ168/BA168</f>
        <v>0</v>
      </c>
      <c r="BC168">
        <v>0</v>
      </c>
      <c r="BD168" t="s">
        <v>417</v>
      </c>
      <c r="BE168" t="s">
        <v>417</v>
      </c>
      <c r="BF168">
        <v>0</v>
      </c>
      <c r="BG168">
        <v>0</v>
      </c>
      <c r="BH168">
        <f>1-BF168/BG168</f>
        <v>0</v>
      </c>
      <c r="BI168">
        <v>0.5</v>
      </c>
      <c r="BJ168">
        <f>CS168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417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f>$B$11*DQ168+$C$11*DR168+$F$11*EC168*(1-EF168)</f>
        <v>0</v>
      </c>
      <c r="CS168">
        <f>CR168*CT168</f>
        <v>0</v>
      </c>
      <c r="CT168">
        <f>($B$11*$D$9+$C$11*$D$9+$F$11*((EP168+EH168)/MAX(EP168+EH168+EQ168, 0.1)*$I$9+EQ168/MAX(EP168+EH168+EQ168, 0.1)*$J$9))/($B$11+$C$11+$F$11)</f>
        <v>0</v>
      </c>
      <c r="CU168">
        <f>($B$11*$K$9+$C$11*$K$9+$F$11*((EP168+EH168)/MAX(EP168+EH168+EQ168, 0.1)*$P$9+EQ168/MAX(EP168+EH168+EQ168, 0.1)*$Q$9))/($B$11+$C$11+$F$11)</f>
        <v>0</v>
      </c>
      <c r="CV168">
        <v>6</v>
      </c>
      <c r="CW168">
        <v>0.5</v>
      </c>
      <c r="CX168" t="s">
        <v>418</v>
      </c>
      <c r="CY168">
        <v>2</v>
      </c>
      <c r="CZ168" t="b">
        <v>1</v>
      </c>
      <c r="DA168">
        <v>1659720539.70714</v>
      </c>
      <c r="DB168">
        <v>1057.22071428571</v>
      </c>
      <c r="DC168">
        <v>1097.9475</v>
      </c>
      <c r="DD168">
        <v>20.7947035714286</v>
      </c>
      <c r="DE168">
        <v>18.3342464285714</v>
      </c>
      <c r="DF168">
        <v>1047.38642857143</v>
      </c>
      <c r="DG168">
        <v>20.4696285714286</v>
      </c>
      <c r="DH168">
        <v>500.098178571429</v>
      </c>
      <c r="DI168">
        <v>90.3994321428571</v>
      </c>
      <c r="DJ168">
        <v>0.100063425</v>
      </c>
      <c r="DK168">
        <v>24.6043607142857</v>
      </c>
      <c r="DL168">
        <v>25.0089285714286</v>
      </c>
      <c r="DM168">
        <v>999.9</v>
      </c>
      <c r="DN168">
        <v>0</v>
      </c>
      <c r="DO168">
        <v>0</v>
      </c>
      <c r="DP168">
        <v>10002.8571428571</v>
      </c>
      <c r="DQ168">
        <v>0</v>
      </c>
      <c r="DR168">
        <v>11.6656178571429</v>
      </c>
      <c r="DS168">
        <v>-40.7275964285714</v>
      </c>
      <c r="DT168">
        <v>1079.67142857143</v>
      </c>
      <c r="DU168">
        <v>1118.45142857143</v>
      </c>
      <c r="DV168">
        <v>2.46045571428571</v>
      </c>
      <c r="DW168">
        <v>1097.9475</v>
      </c>
      <c r="DX168">
        <v>18.3342464285714</v>
      </c>
      <c r="DY168">
        <v>1.87983</v>
      </c>
      <c r="DZ168">
        <v>1.65740571428571</v>
      </c>
      <c r="EA168">
        <v>16.4668928571429</v>
      </c>
      <c r="EB168">
        <v>14.5031357142857</v>
      </c>
      <c r="EC168">
        <v>2000.01178571429</v>
      </c>
      <c r="ED168">
        <v>0.980005</v>
      </c>
      <c r="EE168">
        <v>0.0199952</v>
      </c>
      <c r="EF168">
        <v>0</v>
      </c>
      <c r="EG168">
        <v>426.971285714286</v>
      </c>
      <c r="EH168">
        <v>5.00063</v>
      </c>
      <c r="EI168">
        <v>8527.21392857143</v>
      </c>
      <c r="EJ168">
        <v>17257.0285714286</v>
      </c>
      <c r="EK168">
        <v>37.75</v>
      </c>
      <c r="EL168">
        <v>37.937</v>
      </c>
      <c r="EM168">
        <v>37.3525</v>
      </c>
      <c r="EN168">
        <v>37.23875</v>
      </c>
      <c r="EO168">
        <v>38.59575</v>
      </c>
      <c r="EP168">
        <v>1955.12178571429</v>
      </c>
      <c r="EQ168">
        <v>39.89</v>
      </c>
      <c r="ER168">
        <v>0</v>
      </c>
      <c r="ES168">
        <v>1659720545.5</v>
      </c>
      <c r="ET168">
        <v>0</v>
      </c>
      <c r="EU168">
        <v>426.981038461538</v>
      </c>
      <c r="EV168">
        <v>-0.366119661965735</v>
      </c>
      <c r="EW168">
        <v>-5.72239318170682</v>
      </c>
      <c r="EX168">
        <v>8527.08461538461</v>
      </c>
      <c r="EY168">
        <v>15</v>
      </c>
      <c r="EZ168">
        <v>0</v>
      </c>
      <c r="FA168" t="s">
        <v>419</v>
      </c>
      <c r="FB168">
        <v>1659628608.5</v>
      </c>
      <c r="FC168">
        <v>1659628614.5</v>
      </c>
      <c r="FD168">
        <v>0</v>
      </c>
      <c r="FE168">
        <v>0.171</v>
      </c>
      <c r="FF168">
        <v>-0.023</v>
      </c>
      <c r="FG168">
        <v>6.372</v>
      </c>
      <c r="FH168">
        <v>0.072</v>
      </c>
      <c r="FI168">
        <v>420</v>
      </c>
      <c r="FJ168">
        <v>15</v>
      </c>
      <c r="FK168">
        <v>0.23</v>
      </c>
      <c r="FL168">
        <v>0.04</v>
      </c>
      <c r="FM168">
        <v>-40.6705575</v>
      </c>
      <c r="FN168">
        <v>-0.0477106941838099</v>
      </c>
      <c r="FO168">
        <v>0.3630609052814</v>
      </c>
      <c r="FP168">
        <v>1</v>
      </c>
      <c r="FQ168">
        <v>427.070470588235</v>
      </c>
      <c r="FR168">
        <v>-0.853048131682346</v>
      </c>
      <c r="FS168">
        <v>0.220907118530166</v>
      </c>
      <c r="FT168">
        <v>1</v>
      </c>
      <c r="FU168">
        <v>2.4555565</v>
      </c>
      <c r="FV168">
        <v>0.103347692307685</v>
      </c>
      <c r="FW168">
        <v>0.014375053486857</v>
      </c>
      <c r="FX168">
        <v>0</v>
      </c>
      <c r="FY168">
        <v>2</v>
      </c>
      <c r="FZ168">
        <v>3</v>
      </c>
      <c r="GA168" t="s">
        <v>429</v>
      </c>
      <c r="GB168">
        <v>2.97372</v>
      </c>
      <c r="GC168">
        <v>2.75412</v>
      </c>
      <c r="GD168">
        <v>0.175267</v>
      </c>
      <c r="GE168">
        <v>0.180212</v>
      </c>
      <c r="GF168">
        <v>0.0935505</v>
      </c>
      <c r="GG168">
        <v>0.0863621</v>
      </c>
      <c r="GH168">
        <v>32144.8</v>
      </c>
      <c r="GI168">
        <v>34956</v>
      </c>
      <c r="GJ168">
        <v>35315.2</v>
      </c>
      <c r="GK168">
        <v>38665.7</v>
      </c>
      <c r="GL168">
        <v>45385.9</v>
      </c>
      <c r="GM168">
        <v>51023.9</v>
      </c>
      <c r="GN168">
        <v>55193</v>
      </c>
      <c r="GO168">
        <v>62018</v>
      </c>
      <c r="GP168">
        <v>1.9928</v>
      </c>
      <c r="GQ168">
        <v>1.8502</v>
      </c>
      <c r="GR168">
        <v>0.101477</v>
      </c>
      <c r="GS168">
        <v>0</v>
      </c>
      <c r="GT168">
        <v>23.3215</v>
      </c>
      <c r="GU168">
        <v>999.9</v>
      </c>
      <c r="GV168">
        <v>55.775</v>
      </c>
      <c r="GW168">
        <v>28.611</v>
      </c>
      <c r="GX168">
        <v>24.2592</v>
      </c>
      <c r="GY168">
        <v>55.2121</v>
      </c>
      <c r="GZ168">
        <v>50.1883</v>
      </c>
      <c r="HA168">
        <v>1</v>
      </c>
      <c r="HB168">
        <v>-0.0981707</v>
      </c>
      <c r="HC168">
        <v>1.45645</v>
      </c>
      <c r="HD168">
        <v>20.1236</v>
      </c>
      <c r="HE168">
        <v>5.20052</v>
      </c>
      <c r="HF168">
        <v>12.0064</v>
      </c>
      <c r="HG168">
        <v>4.9756</v>
      </c>
      <c r="HH168">
        <v>3.2934</v>
      </c>
      <c r="HI168">
        <v>660.4</v>
      </c>
      <c r="HJ168">
        <v>9999</v>
      </c>
      <c r="HK168">
        <v>9999</v>
      </c>
      <c r="HL168">
        <v>9999</v>
      </c>
      <c r="HM168">
        <v>1.8631</v>
      </c>
      <c r="HN168">
        <v>1.86798</v>
      </c>
      <c r="HO168">
        <v>1.86768</v>
      </c>
      <c r="HP168">
        <v>1.8689</v>
      </c>
      <c r="HQ168">
        <v>1.86972</v>
      </c>
      <c r="HR168">
        <v>1.86581</v>
      </c>
      <c r="HS168">
        <v>1.86691</v>
      </c>
      <c r="HT168">
        <v>1.86829</v>
      </c>
      <c r="HU168">
        <v>5</v>
      </c>
      <c r="HV168">
        <v>0</v>
      </c>
      <c r="HW168">
        <v>0</v>
      </c>
      <c r="HX168">
        <v>0</v>
      </c>
      <c r="HY168" t="s">
        <v>421</v>
      </c>
      <c r="HZ168" t="s">
        <v>422</v>
      </c>
      <c r="IA168" t="s">
        <v>423</v>
      </c>
      <c r="IB168" t="s">
        <v>423</v>
      </c>
      <c r="IC168" t="s">
        <v>423</v>
      </c>
      <c r="ID168" t="s">
        <v>423</v>
      </c>
      <c r="IE168">
        <v>0</v>
      </c>
      <c r="IF168">
        <v>100</v>
      </c>
      <c r="IG168">
        <v>100</v>
      </c>
      <c r="IH168">
        <v>9.97</v>
      </c>
      <c r="II168">
        <v>0.3247</v>
      </c>
      <c r="IJ168">
        <v>3.92169283877132</v>
      </c>
      <c r="IK168">
        <v>0.0054094350880348</v>
      </c>
      <c r="IL168">
        <v>8.62785101562088e-07</v>
      </c>
      <c r="IM168">
        <v>-6.09410195572284e-10</v>
      </c>
      <c r="IN168">
        <v>-0.025273926026183</v>
      </c>
      <c r="IO168">
        <v>-0.0219156322177338</v>
      </c>
      <c r="IP168">
        <v>0.00246301660602182</v>
      </c>
      <c r="IQ168">
        <v>-2.7174175459257e-05</v>
      </c>
      <c r="IR168">
        <v>-3</v>
      </c>
      <c r="IS168">
        <v>1757</v>
      </c>
      <c r="IT168">
        <v>1</v>
      </c>
      <c r="IU168">
        <v>21</v>
      </c>
      <c r="IV168">
        <v>1532.3</v>
      </c>
      <c r="IW168">
        <v>1532.2</v>
      </c>
      <c r="IX168">
        <v>2.26685</v>
      </c>
      <c r="IY168">
        <v>2.59033</v>
      </c>
      <c r="IZ168">
        <v>1.54785</v>
      </c>
      <c r="JA168">
        <v>2.30713</v>
      </c>
      <c r="JB168">
        <v>1.34644</v>
      </c>
      <c r="JC168">
        <v>2.4231</v>
      </c>
      <c r="JD168">
        <v>32.2446</v>
      </c>
      <c r="JE168">
        <v>24.2539</v>
      </c>
      <c r="JF168">
        <v>18</v>
      </c>
      <c r="JG168">
        <v>499.247</v>
      </c>
      <c r="JH168">
        <v>408.23</v>
      </c>
      <c r="JI168">
        <v>20.8992</v>
      </c>
      <c r="JJ168">
        <v>25.9516</v>
      </c>
      <c r="JK168">
        <v>29.9999</v>
      </c>
      <c r="JL168">
        <v>25.9465</v>
      </c>
      <c r="JM168">
        <v>25.8962</v>
      </c>
      <c r="JN168">
        <v>45.3724</v>
      </c>
      <c r="JO168">
        <v>29.2503</v>
      </c>
      <c r="JP168">
        <v>0</v>
      </c>
      <c r="JQ168">
        <v>20.9019</v>
      </c>
      <c r="JR168">
        <v>1140.95</v>
      </c>
      <c r="JS168">
        <v>18.2708</v>
      </c>
      <c r="JT168">
        <v>102.392</v>
      </c>
      <c r="JU168">
        <v>103.23</v>
      </c>
    </row>
    <row r="169" spans="1:281">
      <c r="A169">
        <v>153</v>
      </c>
      <c r="B169">
        <v>1659720553.6</v>
      </c>
      <c r="C169">
        <v>2568.5</v>
      </c>
      <c r="D169" t="s">
        <v>730</v>
      </c>
      <c r="E169" t="s">
        <v>731</v>
      </c>
      <c r="F169">
        <v>5</v>
      </c>
      <c r="G169" t="s">
        <v>595</v>
      </c>
      <c r="H169" t="s">
        <v>416</v>
      </c>
      <c r="I169">
        <v>1659720545.85</v>
      </c>
      <c r="J169">
        <f>(K169)/1000</f>
        <v>0</v>
      </c>
      <c r="K169">
        <f>IF(CZ169, AN169, AH169)</f>
        <v>0</v>
      </c>
      <c r="L169">
        <f>IF(CZ169, AI169, AG169)</f>
        <v>0</v>
      </c>
      <c r="M169">
        <f>DB169 - IF(AU169&gt;1, L169*CV169*100.0/(AW169*DP169), 0)</f>
        <v>0</v>
      </c>
      <c r="N169">
        <f>((T169-J169/2)*M169-L169)/(T169+J169/2)</f>
        <v>0</v>
      </c>
      <c r="O169">
        <f>N169*(DI169+DJ169)/1000.0</f>
        <v>0</v>
      </c>
      <c r="P169">
        <f>(DB169 - IF(AU169&gt;1, L169*CV169*100.0/(AW169*DP169), 0))*(DI169+DJ169)/1000.0</f>
        <v>0</v>
      </c>
      <c r="Q169">
        <f>2.0/((1/S169-1/R169)+SIGN(S169)*SQRT((1/S169-1/R169)*(1/S169-1/R169) + 4*CW169/((CW169+1)*(CW169+1))*(2*1/S169*1/R169-1/R169*1/R169)))</f>
        <v>0</v>
      </c>
      <c r="R169">
        <f>IF(LEFT(CX169,1)&lt;&gt;"0",IF(LEFT(CX169,1)="1",3.0,CY169),$D$5+$E$5*(DP169*DI169/($K$5*1000))+$F$5*(DP169*DI169/($K$5*1000))*MAX(MIN(CV169,$J$5),$I$5)*MAX(MIN(CV169,$J$5),$I$5)+$G$5*MAX(MIN(CV169,$J$5),$I$5)*(DP169*DI169/($K$5*1000))+$H$5*(DP169*DI169/($K$5*1000))*(DP169*DI169/($K$5*1000)))</f>
        <v>0</v>
      </c>
      <c r="S169">
        <f>J169*(1000-(1000*0.61365*exp(17.502*W169/(240.97+W169))/(DI169+DJ169)+DD169)/2)/(1000*0.61365*exp(17.502*W169/(240.97+W169))/(DI169+DJ169)-DD169)</f>
        <v>0</v>
      </c>
      <c r="T169">
        <f>1/((CW169+1)/(Q169/1.6)+1/(R169/1.37)) + CW169/((CW169+1)/(Q169/1.6) + CW169/(R169/1.37))</f>
        <v>0</v>
      </c>
      <c r="U169">
        <f>(CR169*CU169)</f>
        <v>0</v>
      </c>
      <c r="V169">
        <f>(DK169+(U169+2*0.95*5.67E-8*(((DK169+$B$7)+273)^4-(DK169+273)^4)-44100*J169)/(1.84*29.3*R169+8*0.95*5.67E-8*(DK169+273)^3))</f>
        <v>0</v>
      </c>
      <c r="W169">
        <f>($C$7*DL169+$D$7*DM169+$E$7*V169)</f>
        <v>0</v>
      </c>
      <c r="X169">
        <f>0.61365*exp(17.502*W169/(240.97+W169))</f>
        <v>0</v>
      </c>
      <c r="Y169">
        <f>(Z169/AA169*100)</f>
        <v>0</v>
      </c>
      <c r="Z169">
        <f>DD169*(DI169+DJ169)/1000</f>
        <v>0</v>
      </c>
      <c r="AA169">
        <f>0.61365*exp(17.502*DK169/(240.97+DK169))</f>
        <v>0</v>
      </c>
      <c r="AB169">
        <f>(X169-DD169*(DI169+DJ169)/1000)</f>
        <v>0</v>
      </c>
      <c r="AC169">
        <f>(-J169*44100)</f>
        <v>0</v>
      </c>
      <c r="AD169">
        <f>2*29.3*R169*0.92*(DK169-W169)</f>
        <v>0</v>
      </c>
      <c r="AE169">
        <f>2*0.95*5.67E-8*(((DK169+$B$7)+273)^4-(W169+273)^4)</f>
        <v>0</v>
      </c>
      <c r="AF169">
        <f>U169+AE169+AC169+AD169</f>
        <v>0</v>
      </c>
      <c r="AG169">
        <f>DH169*AU169*(DC169-DB169*(1000-AU169*DE169)/(1000-AU169*DD169))/(100*CV169)</f>
        <v>0</v>
      </c>
      <c r="AH169">
        <f>1000*DH169*AU169*(DD169-DE169)/(100*CV169*(1000-AU169*DD169))</f>
        <v>0</v>
      </c>
      <c r="AI169">
        <f>(AJ169 - AK169 - DI169*1E3/(8.314*(DK169+273.15)) * AM169/DH169 * AL169) * DH169/(100*CV169) * (1000 - DE169)/1000</f>
        <v>0</v>
      </c>
      <c r="AJ169">
        <v>1155.04032459175</v>
      </c>
      <c r="AK169">
        <v>1124.99636363636</v>
      </c>
      <c r="AL169">
        <v>3.24291696455202</v>
      </c>
      <c r="AM169">
        <v>66.0023153147269</v>
      </c>
      <c r="AN169">
        <f>(AP169 - AO169 + DI169*1E3/(8.314*(DK169+273.15)) * AR169/DH169 * AQ169) * DH169/(100*CV169) * 1000/(1000 - AP169)</f>
        <v>0</v>
      </c>
      <c r="AO169">
        <v>18.2915669377966</v>
      </c>
      <c r="AP169">
        <v>20.7684643356644</v>
      </c>
      <c r="AQ169">
        <v>-0.00116978623357051</v>
      </c>
      <c r="AR169">
        <v>111.647629213414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MAX(0,($B$13+$C$13*DP169)/(1+$D$13*DP169)*DI169/(DK169+273)*$E$13)</f>
        <v>0</v>
      </c>
      <c r="AX169" t="s">
        <v>417</v>
      </c>
      <c r="AY169" t="s">
        <v>417</v>
      </c>
      <c r="AZ169">
        <v>0</v>
      </c>
      <c r="BA169">
        <v>0</v>
      </c>
      <c r="BB169">
        <f>1-AZ169/BA169</f>
        <v>0</v>
      </c>
      <c r="BC169">
        <v>0</v>
      </c>
      <c r="BD169" t="s">
        <v>417</v>
      </c>
      <c r="BE169" t="s">
        <v>417</v>
      </c>
      <c r="BF169">
        <v>0</v>
      </c>
      <c r="BG169">
        <v>0</v>
      </c>
      <c r="BH169">
        <f>1-BF169/BG169</f>
        <v>0</v>
      </c>
      <c r="BI169">
        <v>0.5</v>
      </c>
      <c r="BJ169">
        <f>CS169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417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f>$B$11*DQ169+$C$11*DR169+$F$11*EC169*(1-EF169)</f>
        <v>0</v>
      </c>
      <c r="CS169">
        <f>CR169*CT169</f>
        <v>0</v>
      </c>
      <c r="CT169">
        <f>($B$11*$D$9+$C$11*$D$9+$F$11*((EP169+EH169)/MAX(EP169+EH169+EQ169, 0.1)*$I$9+EQ169/MAX(EP169+EH169+EQ169, 0.1)*$J$9))/($B$11+$C$11+$F$11)</f>
        <v>0</v>
      </c>
      <c r="CU169">
        <f>($B$11*$K$9+$C$11*$K$9+$F$11*((EP169+EH169)/MAX(EP169+EH169+EQ169, 0.1)*$P$9+EQ169/MAX(EP169+EH169+EQ169, 0.1)*$Q$9))/($B$11+$C$11+$F$11)</f>
        <v>0</v>
      </c>
      <c r="CV169">
        <v>6</v>
      </c>
      <c r="CW169">
        <v>0.5</v>
      </c>
      <c r="CX169" t="s">
        <v>418</v>
      </c>
      <c r="CY169">
        <v>2</v>
      </c>
      <c r="CZ169" t="b">
        <v>1</v>
      </c>
      <c r="DA169">
        <v>1659720545.85</v>
      </c>
      <c r="DB169">
        <v>1077.85214285714</v>
      </c>
      <c r="DC169">
        <v>1118.15</v>
      </c>
      <c r="DD169">
        <v>20.7866214285714</v>
      </c>
      <c r="DE169">
        <v>18.3127392857143</v>
      </c>
      <c r="DF169">
        <v>1067.91142857143</v>
      </c>
      <c r="DG169">
        <v>20.4618928571429</v>
      </c>
      <c r="DH169">
        <v>500.105535714286</v>
      </c>
      <c r="DI169">
        <v>90.3992285714286</v>
      </c>
      <c r="DJ169">
        <v>0.100072285714286</v>
      </c>
      <c r="DK169">
        <v>24.6028</v>
      </c>
      <c r="DL169">
        <v>25.0029892857143</v>
      </c>
      <c r="DM169">
        <v>999.9</v>
      </c>
      <c r="DN169">
        <v>0</v>
      </c>
      <c r="DO169">
        <v>0</v>
      </c>
      <c r="DP169">
        <v>10014.6428571429</v>
      </c>
      <c r="DQ169">
        <v>0</v>
      </c>
      <c r="DR169">
        <v>11.6829678571429</v>
      </c>
      <c r="DS169">
        <v>-40.2991035714286</v>
      </c>
      <c r="DT169">
        <v>1100.73142857143</v>
      </c>
      <c r="DU169">
        <v>1139.00714285714</v>
      </c>
      <c r="DV169">
        <v>2.47387892857143</v>
      </c>
      <c r="DW169">
        <v>1118.15</v>
      </c>
      <c r="DX169">
        <v>18.3127392857143</v>
      </c>
      <c r="DY169">
        <v>1.879095</v>
      </c>
      <c r="DZ169">
        <v>1.65545785714286</v>
      </c>
      <c r="EA169">
        <v>16.4607428571429</v>
      </c>
      <c r="EB169">
        <v>14.4849392857143</v>
      </c>
      <c r="EC169">
        <v>2000.01678571429</v>
      </c>
      <c r="ED169">
        <v>0.980004785714286</v>
      </c>
      <c r="EE169">
        <v>0.0199954285714286</v>
      </c>
      <c r="EF169">
        <v>0</v>
      </c>
      <c r="EG169">
        <v>426.947071428572</v>
      </c>
      <c r="EH169">
        <v>5.00063</v>
      </c>
      <c r="EI169">
        <v>8526.66857142857</v>
      </c>
      <c r="EJ169">
        <v>17257.0678571429</v>
      </c>
      <c r="EK169">
        <v>37.75</v>
      </c>
      <c r="EL169">
        <v>37.937</v>
      </c>
      <c r="EM169">
        <v>37.35475</v>
      </c>
      <c r="EN169">
        <v>37.232</v>
      </c>
      <c r="EO169">
        <v>38.589</v>
      </c>
      <c r="EP169">
        <v>1955.12607142857</v>
      </c>
      <c r="EQ169">
        <v>39.8907142857143</v>
      </c>
      <c r="ER169">
        <v>0</v>
      </c>
      <c r="ES169">
        <v>1659720550.9</v>
      </c>
      <c r="ET169">
        <v>0</v>
      </c>
      <c r="EU169">
        <v>426.98908</v>
      </c>
      <c r="EV169">
        <v>0.227615375875779</v>
      </c>
      <c r="EW169">
        <v>-7.57615385854045</v>
      </c>
      <c r="EX169">
        <v>8526.524</v>
      </c>
      <c r="EY169">
        <v>15</v>
      </c>
      <c r="EZ169">
        <v>0</v>
      </c>
      <c r="FA169" t="s">
        <v>419</v>
      </c>
      <c r="FB169">
        <v>1659628608.5</v>
      </c>
      <c r="FC169">
        <v>1659628614.5</v>
      </c>
      <c r="FD169">
        <v>0</v>
      </c>
      <c r="FE169">
        <v>0.171</v>
      </c>
      <c r="FF169">
        <v>-0.023</v>
      </c>
      <c r="FG169">
        <v>6.372</v>
      </c>
      <c r="FH169">
        <v>0.072</v>
      </c>
      <c r="FI169">
        <v>420</v>
      </c>
      <c r="FJ169">
        <v>15</v>
      </c>
      <c r="FK169">
        <v>0.23</v>
      </c>
      <c r="FL169">
        <v>0.04</v>
      </c>
      <c r="FM169">
        <v>-40.4451275</v>
      </c>
      <c r="FN169">
        <v>4.37606566604136</v>
      </c>
      <c r="FO169">
        <v>0.576798136694069</v>
      </c>
      <c r="FP169">
        <v>0</v>
      </c>
      <c r="FQ169">
        <v>427.002529411765</v>
      </c>
      <c r="FR169">
        <v>0.122444613390793</v>
      </c>
      <c r="FS169">
        <v>0.179757227670139</v>
      </c>
      <c r="FT169">
        <v>1</v>
      </c>
      <c r="FU169">
        <v>2.46819575</v>
      </c>
      <c r="FV169">
        <v>0.152020300187612</v>
      </c>
      <c r="FW169">
        <v>0.0178341035501507</v>
      </c>
      <c r="FX169">
        <v>0</v>
      </c>
      <c r="FY169">
        <v>1</v>
      </c>
      <c r="FZ169">
        <v>3</v>
      </c>
      <c r="GA169" t="s">
        <v>426</v>
      </c>
      <c r="GB169">
        <v>2.97439</v>
      </c>
      <c r="GC169">
        <v>2.7537</v>
      </c>
      <c r="GD169">
        <v>0.177232</v>
      </c>
      <c r="GE169">
        <v>0.182121</v>
      </c>
      <c r="GF169">
        <v>0.0934956</v>
      </c>
      <c r="GG169">
        <v>0.0863423</v>
      </c>
      <c r="GH169">
        <v>32068.3</v>
      </c>
      <c r="GI169">
        <v>34874.4</v>
      </c>
      <c r="GJ169">
        <v>35315.2</v>
      </c>
      <c r="GK169">
        <v>38665.4</v>
      </c>
      <c r="GL169">
        <v>45388.3</v>
      </c>
      <c r="GM169">
        <v>51024.1</v>
      </c>
      <c r="GN169">
        <v>55192.4</v>
      </c>
      <c r="GO169">
        <v>62016.9</v>
      </c>
      <c r="GP169">
        <v>1.9928</v>
      </c>
      <c r="GQ169">
        <v>1.8496</v>
      </c>
      <c r="GR169">
        <v>0.101984</v>
      </c>
      <c r="GS169">
        <v>0</v>
      </c>
      <c r="GT169">
        <v>23.3243</v>
      </c>
      <c r="GU169">
        <v>999.9</v>
      </c>
      <c r="GV169">
        <v>55.775</v>
      </c>
      <c r="GW169">
        <v>28.621</v>
      </c>
      <c r="GX169">
        <v>24.2749</v>
      </c>
      <c r="GY169">
        <v>55.2421</v>
      </c>
      <c r="GZ169">
        <v>50.653</v>
      </c>
      <c r="HA169">
        <v>1</v>
      </c>
      <c r="HB169">
        <v>-0.0981098</v>
      </c>
      <c r="HC169">
        <v>1.34133</v>
      </c>
      <c r="HD169">
        <v>20.1245</v>
      </c>
      <c r="HE169">
        <v>5.20052</v>
      </c>
      <c r="HF169">
        <v>12.0064</v>
      </c>
      <c r="HG169">
        <v>4.9756</v>
      </c>
      <c r="HH169">
        <v>3.2932</v>
      </c>
      <c r="HI169">
        <v>660.4</v>
      </c>
      <c r="HJ169">
        <v>9999</v>
      </c>
      <c r="HK169">
        <v>9999</v>
      </c>
      <c r="HL169">
        <v>9999</v>
      </c>
      <c r="HM169">
        <v>1.8631</v>
      </c>
      <c r="HN169">
        <v>1.86798</v>
      </c>
      <c r="HO169">
        <v>1.86774</v>
      </c>
      <c r="HP169">
        <v>1.8689</v>
      </c>
      <c r="HQ169">
        <v>1.86966</v>
      </c>
      <c r="HR169">
        <v>1.86584</v>
      </c>
      <c r="HS169">
        <v>1.86688</v>
      </c>
      <c r="HT169">
        <v>1.86829</v>
      </c>
      <c r="HU169">
        <v>5</v>
      </c>
      <c r="HV169">
        <v>0</v>
      </c>
      <c r="HW169">
        <v>0</v>
      </c>
      <c r="HX169">
        <v>0</v>
      </c>
      <c r="HY169" t="s">
        <v>421</v>
      </c>
      <c r="HZ169" t="s">
        <v>422</v>
      </c>
      <c r="IA169" t="s">
        <v>423</v>
      </c>
      <c r="IB169" t="s">
        <v>423</v>
      </c>
      <c r="IC169" t="s">
        <v>423</v>
      </c>
      <c r="ID169" t="s">
        <v>423</v>
      </c>
      <c r="IE169">
        <v>0</v>
      </c>
      <c r="IF169">
        <v>100</v>
      </c>
      <c r="IG169">
        <v>100</v>
      </c>
      <c r="IH169">
        <v>10.07</v>
      </c>
      <c r="II169">
        <v>0.3238</v>
      </c>
      <c r="IJ169">
        <v>3.92169283877132</v>
      </c>
      <c r="IK169">
        <v>0.0054094350880348</v>
      </c>
      <c r="IL169">
        <v>8.62785101562088e-07</v>
      </c>
      <c r="IM169">
        <v>-6.09410195572284e-10</v>
      </c>
      <c r="IN169">
        <v>-0.025273926026183</v>
      </c>
      <c r="IO169">
        <v>-0.0219156322177338</v>
      </c>
      <c r="IP169">
        <v>0.00246301660602182</v>
      </c>
      <c r="IQ169">
        <v>-2.7174175459257e-05</v>
      </c>
      <c r="IR169">
        <v>-3</v>
      </c>
      <c r="IS169">
        <v>1757</v>
      </c>
      <c r="IT169">
        <v>1</v>
      </c>
      <c r="IU169">
        <v>21</v>
      </c>
      <c r="IV169">
        <v>1532.4</v>
      </c>
      <c r="IW169">
        <v>1532.3</v>
      </c>
      <c r="IX169">
        <v>2.29736</v>
      </c>
      <c r="IY169">
        <v>2.59399</v>
      </c>
      <c r="IZ169">
        <v>1.54785</v>
      </c>
      <c r="JA169">
        <v>2.30713</v>
      </c>
      <c r="JB169">
        <v>1.34644</v>
      </c>
      <c r="JC169">
        <v>2.3291</v>
      </c>
      <c r="JD169">
        <v>32.2446</v>
      </c>
      <c r="JE169">
        <v>24.2451</v>
      </c>
      <c r="JF169">
        <v>18</v>
      </c>
      <c r="JG169">
        <v>499.247</v>
      </c>
      <c r="JH169">
        <v>407.896</v>
      </c>
      <c r="JI169">
        <v>20.8993</v>
      </c>
      <c r="JJ169">
        <v>25.9516</v>
      </c>
      <c r="JK169">
        <v>30</v>
      </c>
      <c r="JL169">
        <v>25.9465</v>
      </c>
      <c r="JM169">
        <v>25.8962</v>
      </c>
      <c r="JN169">
        <v>46.0187</v>
      </c>
      <c r="JO169">
        <v>29.2503</v>
      </c>
      <c r="JP169">
        <v>0</v>
      </c>
      <c r="JQ169">
        <v>20.9174</v>
      </c>
      <c r="JR169">
        <v>1154.45</v>
      </c>
      <c r="JS169">
        <v>18.2777</v>
      </c>
      <c r="JT169">
        <v>102.392</v>
      </c>
      <c r="JU169">
        <v>103.229</v>
      </c>
    </row>
    <row r="170" spans="1:281">
      <c r="A170">
        <v>154</v>
      </c>
      <c r="B170">
        <v>1659720558.6</v>
      </c>
      <c r="C170">
        <v>2573.5</v>
      </c>
      <c r="D170" t="s">
        <v>732</v>
      </c>
      <c r="E170" t="s">
        <v>733</v>
      </c>
      <c r="F170">
        <v>5</v>
      </c>
      <c r="G170" t="s">
        <v>595</v>
      </c>
      <c r="H170" t="s">
        <v>416</v>
      </c>
      <c r="I170">
        <v>1659720551.13704</v>
      </c>
      <c r="J170">
        <f>(K170)/1000</f>
        <v>0</v>
      </c>
      <c r="K170">
        <f>IF(CZ170, AN170, AH170)</f>
        <v>0</v>
      </c>
      <c r="L170">
        <f>IF(CZ170, AI170, AG170)</f>
        <v>0</v>
      </c>
      <c r="M170">
        <f>DB170 - IF(AU170&gt;1, L170*CV170*100.0/(AW170*DP170), 0)</f>
        <v>0</v>
      </c>
      <c r="N170">
        <f>((T170-J170/2)*M170-L170)/(T170+J170/2)</f>
        <v>0</v>
      </c>
      <c r="O170">
        <f>N170*(DI170+DJ170)/1000.0</f>
        <v>0</v>
      </c>
      <c r="P170">
        <f>(DB170 - IF(AU170&gt;1, L170*CV170*100.0/(AW170*DP170), 0))*(DI170+DJ170)/1000.0</f>
        <v>0</v>
      </c>
      <c r="Q170">
        <f>2.0/((1/S170-1/R170)+SIGN(S170)*SQRT((1/S170-1/R170)*(1/S170-1/R170) + 4*CW170/((CW170+1)*(CW170+1))*(2*1/S170*1/R170-1/R170*1/R170)))</f>
        <v>0</v>
      </c>
      <c r="R170">
        <f>IF(LEFT(CX170,1)&lt;&gt;"0",IF(LEFT(CX170,1)="1",3.0,CY170),$D$5+$E$5*(DP170*DI170/($K$5*1000))+$F$5*(DP170*DI170/($K$5*1000))*MAX(MIN(CV170,$J$5),$I$5)*MAX(MIN(CV170,$J$5),$I$5)+$G$5*MAX(MIN(CV170,$J$5),$I$5)*(DP170*DI170/($K$5*1000))+$H$5*(DP170*DI170/($K$5*1000))*(DP170*DI170/($K$5*1000)))</f>
        <v>0</v>
      </c>
      <c r="S170">
        <f>J170*(1000-(1000*0.61365*exp(17.502*W170/(240.97+W170))/(DI170+DJ170)+DD170)/2)/(1000*0.61365*exp(17.502*W170/(240.97+W170))/(DI170+DJ170)-DD170)</f>
        <v>0</v>
      </c>
      <c r="T170">
        <f>1/((CW170+1)/(Q170/1.6)+1/(R170/1.37)) + CW170/((CW170+1)/(Q170/1.6) + CW170/(R170/1.37))</f>
        <v>0</v>
      </c>
      <c r="U170">
        <f>(CR170*CU170)</f>
        <v>0</v>
      </c>
      <c r="V170">
        <f>(DK170+(U170+2*0.95*5.67E-8*(((DK170+$B$7)+273)^4-(DK170+273)^4)-44100*J170)/(1.84*29.3*R170+8*0.95*5.67E-8*(DK170+273)^3))</f>
        <v>0</v>
      </c>
      <c r="W170">
        <f>($C$7*DL170+$D$7*DM170+$E$7*V170)</f>
        <v>0</v>
      </c>
      <c r="X170">
        <f>0.61365*exp(17.502*W170/(240.97+W170))</f>
        <v>0</v>
      </c>
      <c r="Y170">
        <f>(Z170/AA170*100)</f>
        <v>0</v>
      </c>
      <c r="Z170">
        <f>DD170*(DI170+DJ170)/1000</f>
        <v>0</v>
      </c>
      <c r="AA170">
        <f>0.61365*exp(17.502*DK170/(240.97+DK170))</f>
        <v>0</v>
      </c>
      <c r="AB170">
        <f>(X170-DD170*(DI170+DJ170)/1000)</f>
        <v>0</v>
      </c>
      <c r="AC170">
        <f>(-J170*44100)</f>
        <v>0</v>
      </c>
      <c r="AD170">
        <f>2*29.3*R170*0.92*(DK170-W170)</f>
        <v>0</v>
      </c>
      <c r="AE170">
        <f>2*0.95*5.67E-8*(((DK170+$B$7)+273)^4-(W170+273)^4)</f>
        <v>0</v>
      </c>
      <c r="AF170">
        <f>U170+AE170+AC170+AD170</f>
        <v>0</v>
      </c>
      <c r="AG170">
        <f>DH170*AU170*(DC170-DB170*(1000-AU170*DE170)/(1000-AU170*DD170))/(100*CV170)</f>
        <v>0</v>
      </c>
      <c r="AH170">
        <f>1000*DH170*AU170*(DD170-DE170)/(100*CV170*(1000-AU170*DD170))</f>
        <v>0</v>
      </c>
      <c r="AI170">
        <f>(AJ170 - AK170 - DI170*1E3/(8.314*(DK170+273.15)) * AM170/DH170 * AL170) * DH170/(100*CV170) * (1000 - DE170)/1000</f>
        <v>0</v>
      </c>
      <c r="AJ170">
        <v>1172.94751391146</v>
      </c>
      <c r="AK170">
        <v>1141.74618181818</v>
      </c>
      <c r="AL170">
        <v>3.410004954529</v>
      </c>
      <c r="AM170">
        <v>66.0023153147269</v>
      </c>
      <c r="AN170">
        <f>(AP170 - AO170 + DI170*1E3/(8.314*(DK170+273.15)) * AR170/DH170 * AQ170) * DH170/(100*CV170) * 1000/(1000 - AP170)</f>
        <v>0</v>
      </c>
      <c r="AO170">
        <v>18.2908716310846</v>
      </c>
      <c r="AP170">
        <v>20.764865034965</v>
      </c>
      <c r="AQ170">
        <v>0.000249236954550992</v>
      </c>
      <c r="AR170">
        <v>111.647629213414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MAX(0,($B$13+$C$13*DP170)/(1+$D$13*DP170)*DI170/(DK170+273)*$E$13)</f>
        <v>0</v>
      </c>
      <c r="AX170" t="s">
        <v>417</v>
      </c>
      <c r="AY170" t="s">
        <v>417</v>
      </c>
      <c r="AZ170">
        <v>0</v>
      </c>
      <c r="BA170">
        <v>0</v>
      </c>
      <c r="BB170">
        <f>1-AZ170/BA170</f>
        <v>0</v>
      </c>
      <c r="BC170">
        <v>0</v>
      </c>
      <c r="BD170" t="s">
        <v>417</v>
      </c>
      <c r="BE170" t="s">
        <v>417</v>
      </c>
      <c r="BF170">
        <v>0</v>
      </c>
      <c r="BG170">
        <v>0</v>
      </c>
      <c r="BH170">
        <f>1-BF170/BG170</f>
        <v>0</v>
      </c>
      <c r="BI170">
        <v>0.5</v>
      </c>
      <c r="BJ170">
        <f>CS170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417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f>$B$11*DQ170+$C$11*DR170+$F$11*EC170*(1-EF170)</f>
        <v>0</v>
      </c>
      <c r="CS170">
        <f>CR170*CT170</f>
        <v>0</v>
      </c>
      <c r="CT170">
        <f>($B$11*$D$9+$C$11*$D$9+$F$11*((EP170+EH170)/MAX(EP170+EH170+EQ170, 0.1)*$I$9+EQ170/MAX(EP170+EH170+EQ170, 0.1)*$J$9))/($B$11+$C$11+$F$11)</f>
        <v>0</v>
      </c>
      <c r="CU170">
        <f>($B$11*$K$9+$C$11*$K$9+$F$11*((EP170+EH170)/MAX(EP170+EH170+EQ170, 0.1)*$P$9+EQ170/MAX(EP170+EH170+EQ170, 0.1)*$Q$9))/($B$11+$C$11+$F$11)</f>
        <v>0</v>
      </c>
      <c r="CV170">
        <v>6</v>
      </c>
      <c r="CW170">
        <v>0.5</v>
      </c>
      <c r="CX170" t="s">
        <v>418</v>
      </c>
      <c r="CY170">
        <v>2</v>
      </c>
      <c r="CZ170" t="b">
        <v>1</v>
      </c>
      <c r="DA170">
        <v>1659720551.13704</v>
      </c>
      <c r="DB170">
        <v>1095.2537037037</v>
      </c>
      <c r="DC170">
        <v>1135.60888888889</v>
      </c>
      <c r="DD170">
        <v>20.7763111111111</v>
      </c>
      <c r="DE170">
        <v>18.293637037037</v>
      </c>
      <c r="DF170">
        <v>1085.22444444444</v>
      </c>
      <c r="DG170">
        <v>20.4520222222222</v>
      </c>
      <c r="DH170">
        <v>500.130259259259</v>
      </c>
      <c r="DI170">
        <v>90.3985037037037</v>
      </c>
      <c r="DJ170">
        <v>0.0999784074074074</v>
      </c>
      <c r="DK170">
        <v>24.6012296296296</v>
      </c>
      <c r="DL170">
        <v>25.0001185185185</v>
      </c>
      <c r="DM170">
        <v>999.9</v>
      </c>
      <c r="DN170">
        <v>0</v>
      </c>
      <c r="DO170">
        <v>0</v>
      </c>
      <c r="DP170">
        <v>10017.962962963</v>
      </c>
      <c r="DQ170">
        <v>0</v>
      </c>
      <c r="DR170">
        <v>11.6948</v>
      </c>
      <c r="DS170">
        <v>-40.3563592592593</v>
      </c>
      <c r="DT170">
        <v>1118.49148148148</v>
      </c>
      <c r="DU170">
        <v>1156.77074074074</v>
      </c>
      <c r="DV170">
        <v>2.48267185185185</v>
      </c>
      <c r="DW170">
        <v>1135.60888888889</v>
      </c>
      <c r="DX170">
        <v>18.293637037037</v>
      </c>
      <c r="DY170">
        <v>1.87814777777778</v>
      </c>
      <c r="DZ170">
        <v>1.65371777777778</v>
      </c>
      <c r="EA170">
        <v>16.4528185185185</v>
      </c>
      <c r="EB170">
        <v>14.4686777777778</v>
      </c>
      <c r="EC170">
        <v>2000.01888888889</v>
      </c>
      <c r="ED170">
        <v>0.980004777777778</v>
      </c>
      <c r="EE170">
        <v>0.019995437037037</v>
      </c>
      <c r="EF170">
        <v>0</v>
      </c>
      <c r="EG170">
        <v>427.002111111111</v>
      </c>
      <c r="EH170">
        <v>5.00063</v>
      </c>
      <c r="EI170">
        <v>8526.12851851852</v>
      </c>
      <c r="EJ170">
        <v>17257.0888888889</v>
      </c>
      <c r="EK170">
        <v>37.75</v>
      </c>
      <c r="EL170">
        <v>37.937</v>
      </c>
      <c r="EM170">
        <v>37.3516666666667</v>
      </c>
      <c r="EN170">
        <v>37.236</v>
      </c>
      <c r="EO170">
        <v>38.5946666666667</v>
      </c>
      <c r="EP170">
        <v>1955.12814814815</v>
      </c>
      <c r="EQ170">
        <v>39.8907407407407</v>
      </c>
      <c r="ER170">
        <v>0</v>
      </c>
      <c r="ES170">
        <v>1659720555.7</v>
      </c>
      <c r="ET170">
        <v>0</v>
      </c>
      <c r="EU170">
        <v>427.01092</v>
      </c>
      <c r="EV170">
        <v>-0.183307695021707</v>
      </c>
      <c r="EW170">
        <v>-5.34461540837437</v>
      </c>
      <c r="EX170">
        <v>8526.0152</v>
      </c>
      <c r="EY170">
        <v>15</v>
      </c>
      <c r="EZ170">
        <v>0</v>
      </c>
      <c r="FA170" t="s">
        <v>419</v>
      </c>
      <c r="FB170">
        <v>1659628608.5</v>
      </c>
      <c r="FC170">
        <v>1659628614.5</v>
      </c>
      <c r="FD170">
        <v>0</v>
      </c>
      <c r="FE170">
        <v>0.171</v>
      </c>
      <c r="FF170">
        <v>-0.023</v>
      </c>
      <c r="FG170">
        <v>6.372</v>
      </c>
      <c r="FH170">
        <v>0.072</v>
      </c>
      <c r="FI170">
        <v>420</v>
      </c>
      <c r="FJ170">
        <v>15</v>
      </c>
      <c r="FK170">
        <v>0.23</v>
      </c>
      <c r="FL170">
        <v>0.04</v>
      </c>
      <c r="FM170">
        <v>-40.4015</v>
      </c>
      <c r="FN170">
        <v>1.52856135084435</v>
      </c>
      <c r="FO170">
        <v>0.539167704893385</v>
      </c>
      <c r="FP170">
        <v>0</v>
      </c>
      <c r="FQ170">
        <v>426.983794117647</v>
      </c>
      <c r="FR170">
        <v>0.305225360588629</v>
      </c>
      <c r="FS170">
        <v>0.186323845117892</v>
      </c>
      <c r="FT170">
        <v>1</v>
      </c>
      <c r="FU170">
        <v>2.473679</v>
      </c>
      <c r="FV170">
        <v>0.0940845028142562</v>
      </c>
      <c r="FW170">
        <v>0.0151816561678889</v>
      </c>
      <c r="FX170">
        <v>1</v>
      </c>
      <c r="FY170">
        <v>2</v>
      </c>
      <c r="FZ170">
        <v>3</v>
      </c>
      <c r="GA170" t="s">
        <v>429</v>
      </c>
      <c r="GB170">
        <v>2.97391</v>
      </c>
      <c r="GC170">
        <v>2.75441</v>
      </c>
      <c r="GD170">
        <v>0.1789</v>
      </c>
      <c r="GE170">
        <v>0.183855</v>
      </c>
      <c r="GF170">
        <v>0.0935017</v>
      </c>
      <c r="GG170">
        <v>0.0863454</v>
      </c>
      <c r="GH170">
        <v>32002.7</v>
      </c>
      <c r="GI170">
        <v>34800.8</v>
      </c>
      <c r="GJ170">
        <v>35314.6</v>
      </c>
      <c r="GK170">
        <v>38665.8</v>
      </c>
      <c r="GL170">
        <v>45388.4</v>
      </c>
      <c r="GM170">
        <v>51024.8</v>
      </c>
      <c r="GN170">
        <v>55192.8</v>
      </c>
      <c r="GO170">
        <v>62017.9</v>
      </c>
      <c r="GP170">
        <v>1.9928</v>
      </c>
      <c r="GQ170">
        <v>1.8504</v>
      </c>
      <c r="GR170">
        <v>0.103325</v>
      </c>
      <c r="GS170">
        <v>0</v>
      </c>
      <c r="GT170">
        <v>23.3274</v>
      </c>
      <c r="GU170">
        <v>999.9</v>
      </c>
      <c r="GV170">
        <v>55.775</v>
      </c>
      <c r="GW170">
        <v>28.621</v>
      </c>
      <c r="GX170">
        <v>24.2757</v>
      </c>
      <c r="GY170">
        <v>55.4021</v>
      </c>
      <c r="GZ170">
        <v>50.2284</v>
      </c>
      <c r="HA170">
        <v>1</v>
      </c>
      <c r="HB170">
        <v>-0.0979268</v>
      </c>
      <c r="HC170">
        <v>1.39063</v>
      </c>
      <c r="HD170">
        <v>20.1241</v>
      </c>
      <c r="HE170">
        <v>5.19812</v>
      </c>
      <c r="HF170">
        <v>12.0052</v>
      </c>
      <c r="HG170">
        <v>4.9752</v>
      </c>
      <c r="HH170">
        <v>3.2932</v>
      </c>
      <c r="HI170">
        <v>660.4</v>
      </c>
      <c r="HJ170">
        <v>9999</v>
      </c>
      <c r="HK170">
        <v>9999</v>
      </c>
      <c r="HL170">
        <v>9999</v>
      </c>
      <c r="HM170">
        <v>1.8631</v>
      </c>
      <c r="HN170">
        <v>1.86798</v>
      </c>
      <c r="HO170">
        <v>1.86777</v>
      </c>
      <c r="HP170">
        <v>1.8689</v>
      </c>
      <c r="HQ170">
        <v>1.86975</v>
      </c>
      <c r="HR170">
        <v>1.86584</v>
      </c>
      <c r="HS170">
        <v>1.86691</v>
      </c>
      <c r="HT170">
        <v>1.86829</v>
      </c>
      <c r="HU170">
        <v>5</v>
      </c>
      <c r="HV170">
        <v>0</v>
      </c>
      <c r="HW170">
        <v>0</v>
      </c>
      <c r="HX170">
        <v>0</v>
      </c>
      <c r="HY170" t="s">
        <v>421</v>
      </c>
      <c r="HZ170" t="s">
        <v>422</v>
      </c>
      <c r="IA170" t="s">
        <v>423</v>
      </c>
      <c r="IB170" t="s">
        <v>423</v>
      </c>
      <c r="IC170" t="s">
        <v>423</v>
      </c>
      <c r="ID170" t="s">
        <v>423</v>
      </c>
      <c r="IE170">
        <v>0</v>
      </c>
      <c r="IF170">
        <v>100</v>
      </c>
      <c r="IG170">
        <v>100</v>
      </c>
      <c r="IH170">
        <v>10.15</v>
      </c>
      <c r="II170">
        <v>0.324</v>
      </c>
      <c r="IJ170">
        <v>3.92169283877132</v>
      </c>
      <c r="IK170">
        <v>0.0054094350880348</v>
      </c>
      <c r="IL170">
        <v>8.62785101562088e-07</v>
      </c>
      <c r="IM170">
        <v>-6.09410195572284e-10</v>
      </c>
      <c r="IN170">
        <v>-0.025273926026183</v>
      </c>
      <c r="IO170">
        <v>-0.0219156322177338</v>
      </c>
      <c r="IP170">
        <v>0.00246301660602182</v>
      </c>
      <c r="IQ170">
        <v>-2.7174175459257e-05</v>
      </c>
      <c r="IR170">
        <v>-3</v>
      </c>
      <c r="IS170">
        <v>1757</v>
      </c>
      <c r="IT170">
        <v>1</v>
      </c>
      <c r="IU170">
        <v>21</v>
      </c>
      <c r="IV170">
        <v>1532.5</v>
      </c>
      <c r="IW170">
        <v>1532.4</v>
      </c>
      <c r="IX170">
        <v>2.32544</v>
      </c>
      <c r="IY170">
        <v>2.60498</v>
      </c>
      <c r="IZ170">
        <v>1.54785</v>
      </c>
      <c r="JA170">
        <v>2.30591</v>
      </c>
      <c r="JB170">
        <v>1.34644</v>
      </c>
      <c r="JC170">
        <v>2.30835</v>
      </c>
      <c r="JD170">
        <v>32.2446</v>
      </c>
      <c r="JE170">
        <v>24.2451</v>
      </c>
      <c r="JF170">
        <v>18</v>
      </c>
      <c r="JG170">
        <v>499.247</v>
      </c>
      <c r="JH170">
        <v>408.341</v>
      </c>
      <c r="JI170">
        <v>20.9152</v>
      </c>
      <c r="JJ170">
        <v>25.9516</v>
      </c>
      <c r="JK170">
        <v>30.0003</v>
      </c>
      <c r="JL170">
        <v>25.9465</v>
      </c>
      <c r="JM170">
        <v>25.8962</v>
      </c>
      <c r="JN170">
        <v>46.5943</v>
      </c>
      <c r="JO170">
        <v>29.2503</v>
      </c>
      <c r="JP170">
        <v>0</v>
      </c>
      <c r="JQ170">
        <v>20.9152</v>
      </c>
      <c r="JR170">
        <v>1174.69</v>
      </c>
      <c r="JS170">
        <v>18.2777</v>
      </c>
      <c r="JT170">
        <v>102.391</v>
      </c>
      <c r="JU170">
        <v>103.23</v>
      </c>
    </row>
    <row r="171" spans="1:281">
      <c r="A171">
        <v>155</v>
      </c>
      <c r="B171">
        <v>1659720563.6</v>
      </c>
      <c r="C171">
        <v>2578.5</v>
      </c>
      <c r="D171" t="s">
        <v>734</v>
      </c>
      <c r="E171" t="s">
        <v>735</v>
      </c>
      <c r="F171">
        <v>5</v>
      </c>
      <c r="G171" t="s">
        <v>595</v>
      </c>
      <c r="H171" t="s">
        <v>416</v>
      </c>
      <c r="I171">
        <v>1659720555.56552</v>
      </c>
      <c r="J171">
        <f>(K171)/1000</f>
        <v>0</v>
      </c>
      <c r="K171">
        <f>IF(CZ171, AN171, AH171)</f>
        <v>0</v>
      </c>
      <c r="L171">
        <f>IF(CZ171, AI171, AG171)</f>
        <v>0</v>
      </c>
      <c r="M171">
        <f>DB171 - IF(AU171&gt;1, L171*CV171*100.0/(AW171*DP171), 0)</f>
        <v>0</v>
      </c>
      <c r="N171">
        <f>((T171-J171/2)*M171-L171)/(T171+J171/2)</f>
        <v>0</v>
      </c>
      <c r="O171">
        <f>N171*(DI171+DJ171)/1000.0</f>
        <v>0</v>
      </c>
      <c r="P171">
        <f>(DB171 - IF(AU171&gt;1, L171*CV171*100.0/(AW171*DP171), 0))*(DI171+DJ171)/1000.0</f>
        <v>0</v>
      </c>
      <c r="Q171">
        <f>2.0/((1/S171-1/R171)+SIGN(S171)*SQRT((1/S171-1/R171)*(1/S171-1/R171) + 4*CW171/((CW171+1)*(CW171+1))*(2*1/S171*1/R171-1/R171*1/R171)))</f>
        <v>0</v>
      </c>
      <c r="R171">
        <f>IF(LEFT(CX171,1)&lt;&gt;"0",IF(LEFT(CX171,1)="1",3.0,CY171),$D$5+$E$5*(DP171*DI171/($K$5*1000))+$F$5*(DP171*DI171/($K$5*1000))*MAX(MIN(CV171,$J$5),$I$5)*MAX(MIN(CV171,$J$5),$I$5)+$G$5*MAX(MIN(CV171,$J$5),$I$5)*(DP171*DI171/($K$5*1000))+$H$5*(DP171*DI171/($K$5*1000))*(DP171*DI171/($K$5*1000)))</f>
        <v>0</v>
      </c>
      <c r="S171">
        <f>J171*(1000-(1000*0.61365*exp(17.502*W171/(240.97+W171))/(DI171+DJ171)+DD171)/2)/(1000*0.61365*exp(17.502*W171/(240.97+W171))/(DI171+DJ171)-DD171)</f>
        <v>0</v>
      </c>
      <c r="T171">
        <f>1/((CW171+1)/(Q171/1.6)+1/(R171/1.37)) + CW171/((CW171+1)/(Q171/1.6) + CW171/(R171/1.37))</f>
        <v>0</v>
      </c>
      <c r="U171">
        <f>(CR171*CU171)</f>
        <v>0</v>
      </c>
      <c r="V171">
        <f>(DK171+(U171+2*0.95*5.67E-8*(((DK171+$B$7)+273)^4-(DK171+273)^4)-44100*J171)/(1.84*29.3*R171+8*0.95*5.67E-8*(DK171+273)^3))</f>
        <v>0</v>
      </c>
      <c r="W171">
        <f>($C$7*DL171+$D$7*DM171+$E$7*V171)</f>
        <v>0</v>
      </c>
      <c r="X171">
        <f>0.61365*exp(17.502*W171/(240.97+W171))</f>
        <v>0</v>
      </c>
      <c r="Y171">
        <f>(Z171/AA171*100)</f>
        <v>0</v>
      </c>
      <c r="Z171">
        <f>DD171*(DI171+DJ171)/1000</f>
        <v>0</v>
      </c>
      <c r="AA171">
        <f>0.61365*exp(17.502*DK171/(240.97+DK171))</f>
        <v>0</v>
      </c>
      <c r="AB171">
        <f>(X171-DD171*(DI171+DJ171)/1000)</f>
        <v>0</v>
      </c>
      <c r="AC171">
        <f>(-J171*44100)</f>
        <v>0</v>
      </c>
      <c r="AD171">
        <f>2*29.3*R171*0.92*(DK171-W171)</f>
        <v>0</v>
      </c>
      <c r="AE171">
        <f>2*0.95*5.67E-8*(((DK171+$B$7)+273)^4-(W171+273)^4)</f>
        <v>0</v>
      </c>
      <c r="AF171">
        <f>U171+AE171+AC171+AD171</f>
        <v>0</v>
      </c>
      <c r="AG171">
        <f>DH171*AU171*(DC171-DB171*(1000-AU171*DE171)/(1000-AU171*DD171))/(100*CV171)</f>
        <v>0</v>
      </c>
      <c r="AH171">
        <f>1000*DH171*AU171*(DD171-DE171)/(100*CV171*(1000-AU171*DD171))</f>
        <v>0</v>
      </c>
      <c r="AI171">
        <f>(AJ171 - AK171 - DI171*1E3/(8.314*(DK171+273.15)) * AM171/DH171 * AL171) * DH171/(100*CV171) * (1000 - DE171)/1000</f>
        <v>0</v>
      </c>
      <c r="AJ171">
        <v>1189.87283759721</v>
      </c>
      <c r="AK171">
        <v>1158.92642424242</v>
      </c>
      <c r="AL171">
        <v>3.3975761994255</v>
      </c>
      <c r="AM171">
        <v>66.0023153147269</v>
      </c>
      <c r="AN171">
        <f>(AP171 - AO171 + DI171*1E3/(8.314*(DK171+273.15)) * AR171/DH171 * AQ171) * DH171/(100*CV171) * 1000/(1000 - AP171)</f>
        <v>0</v>
      </c>
      <c r="AO171">
        <v>18.2893089489872</v>
      </c>
      <c r="AP171">
        <v>20.7615496503497</v>
      </c>
      <c r="AQ171">
        <v>-0.00015603652821005</v>
      </c>
      <c r="AR171">
        <v>111.647629213414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MAX(0,($B$13+$C$13*DP171)/(1+$D$13*DP171)*DI171/(DK171+273)*$E$13)</f>
        <v>0</v>
      </c>
      <c r="AX171" t="s">
        <v>417</v>
      </c>
      <c r="AY171" t="s">
        <v>417</v>
      </c>
      <c r="AZ171">
        <v>0</v>
      </c>
      <c r="BA171">
        <v>0</v>
      </c>
      <c r="BB171">
        <f>1-AZ171/BA171</f>
        <v>0</v>
      </c>
      <c r="BC171">
        <v>0</v>
      </c>
      <c r="BD171" t="s">
        <v>417</v>
      </c>
      <c r="BE171" t="s">
        <v>417</v>
      </c>
      <c r="BF171">
        <v>0</v>
      </c>
      <c r="BG171">
        <v>0</v>
      </c>
      <c r="BH171">
        <f>1-BF171/BG171</f>
        <v>0</v>
      </c>
      <c r="BI171">
        <v>0.5</v>
      </c>
      <c r="BJ171">
        <f>CS171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417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f>$B$11*DQ171+$C$11*DR171+$F$11*EC171*(1-EF171)</f>
        <v>0</v>
      </c>
      <c r="CS171">
        <f>CR171*CT171</f>
        <v>0</v>
      </c>
      <c r="CT171">
        <f>($B$11*$D$9+$C$11*$D$9+$F$11*((EP171+EH171)/MAX(EP171+EH171+EQ171, 0.1)*$I$9+EQ171/MAX(EP171+EH171+EQ171, 0.1)*$J$9))/($B$11+$C$11+$F$11)</f>
        <v>0</v>
      </c>
      <c r="CU171">
        <f>($B$11*$K$9+$C$11*$K$9+$F$11*((EP171+EH171)/MAX(EP171+EH171+EQ171, 0.1)*$P$9+EQ171/MAX(EP171+EH171+EQ171, 0.1)*$Q$9))/($B$11+$C$11+$F$11)</f>
        <v>0</v>
      </c>
      <c r="CV171">
        <v>6</v>
      </c>
      <c r="CW171">
        <v>0.5</v>
      </c>
      <c r="CX171" t="s">
        <v>418</v>
      </c>
      <c r="CY171">
        <v>2</v>
      </c>
      <c r="CZ171" t="b">
        <v>1</v>
      </c>
      <c r="DA171">
        <v>1659720555.56552</v>
      </c>
      <c r="DB171">
        <v>1109.86965517241</v>
      </c>
      <c r="DC171">
        <v>1150.27344827586</v>
      </c>
      <c r="DD171">
        <v>20.7686655172414</v>
      </c>
      <c r="DE171">
        <v>18.2901172413793</v>
      </c>
      <c r="DF171">
        <v>1099.76586206897</v>
      </c>
      <c r="DG171">
        <v>20.4447</v>
      </c>
      <c r="DH171">
        <v>500.130206896552</v>
      </c>
      <c r="DI171">
        <v>90.3976896551724</v>
      </c>
      <c r="DJ171">
        <v>0.100019313793103</v>
      </c>
      <c r="DK171">
        <v>24.6009965517241</v>
      </c>
      <c r="DL171">
        <v>25.0000034482759</v>
      </c>
      <c r="DM171">
        <v>999.9</v>
      </c>
      <c r="DN171">
        <v>0</v>
      </c>
      <c r="DO171">
        <v>0</v>
      </c>
      <c r="DP171">
        <v>10018.7931034483</v>
      </c>
      <c r="DQ171">
        <v>0</v>
      </c>
      <c r="DR171">
        <v>11.6948</v>
      </c>
      <c r="DS171">
        <v>-40.4041862068965</v>
      </c>
      <c r="DT171">
        <v>1133.40896551724</v>
      </c>
      <c r="DU171">
        <v>1171.70413793103</v>
      </c>
      <c r="DV171">
        <v>2.47854862068965</v>
      </c>
      <c r="DW171">
        <v>1150.27344827586</v>
      </c>
      <c r="DX171">
        <v>18.2901172413793</v>
      </c>
      <c r="DY171">
        <v>1.87743896551724</v>
      </c>
      <c r="DZ171">
        <v>1.65338379310345</v>
      </c>
      <c r="EA171">
        <v>16.4468965517241</v>
      </c>
      <c r="EB171">
        <v>14.4655551724138</v>
      </c>
      <c r="EC171">
        <v>2000.01413793103</v>
      </c>
      <c r="ED171">
        <v>0.980004793103448</v>
      </c>
      <c r="EE171">
        <v>0.0199954206896552</v>
      </c>
      <c r="EF171">
        <v>0</v>
      </c>
      <c r="EG171">
        <v>426.965068965517</v>
      </c>
      <c r="EH171">
        <v>5.00063</v>
      </c>
      <c r="EI171">
        <v>8525.36137931035</v>
      </c>
      <c r="EJ171">
        <v>17257.0517241379</v>
      </c>
      <c r="EK171">
        <v>37.75</v>
      </c>
      <c r="EL171">
        <v>37.937</v>
      </c>
      <c r="EM171">
        <v>37.3511034482759</v>
      </c>
      <c r="EN171">
        <v>37.2326206896552</v>
      </c>
      <c r="EO171">
        <v>38.5924137931034</v>
      </c>
      <c r="EP171">
        <v>1955.12344827586</v>
      </c>
      <c r="EQ171">
        <v>39.8906896551724</v>
      </c>
      <c r="ER171">
        <v>0</v>
      </c>
      <c r="ES171">
        <v>1659720560.5</v>
      </c>
      <c r="ET171">
        <v>0</v>
      </c>
      <c r="EU171">
        <v>426.9848</v>
      </c>
      <c r="EV171">
        <v>-0.817999985838524</v>
      </c>
      <c r="EW171">
        <v>-11.5484615274077</v>
      </c>
      <c r="EX171">
        <v>8525.2448</v>
      </c>
      <c r="EY171">
        <v>15</v>
      </c>
      <c r="EZ171">
        <v>0</v>
      </c>
      <c r="FA171" t="s">
        <v>419</v>
      </c>
      <c r="FB171">
        <v>1659628608.5</v>
      </c>
      <c r="FC171">
        <v>1659628614.5</v>
      </c>
      <c r="FD171">
        <v>0</v>
      </c>
      <c r="FE171">
        <v>0.171</v>
      </c>
      <c r="FF171">
        <v>-0.023</v>
      </c>
      <c r="FG171">
        <v>6.372</v>
      </c>
      <c r="FH171">
        <v>0.072</v>
      </c>
      <c r="FI171">
        <v>420</v>
      </c>
      <c r="FJ171">
        <v>15</v>
      </c>
      <c r="FK171">
        <v>0.23</v>
      </c>
      <c r="FL171">
        <v>0.04</v>
      </c>
      <c r="FM171">
        <v>-40.43613</v>
      </c>
      <c r="FN171">
        <v>-1.69761951219502</v>
      </c>
      <c r="FO171">
        <v>0.571616364443847</v>
      </c>
      <c r="FP171">
        <v>0</v>
      </c>
      <c r="FQ171">
        <v>426.987558823529</v>
      </c>
      <c r="FR171">
        <v>-0.540672266488612</v>
      </c>
      <c r="FS171">
        <v>0.18604951763007</v>
      </c>
      <c r="FT171">
        <v>1</v>
      </c>
      <c r="FU171">
        <v>2.4801215</v>
      </c>
      <c r="FV171">
        <v>-0.024850356472794</v>
      </c>
      <c r="FW171">
        <v>0.00774733165354368</v>
      </c>
      <c r="FX171">
        <v>1</v>
      </c>
      <c r="FY171">
        <v>2</v>
      </c>
      <c r="FZ171">
        <v>3</v>
      </c>
      <c r="GA171" t="s">
        <v>429</v>
      </c>
      <c r="GB171">
        <v>2.97379</v>
      </c>
      <c r="GC171">
        <v>2.75365</v>
      </c>
      <c r="GD171">
        <v>0.180581</v>
      </c>
      <c r="GE171">
        <v>0.18549</v>
      </c>
      <c r="GF171">
        <v>0.0934898</v>
      </c>
      <c r="GG171">
        <v>0.0863409</v>
      </c>
      <c r="GH171">
        <v>31937.9</v>
      </c>
      <c r="GI171">
        <v>34731.4</v>
      </c>
      <c r="GJ171">
        <v>35315.3</v>
      </c>
      <c r="GK171">
        <v>38666</v>
      </c>
      <c r="GL171">
        <v>45388.9</v>
      </c>
      <c r="GM171">
        <v>51025.5</v>
      </c>
      <c r="GN171">
        <v>55192.6</v>
      </c>
      <c r="GO171">
        <v>62018.4</v>
      </c>
      <c r="GP171">
        <v>1.9926</v>
      </c>
      <c r="GQ171">
        <v>1.85</v>
      </c>
      <c r="GR171">
        <v>0.102222</v>
      </c>
      <c r="GS171">
        <v>0</v>
      </c>
      <c r="GT171">
        <v>23.3293</v>
      </c>
      <c r="GU171">
        <v>999.9</v>
      </c>
      <c r="GV171">
        <v>55.775</v>
      </c>
      <c r="GW171">
        <v>28.621</v>
      </c>
      <c r="GX171">
        <v>24.2754</v>
      </c>
      <c r="GY171">
        <v>54.9021</v>
      </c>
      <c r="GZ171">
        <v>50.2204</v>
      </c>
      <c r="HA171">
        <v>1</v>
      </c>
      <c r="HB171">
        <v>-0.0985976</v>
      </c>
      <c r="HC171">
        <v>1.41924</v>
      </c>
      <c r="HD171">
        <v>20.1239</v>
      </c>
      <c r="HE171">
        <v>5.20052</v>
      </c>
      <c r="HF171">
        <v>12.0052</v>
      </c>
      <c r="HG171">
        <v>4.9756</v>
      </c>
      <c r="HH171">
        <v>3.2932</v>
      </c>
      <c r="HI171">
        <v>660.4</v>
      </c>
      <c r="HJ171">
        <v>9999</v>
      </c>
      <c r="HK171">
        <v>9999</v>
      </c>
      <c r="HL171">
        <v>9999</v>
      </c>
      <c r="HM171">
        <v>1.8631</v>
      </c>
      <c r="HN171">
        <v>1.86798</v>
      </c>
      <c r="HO171">
        <v>1.86771</v>
      </c>
      <c r="HP171">
        <v>1.8689</v>
      </c>
      <c r="HQ171">
        <v>1.86969</v>
      </c>
      <c r="HR171">
        <v>1.86581</v>
      </c>
      <c r="HS171">
        <v>1.86691</v>
      </c>
      <c r="HT171">
        <v>1.86829</v>
      </c>
      <c r="HU171">
        <v>5</v>
      </c>
      <c r="HV171">
        <v>0</v>
      </c>
      <c r="HW171">
        <v>0</v>
      </c>
      <c r="HX171">
        <v>0</v>
      </c>
      <c r="HY171" t="s">
        <v>421</v>
      </c>
      <c r="HZ171" t="s">
        <v>422</v>
      </c>
      <c r="IA171" t="s">
        <v>423</v>
      </c>
      <c r="IB171" t="s">
        <v>423</v>
      </c>
      <c r="IC171" t="s">
        <v>423</v>
      </c>
      <c r="ID171" t="s">
        <v>423</v>
      </c>
      <c r="IE171">
        <v>0</v>
      </c>
      <c r="IF171">
        <v>100</v>
      </c>
      <c r="IG171">
        <v>100</v>
      </c>
      <c r="IH171">
        <v>10.24</v>
      </c>
      <c r="II171">
        <v>0.3239</v>
      </c>
      <c r="IJ171">
        <v>3.92169283877132</v>
      </c>
      <c r="IK171">
        <v>0.0054094350880348</v>
      </c>
      <c r="IL171">
        <v>8.62785101562088e-07</v>
      </c>
      <c r="IM171">
        <v>-6.09410195572284e-10</v>
      </c>
      <c r="IN171">
        <v>-0.025273926026183</v>
      </c>
      <c r="IO171">
        <v>-0.0219156322177338</v>
      </c>
      <c r="IP171">
        <v>0.00246301660602182</v>
      </c>
      <c r="IQ171">
        <v>-2.7174175459257e-05</v>
      </c>
      <c r="IR171">
        <v>-3</v>
      </c>
      <c r="IS171">
        <v>1757</v>
      </c>
      <c r="IT171">
        <v>1</v>
      </c>
      <c r="IU171">
        <v>21</v>
      </c>
      <c r="IV171">
        <v>1532.6</v>
      </c>
      <c r="IW171">
        <v>1532.5</v>
      </c>
      <c r="IX171">
        <v>2.35229</v>
      </c>
      <c r="IY171">
        <v>2.59644</v>
      </c>
      <c r="IZ171">
        <v>1.54785</v>
      </c>
      <c r="JA171">
        <v>2.30713</v>
      </c>
      <c r="JB171">
        <v>1.34644</v>
      </c>
      <c r="JC171">
        <v>2.39014</v>
      </c>
      <c r="JD171">
        <v>32.2446</v>
      </c>
      <c r="JE171">
        <v>24.2539</v>
      </c>
      <c r="JF171">
        <v>18</v>
      </c>
      <c r="JG171">
        <v>499.116</v>
      </c>
      <c r="JH171">
        <v>408.118</v>
      </c>
      <c r="JI171">
        <v>20.9152</v>
      </c>
      <c r="JJ171">
        <v>25.9516</v>
      </c>
      <c r="JK171">
        <v>30.0001</v>
      </c>
      <c r="JL171">
        <v>25.9465</v>
      </c>
      <c r="JM171">
        <v>25.8962</v>
      </c>
      <c r="JN171">
        <v>47.1026</v>
      </c>
      <c r="JO171">
        <v>29.2503</v>
      </c>
      <c r="JP171">
        <v>0</v>
      </c>
      <c r="JQ171">
        <v>20.9107</v>
      </c>
      <c r="JR171">
        <v>1188.34</v>
      </c>
      <c r="JS171">
        <v>18.2777</v>
      </c>
      <c r="JT171">
        <v>102.392</v>
      </c>
      <c r="JU171">
        <v>103.231</v>
      </c>
    </row>
    <row r="172" spans="1:281">
      <c r="A172">
        <v>156</v>
      </c>
      <c r="B172">
        <v>1659720568.6</v>
      </c>
      <c r="C172">
        <v>2583.5</v>
      </c>
      <c r="D172" t="s">
        <v>736</v>
      </c>
      <c r="E172" t="s">
        <v>737</v>
      </c>
      <c r="F172">
        <v>5</v>
      </c>
      <c r="G172" t="s">
        <v>595</v>
      </c>
      <c r="H172" t="s">
        <v>416</v>
      </c>
      <c r="I172">
        <v>1659720561.1</v>
      </c>
      <c r="J172">
        <f>(K172)/1000</f>
        <v>0</v>
      </c>
      <c r="K172">
        <f>IF(CZ172, AN172, AH172)</f>
        <v>0</v>
      </c>
      <c r="L172">
        <f>IF(CZ172, AI172, AG172)</f>
        <v>0</v>
      </c>
      <c r="M172">
        <f>DB172 - IF(AU172&gt;1, L172*CV172*100.0/(AW172*DP172), 0)</f>
        <v>0</v>
      </c>
      <c r="N172">
        <f>((T172-J172/2)*M172-L172)/(T172+J172/2)</f>
        <v>0</v>
      </c>
      <c r="O172">
        <f>N172*(DI172+DJ172)/1000.0</f>
        <v>0</v>
      </c>
      <c r="P172">
        <f>(DB172 - IF(AU172&gt;1, L172*CV172*100.0/(AW172*DP172), 0))*(DI172+DJ172)/1000.0</f>
        <v>0</v>
      </c>
      <c r="Q172">
        <f>2.0/((1/S172-1/R172)+SIGN(S172)*SQRT((1/S172-1/R172)*(1/S172-1/R172) + 4*CW172/((CW172+1)*(CW172+1))*(2*1/S172*1/R172-1/R172*1/R172)))</f>
        <v>0</v>
      </c>
      <c r="R172">
        <f>IF(LEFT(CX172,1)&lt;&gt;"0",IF(LEFT(CX172,1)="1",3.0,CY172),$D$5+$E$5*(DP172*DI172/($K$5*1000))+$F$5*(DP172*DI172/($K$5*1000))*MAX(MIN(CV172,$J$5),$I$5)*MAX(MIN(CV172,$J$5),$I$5)+$G$5*MAX(MIN(CV172,$J$5),$I$5)*(DP172*DI172/($K$5*1000))+$H$5*(DP172*DI172/($K$5*1000))*(DP172*DI172/($K$5*1000)))</f>
        <v>0</v>
      </c>
      <c r="S172">
        <f>J172*(1000-(1000*0.61365*exp(17.502*W172/(240.97+W172))/(DI172+DJ172)+DD172)/2)/(1000*0.61365*exp(17.502*W172/(240.97+W172))/(DI172+DJ172)-DD172)</f>
        <v>0</v>
      </c>
      <c r="T172">
        <f>1/((CW172+1)/(Q172/1.6)+1/(R172/1.37)) + CW172/((CW172+1)/(Q172/1.6) + CW172/(R172/1.37))</f>
        <v>0</v>
      </c>
      <c r="U172">
        <f>(CR172*CU172)</f>
        <v>0</v>
      </c>
      <c r="V172">
        <f>(DK172+(U172+2*0.95*5.67E-8*(((DK172+$B$7)+273)^4-(DK172+273)^4)-44100*J172)/(1.84*29.3*R172+8*0.95*5.67E-8*(DK172+273)^3))</f>
        <v>0</v>
      </c>
      <c r="W172">
        <f>($C$7*DL172+$D$7*DM172+$E$7*V172)</f>
        <v>0</v>
      </c>
      <c r="X172">
        <f>0.61365*exp(17.502*W172/(240.97+W172))</f>
        <v>0</v>
      </c>
      <c r="Y172">
        <f>(Z172/AA172*100)</f>
        <v>0</v>
      </c>
      <c r="Z172">
        <f>DD172*(DI172+DJ172)/1000</f>
        <v>0</v>
      </c>
      <c r="AA172">
        <f>0.61365*exp(17.502*DK172/(240.97+DK172))</f>
        <v>0</v>
      </c>
      <c r="AB172">
        <f>(X172-DD172*(DI172+DJ172)/1000)</f>
        <v>0</v>
      </c>
      <c r="AC172">
        <f>(-J172*44100)</f>
        <v>0</v>
      </c>
      <c r="AD172">
        <f>2*29.3*R172*0.92*(DK172-W172)</f>
        <v>0</v>
      </c>
      <c r="AE172">
        <f>2*0.95*5.67E-8*(((DK172+$B$7)+273)^4-(W172+273)^4)</f>
        <v>0</v>
      </c>
      <c r="AF172">
        <f>U172+AE172+AC172+AD172</f>
        <v>0</v>
      </c>
      <c r="AG172">
        <f>DH172*AU172*(DC172-DB172*(1000-AU172*DE172)/(1000-AU172*DD172))/(100*CV172)</f>
        <v>0</v>
      </c>
      <c r="AH172">
        <f>1000*DH172*AU172*(DD172-DE172)/(100*CV172*(1000-AU172*DD172))</f>
        <v>0</v>
      </c>
      <c r="AI172">
        <f>(AJ172 - AK172 - DI172*1E3/(8.314*(DK172+273.15)) * AM172/DH172 * AL172) * DH172/(100*CV172) * (1000 - DE172)/1000</f>
        <v>0</v>
      </c>
      <c r="AJ172">
        <v>1207.09847733979</v>
      </c>
      <c r="AK172">
        <v>1175.96775757576</v>
      </c>
      <c r="AL172">
        <v>3.39204529093854</v>
      </c>
      <c r="AM172">
        <v>66.0023153147269</v>
      </c>
      <c r="AN172">
        <f>(AP172 - AO172 + DI172*1E3/(8.314*(DK172+273.15)) * AR172/DH172 * AQ172) * DH172/(100*CV172) * 1000/(1000 - AP172)</f>
        <v>0</v>
      </c>
      <c r="AO172">
        <v>18.2885887373859</v>
      </c>
      <c r="AP172">
        <v>20.7571307692308</v>
      </c>
      <c r="AQ172">
        <v>0.000149237475472102</v>
      </c>
      <c r="AR172">
        <v>111.647629213414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MAX(0,($B$13+$C$13*DP172)/(1+$D$13*DP172)*DI172/(DK172+273)*$E$13)</f>
        <v>0</v>
      </c>
      <c r="AX172" t="s">
        <v>417</v>
      </c>
      <c r="AY172" t="s">
        <v>417</v>
      </c>
      <c r="AZ172">
        <v>0</v>
      </c>
      <c r="BA172">
        <v>0</v>
      </c>
      <c r="BB172">
        <f>1-AZ172/BA172</f>
        <v>0</v>
      </c>
      <c r="BC172">
        <v>0</v>
      </c>
      <c r="BD172" t="s">
        <v>417</v>
      </c>
      <c r="BE172" t="s">
        <v>417</v>
      </c>
      <c r="BF172">
        <v>0</v>
      </c>
      <c r="BG172">
        <v>0</v>
      </c>
      <c r="BH172">
        <f>1-BF172/BG172</f>
        <v>0</v>
      </c>
      <c r="BI172">
        <v>0.5</v>
      </c>
      <c r="BJ172">
        <f>CS172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417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f>$B$11*DQ172+$C$11*DR172+$F$11*EC172*(1-EF172)</f>
        <v>0</v>
      </c>
      <c r="CS172">
        <f>CR172*CT172</f>
        <v>0</v>
      </c>
      <c r="CT172">
        <f>($B$11*$D$9+$C$11*$D$9+$F$11*((EP172+EH172)/MAX(EP172+EH172+EQ172, 0.1)*$I$9+EQ172/MAX(EP172+EH172+EQ172, 0.1)*$J$9))/($B$11+$C$11+$F$11)</f>
        <v>0</v>
      </c>
      <c r="CU172">
        <f>($B$11*$K$9+$C$11*$K$9+$F$11*((EP172+EH172)/MAX(EP172+EH172+EQ172, 0.1)*$P$9+EQ172/MAX(EP172+EH172+EQ172, 0.1)*$Q$9))/($B$11+$C$11+$F$11)</f>
        <v>0</v>
      </c>
      <c r="CV172">
        <v>6</v>
      </c>
      <c r="CW172">
        <v>0.5</v>
      </c>
      <c r="CX172" t="s">
        <v>418</v>
      </c>
      <c r="CY172">
        <v>2</v>
      </c>
      <c r="CZ172" t="b">
        <v>1</v>
      </c>
      <c r="DA172">
        <v>1659720561.1</v>
      </c>
      <c r="DB172">
        <v>1128.16925925926</v>
      </c>
      <c r="DC172">
        <v>1168.86592592593</v>
      </c>
      <c r="DD172">
        <v>20.7639851851852</v>
      </c>
      <c r="DE172">
        <v>18.2885666666667</v>
      </c>
      <c r="DF172">
        <v>1117.9737037037</v>
      </c>
      <c r="DG172">
        <v>20.4402296296296</v>
      </c>
      <c r="DH172">
        <v>500.106481481481</v>
      </c>
      <c r="DI172">
        <v>90.3974148148148</v>
      </c>
      <c r="DJ172">
        <v>0.100025781481481</v>
      </c>
      <c r="DK172">
        <v>24.6018555555556</v>
      </c>
      <c r="DL172">
        <v>25.0025851851852</v>
      </c>
      <c r="DM172">
        <v>999.9</v>
      </c>
      <c r="DN172">
        <v>0</v>
      </c>
      <c r="DO172">
        <v>0</v>
      </c>
      <c r="DP172">
        <v>10009.2592592593</v>
      </c>
      <c r="DQ172">
        <v>0</v>
      </c>
      <c r="DR172">
        <v>11.6948</v>
      </c>
      <c r="DS172">
        <v>-40.6951555555556</v>
      </c>
      <c r="DT172">
        <v>1152.09259259259</v>
      </c>
      <c r="DU172">
        <v>1190.64</v>
      </c>
      <c r="DV172">
        <v>2.47542333333333</v>
      </c>
      <c r="DW172">
        <v>1168.86592592593</v>
      </c>
      <c r="DX172">
        <v>18.2885666666667</v>
      </c>
      <c r="DY172">
        <v>1.87701</v>
      </c>
      <c r="DZ172">
        <v>1.65323814814815</v>
      </c>
      <c r="EA172">
        <v>16.4433111111111</v>
      </c>
      <c r="EB172">
        <v>14.4641888888889</v>
      </c>
      <c r="EC172">
        <v>2000.01037037037</v>
      </c>
      <c r="ED172">
        <v>0.980005</v>
      </c>
      <c r="EE172">
        <v>0.0199952</v>
      </c>
      <c r="EF172">
        <v>0</v>
      </c>
      <c r="EG172">
        <v>426.92262962963</v>
      </c>
      <c r="EH172">
        <v>5.00063</v>
      </c>
      <c r="EI172">
        <v>8524.06740740741</v>
      </c>
      <c r="EJ172">
        <v>17257.0222222222</v>
      </c>
      <c r="EK172">
        <v>37.75</v>
      </c>
      <c r="EL172">
        <v>37.937</v>
      </c>
      <c r="EM172">
        <v>37.3633333333333</v>
      </c>
      <c r="EN172">
        <v>37.2266666666667</v>
      </c>
      <c r="EO172">
        <v>38.6063333333333</v>
      </c>
      <c r="EP172">
        <v>1955.12037037037</v>
      </c>
      <c r="EQ172">
        <v>39.89</v>
      </c>
      <c r="ER172">
        <v>0</v>
      </c>
      <c r="ES172">
        <v>1659720565.9</v>
      </c>
      <c r="ET172">
        <v>0</v>
      </c>
      <c r="EU172">
        <v>426.908615384615</v>
      </c>
      <c r="EV172">
        <v>-0.775111107345433</v>
      </c>
      <c r="EW172">
        <v>-20.1196581259691</v>
      </c>
      <c r="EX172">
        <v>8523.95769230769</v>
      </c>
      <c r="EY172">
        <v>15</v>
      </c>
      <c r="EZ172">
        <v>0</v>
      </c>
      <c r="FA172" t="s">
        <v>419</v>
      </c>
      <c r="FB172">
        <v>1659628608.5</v>
      </c>
      <c r="FC172">
        <v>1659628614.5</v>
      </c>
      <c r="FD172">
        <v>0</v>
      </c>
      <c r="FE172">
        <v>0.171</v>
      </c>
      <c r="FF172">
        <v>-0.023</v>
      </c>
      <c r="FG172">
        <v>6.372</v>
      </c>
      <c r="FH172">
        <v>0.072</v>
      </c>
      <c r="FI172">
        <v>420</v>
      </c>
      <c r="FJ172">
        <v>15</v>
      </c>
      <c r="FK172">
        <v>0.23</v>
      </c>
      <c r="FL172">
        <v>0.04</v>
      </c>
      <c r="FM172">
        <v>-40.43745</v>
      </c>
      <c r="FN172">
        <v>-2.27977260787981</v>
      </c>
      <c r="FO172">
        <v>0.758630121996221</v>
      </c>
      <c r="FP172">
        <v>0</v>
      </c>
      <c r="FQ172">
        <v>426.950205882353</v>
      </c>
      <c r="FR172">
        <v>-0.600198620807009</v>
      </c>
      <c r="FS172">
        <v>0.173711522089281</v>
      </c>
      <c r="FT172">
        <v>1</v>
      </c>
      <c r="FU172">
        <v>2.47749425</v>
      </c>
      <c r="FV172">
        <v>-0.0314419136960682</v>
      </c>
      <c r="FW172">
        <v>0.00425772820145907</v>
      </c>
      <c r="FX172">
        <v>1</v>
      </c>
      <c r="FY172">
        <v>2</v>
      </c>
      <c r="FZ172">
        <v>3</v>
      </c>
      <c r="GA172" t="s">
        <v>429</v>
      </c>
      <c r="GB172">
        <v>2.97371</v>
      </c>
      <c r="GC172">
        <v>2.75391</v>
      </c>
      <c r="GD172">
        <v>0.182218</v>
      </c>
      <c r="GE172">
        <v>0.186979</v>
      </c>
      <c r="GF172">
        <v>0.0934768</v>
      </c>
      <c r="GG172">
        <v>0.0863465</v>
      </c>
      <c r="GH172">
        <v>31873.9</v>
      </c>
      <c r="GI172">
        <v>34667.3</v>
      </c>
      <c r="GJ172">
        <v>35315</v>
      </c>
      <c r="GK172">
        <v>38665.4</v>
      </c>
      <c r="GL172">
        <v>45389.5</v>
      </c>
      <c r="GM172">
        <v>51025.5</v>
      </c>
      <c r="GN172">
        <v>55192.6</v>
      </c>
      <c r="GO172">
        <v>62018.8</v>
      </c>
      <c r="GP172">
        <v>1.993</v>
      </c>
      <c r="GQ172">
        <v>1.8502</v>
      </c>
      <c r="GR172">
        <v>0.101984</v>
      </c>
      <c r="GS172">
        <v>0</v>
      </c>
      <c r="GT172">
        <v>23.3313</v>
      </c>
      <c r="GU172">
        <v>999.9</v>
      </c>
      <c r="GV172">
        <v>55.75</v>
      </c>
      <c r="GW172">
        <v>28.621</v>
      </c>
      <c r="GX172">
        <v>24.2663</v>
      </c>
      <c r="GY172">
        <v>55.0921</v>
      </c>
      <c r="GZ172">
        <v>50.5248</v>
      </c>
      <c r="HA172">
        <v>1</v>
      </c>
      <c r="HB172">
        <v>-0.0980488</v>
      </c>
      <c r="HC172">
        <v>1.41708</v>
      </c>
      <c r="HD172">
        <v>20.1238</v>
      </c>
      <c r="HE172">
        <v>5.19932</v>
      </c>
      <c r="HF172">
        <v>12.004</v>
      </c>
      <c r="HG172">
        <v>4.9756</v>
      </c>
      <c r="HH172">
        <v>3.2932</v>
      </c>
      <c r="HI172">
        <v>660.4</v>
      </c>
      <c r="HJ172">
        <v>9999</v>
      </c>
      <c r="HK172">
        <v>9999</v>
      </c>
      <c r="HL172">
        <v>9999</v>
      </c>
      <c r="HM172">
        <v>1.8631</v>
      </c>
      <c r="HN172">
        <v>1.86798</v>
      </c>
      <c r="HO172">
        <v>1.86771</v>
      </c>
      <c r="HP172">
        <v>1.8689</v>
      </c>
      <c r="HQ172">
        <v>1.86972</v>
      </c>
      <c r="HR172">
        <v>1.86584</v>
      </c>
      <c r="HS172">
        <v>1.86691</v>
      </c>
      <c r="HT172">
        <v>1.86829</v>
      </c>
      <c r="HU172">
        <v>5</v>
      </c>
      <c r="HV172">
        <v>0</v>
      </c>
      <c r="HW172">
        <v>0</v>
      </c>
      <c r="HX172">
        <v>0</v>
      </c>
      <c r="HY172" t="s">
        <v>421</v>
      </c>
      <c r="HZ172" t="s">
        <v>422</v>
      </c>
      <c r="IA172" t="s">
        <v>423</v>
      </c>
      <c r="IB172" t="s">
        <v>423</v>
      </c>
      <c r="IC172" t="s">
        <v>423</v>
      </c>
      <c r="ID172" t="s">
        <v>423</v>
      </c>
      <c r="IE172">
        <v>0</v>
      </c>
      <c r="IF172">
        <v>100</v>
      </c>
      <c r="IG172">
        <v>100</v>
      </c>
      <c r="IH172">
        <v>10.32</v>
      </c>
      <c r="II172">
        <v>0.3238</v>
      </c>
      <c r="IJ172">
        <v>3.92169283877132</v>
      </c>
      <c r="IK172">
        <v>0.0054094350880348</v>
      </c>
      <c r="IL172">
        <v>8.62785101562088e-07</v>
      </c>
      <c r="IM172">
        <v>-6.09410195572284e-10</v>
      </c>
      <c r="IN172">
        <v>-0.025273926026183</v>
      </c>
      <c r="IO172">
        <v>-0.0219156322177338</v>
      </c>
      <c r="IP172">
        <v>0.00246301660602182</v>
      </c>
      <c r="IQ172">
        <v>-2.7174175459257e-05</v>
      </c>
      <c r="IR172">
        <v>-3</v>
      </c>
      <c r="IS172">
        <v>1757</v>
      </c>
      <c r="IT172">
        <v>1</v>
      </c>
      <c r="IU172">
        <v>21</v>
      </c>
      <c r="IV172">
        <v>1532.7</v>
      </c>
      <c r="IW172">
        <v>1532.6</v>
      </c>
      <c r="IX172">
        <v>2.37915</v>
      </c>
      <c r="IY172">
        <v>2.59277</v>
      </c>
      <c r="IZ172">
        <v>1.54785</v>
      </c>
      <c r="JA172">
        <v>2.30713</v>
      </c>
      <c r="JB172">
        <v>1.34644</v>
      </c>
      <c r="JC172">
        <v>2.43408</v>
      </c>
      <c r="JD172">
        <v>32.2446</v>
      </c>
      <c r="JE172">
        <v>24.2539</v>
      </c>
      <c r="JF172">
        <v>18</v>
      </c>
      <c r="JG172">
        <v>499.379</v>
      </c>
      <c r="JH172">
        <v>408.227</v>
      </c>
      <c r="JI172">
        <v>20.9113</v>
      </c>
      <c r="JJ172">
        <v>25.9516</v>
      </c>
      <c r="JK172">
        <v>30.0001</v>
      </c>
      <c r="JL172">
        <v>25.9465</v>
      </c>
      <c r="JM172">
        <v>25.8953</v>
      </c>
      <c r="JN172">
        <v>47.6754</v>
      </c>
      <c r="JO172">
        <v>29.2503</v>
      </c>
      <c r="JP172">
        <v>0</v>
      </c>
      <c r="JQ172">
        <v>20.9096</v>
      </c>
      <c r="JR172">
        <v>1208.57</v>
      </c>
      <c r="JS172">
        <v>18.2777</v>
      </c>
      <c r="JT172">
        <v>102.391</v>
      </c>
      <c r="JU172">
        <v>103.231</v>
      </c>
    </row>
    <row r="173" spans="1:281">
      <c r="A173">
        <v>157</v>
      </c>
      <c r="B173">
        <v>1659720573.6</v>
      </c>
      <c r="C173">
        <v>2588.5</v>
      </c>
      <c r="D173" t="s">
        <v>738</v>
      </c>
      <c r="E173" t="s">
        <v>739</v>
      </c>
      <c r="F173">
        <v>5</v>
      </c>
      <c r="G173" t="s">
        <v>595</v>
      </c>
      <c r="H173" t="s">
        <v>416</v>
      </c>
      <c r="I173">
        <v>1659720565.81429</v>
      </c>
      <c r="J173">
        <f>(K173)/1000</f>
        <v>0</v>
      </c>
      <c r="K173">
        <f>IF(CZ173, AN173, AH173)</f>
        <v>0</v>
      </c>
      <c r="L173">
        <f>IF(CZ173, AI173, AG173)</f>
        <v>0</v>
      </c>
      <c r="M173">
        <f>DB173 - IF(AU173&gt;1, L173*CV173*100.0/(AW173*DP173), 0)</f>
        <v>0</v>
      </c>
      <c r="N173">
        <f>((T173-J173/2)*M173-L173)/(T173+J173/2)</f>
        <v>0</v>
      </c>
      <c r="O173">
        <f>N173*(DI173+DJ173)/1000.0</f>
        <v>0</v>
      </c>
      <c r="P173">
        <f>(DB173 - IF(AU173&gt;1, L173*CV173*100.0/(AW173*DP173), 0))*(DI173+DJ173)/1000.0</f>
        <v>0</v>
      </c>
      <c r="Q173">
        <f>2.0/((1/S173-1/R173)+SIGN(S173)*SQRT((1/S173-1/R173)*(1/S173-1/R173) + 4*CW173/((CW173+1)*(CW173+1))*(2*1/S173*1/R173-1/R173*1/R173)))</f>
        <v>0</v>
      </c>
      <c r="R173">
        <f>IF(LEFT(CX173,1)&lt;&gt;"0",IF(LEFT(CX173,1)="1",3.0,CY173),$D$5+$E$5*(DP173*DI173/($K$5*1000))+$F$5*(DP173*DI173/($K$5*1000))*MAX(MIN(CV173,$J$5),$I$5)*MAX(MIN(CV173,$J$5),$I$5)+$G$5*MAX(MIN(CV173,$J$5),$I$5)*(DP173*DI173/($K$5*1000))+$H$5*(DP173*DI173/($K$5*1000))*(DP173*DI173/($K$5*1000)))</f>
        <v>0</v>
      </c>
      <c r="S173">
        <f>J173*(1000-(1000*0.61365*exp(17.502*W173/(240.97+W173))/(DI173+DJ173)+DD173)/2)/(1000*0.61365*exp(17.502*W173/(240.97+W173))/(DI173+DJ173)-DD173)</f>
        <v>0</v>
      </c>
      <c r="T173">
        <f>1/((CW173+1)/(Q173/1.6)+1/(R173/1.37)) + CW173/((CW173+1)/(Q173/1.6) + CW173/(R173/1.37))</f>
        <v>0</v>
      </c>
      <c r="U173">
        <f>(CR173*CU173)</f>
        <v>0</v>
      </c>
      <c r="V173">
        <f>(DK173+(U173+2*0.95*5.67E-8*(((DK173+$B$7)+273)^4-(DK173+273)^4)-44100*J173)/(1.84*29.3*R173+8*0.95*5.67E-8*(DK173+273)^3))</f>
        <v>0</v>
      </c>
      <c r="W173">
        <f>($C$7*DL173+$D$7*DM173+$E$7*V173)</f>
        <v>0</v>
      </c>
      <c r="X173">
        <f>0.61365*exp(17.502*W173/(240.97+W173))</f>
        <v>0</v>
      </c>
      <c r="Y173">
        <f>(Z173/AA173*100)</f>
        <v>0</v>
      </c>
      <c r="Z173">
        <f>DD173*(DI173+DJ173)/1000</f>
        <v>0</v>
      </c>
      <c r="AA173">
        <f>0.61365*exp(17.502*DK173/(240.97+DK173))</f>
        <v>0</v>
      </c>
      <c r="AB173">
        <f>(X173-DD173*(DI173+DJ173)/1000)</f>
        <v>0</v>
      </c>
      <c r="AC173">
        <f>(-J173*44100)</f>
        <v>0</v>
      </c>
      <c r="AD173">
        <f>2*29.3*R173*0.92*(DK173-W173)</f>
        <v>0</v>
      </c>
      <c r="AE173">
        <f>2*0.95*5.67E-8*(((DK173+$B$7)+273)^4-(W173+273)^4)</f>
        <v>0</v>
      </c>
      <c r="AF173">
        <f>U173+AE173+AC173+AD173</f>
        <v>0</v>
      </c>
      <c r="AG173">
        <f>DH173*AU173*(DC173-DB173*(1000-AU173*DE173)/(1000-AU173*DD173))/(100*CV173)</f>
        <v>0</v>
      </c>
      <c r="AH173">
        <f>1000*DH173*AU173*(DD173-DE173)/(100*CV173*(1000-AU173*DD173))</f>
        <v>0</v>
      </c>
      <c r="AI173">
        <f>(AJ173 - AK173 - DI173*1E3/(8.314*(DK173+273.15)) * AM173/DH173 * AL173) * DH173/(100*CV173) * (1000 - DE173)/1000</f>
        <v>0</v>
      </c>
      <c r="AJ173">
        <v>1224.4622969981</v>
      </c>
      <c r="AK173">
        <v>1192.80563636364</v>
      </c>
      <c r="AL173">
        <v>3.43896333239594</v>
      </c>
      <c r="AM173">
        <v>66.0023153147269</v>
      </c>
      <c r="AN173">
        <f>(AP173 - AO173 + DI173*1E3/(8.314*(DK173+273.15)) * AR173/DH173 * AQ173) * DH173/(100*CV173) * 1000/(1000 - AP173)</f>
        <v>0</v>
      </c>
      <c r="AO173">
        <v>18.2875129338176</v>
      </c>
      <c r="AP173">
        <v>20.7612335664336</v>
      </c>
      <c r="AQ173">
        <v>5.60222814484429e-06</v>
      </c>
      <c r="AR173">
        <v>111.647629213414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MAX(0,($B$13+$C$13*DP173)/(1+$D$13*DP173)*DI173/(DK173+273)*$E$13)</f>
        <v>0</v>
      </c>
      <c r="AX173" t="s">
        <v>417</v>
      </c>
      <c r="AY173" t="s">
        <v>417</v>
      </c>
      <c r="AZ173">
        <v>0</v>
      </c>
      <c r="BA173">
        <v>0</v>
      </c>
      <c r="BB173">
        <f>1-AZ173/BA173</f>
        <v>0</v>
      </c>
      <c r="BC173">
        <v>0</v>
      </c>
      <c r="BD173" t="s">
        <v>417</v>
      </c>
      <c r="BE173" t="s">
        <v>417</v>
      </c>
      <c r="BF173">
        <v>0</v>
      </c>
      <c r="BG173">
        <v>0</v>
      </c>
      <c r="BH173">
        <f>1-BF173/BG173</f>
        <v>0</v>
      </c>
      <c r="BI173">
        <v>0.5</v>
      </c>
      <c r="BJ173">
        <f>CS173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417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f>$B$11*DQ173+$C$11*DR173+$F$11*EC173*(1-EF173)</f>
        <v>0</v>
      </c>
      <c r="CS173">
        <f>CR173*CT173</f>
        <v>0</v>
      </c>
      <c r="CT173">
        <f>($B$11*$D$9+$C$11*$D$9+$F$11*((EP173+EH173)/MAX(EP173+EH173+EQ173, 0.1)*$I$9+EQ173/MAX(EP173+EH173+EQ173, 0.1)*$J$9))/($B$11+$C$11+$F$11)</f>
        <v>0</v>
      </c>
      <c r="CU173">
        <f>($B$11*$K$9+$C$11*$K$9+$F$11*((EP173+EH173)/MAX(EP173+EH173+EQ173, 0.1)*$P$9+EQ173/MAX(EP173+EH173+EQ173, 0.1)*$Q$9))/($B$11+$C$11+$F$11)</f>
        <v>0</v>
      </c>
      <c r="CV173">
        <v>6</v>
      </c>
      <c r="CW173">
        <v>0.5</v>
      </c>
      <c r="CX173" t="s">
        <v>418</v>
      </c>
      <c r="CY173">
        <v>2</v>
      </c>
      <c r="CZ173" t="b">
        <v>1</v>
      </c>
      <c r="DA173">
        <v>1659720565.81429</v>
      </c>
      <c r="DB173">
        <v>1143.85214285714</v>
      </c>
      <c r="DC173">
        <v>1184.75</v>
      </c>
      <c r="DD173">
        <v>20.7619607142857</v>
      </c>
      <c r="DE173">
        <v>18.2873214285714</v>
      </c>
      <c r="DF173">
        <v>1133.5775</v>
      </c>
      <c r="DG173">
        <v>20.4382964285714</v>
      </c>
      <c r="DH173">
        <v>500.109607142857</v>
      </c>
      <c r="DI173">
        <v>90.397925</v>
      </c>
      <c r="DJ173">
        <v>0.100121460714286</v>
      </c>
      <c r="DK173">
        <v>24.6041714285714</v>
      </c>
      <c r="DL173">
        <v>24.99995</v>
      </c>
      <c r="DM173">
        <v>999.9</v>
      </c>
      <c r="DN173">
        <v>0</v>
      </c>
      <c r="DO173">
        <v>0</v>
      </c>
      <c r="DP173">
        <v>9991.96428571429</v>
      </c>
      <c r="DQ173">
        <v>0</v>
      </c>
      <c r="DR173">
        <v>11.681</v>
      </c>
      <c r="DS173">
        <v>-40.8957857142857</v>
      </c>
      <c r="DT173">
        <v>1168.105</v>
      </c>
      <c r="DU173">
        <v>1206.81785714286</v>
      </c>
      <c r="DV173">
        <v>2.47463964285714</v>
      </c>
      <c r="DW173">
        <v>1184.75</v>
      </c>
      <c r="DX173">
        <v>18.2873214285714</v>
      </c>
      <c r="DY173">
        <v>1.87683714285714</v>
      </c>
      <c r="DZ173">
        <v>1.653135</v>
      </c>
      <c r="EA173">
        <v>16.4418678571429</v>
      </c>
      <c r="EB173">
        <v>14.4632214285714</v>
      </c>
      <c r="EC173">
        <v>1999.99392857143</v>
      </c>
      <c r="ED173">
        <v>0.980004678571428</v>
      </c>
      <c r="EE173">
        <v>0.0199955428571429</v>
      </c>
      <c r="EF173">
        <v>0</v>
      </c>
      <c r="EG173">
        <v>426.834928571429</v>
      </c>
      <c r="EH173">
        <v>5.00063</v>
      </c>
      <c r="EI173">
        <v>8522.44821428571</v>
      </c>
      <c r="EJ173">
        <v>17256.8857142857</v>
      </c>
      <c r="EK173">
        <v>37.75</v>
      </c>
      <c r="EL173">
        <v>37.9415</v>
      </c>
      <c r="EM173">
        <v>37.36825</v>
      </c>
      <c r="EN173">
        <v>37.21175</v>
      </c>
      <c r="EO173">
        <v>38.6115</v>
      </c>
      <c r="EP173">
        <v>1955.10321428571</v>
      </c>
      <c r="EQ173">
        <v>39.8907142857143</v>
      </c>
      <c r="ER173">
        <v>0</v>
      </c>
      <c r="ES173">
        <v>1659720570.7</v>
      </c>
      <c r="ET173">
        <v>0</v>
      </c>
      <c r="EU173">
        <v>426.825423076923</v>
      </c>
      <c r="EV173">
        <v>-1.22936751545919</v>
      </c>
      <c r="EW173">
        <v>-23.149059850623</v>
      </c>
      <c r="EX173">
        <v>8522.26038461538</v>
      </c>
      <c r="EY173">
        <v>15</v>
      </c>
      <c r="EZ173">
        <v>0</v>
      </c>
      <c r="FA173" t="s">
        <v>419</v>
      </c>
      <c r="FB173">
        <v>1659628608.5</v>
      </c>
      <c r="FC173">
        <v>1659628614.5</v>
      </c>
      <c r="FD173">
        <v>0</v>
      </c>
      <c r="FE173">
        <v>0.171</v>
      </c>
      <c r="FF173">
        <v>-0.023</v>
      </c>
      <c r="FG173">
        <v>6.372</v>
      </c>
      <c r="FH173">
        <v>0.072</v>
      </c>
      <c r="FI173">
        <v>420</v>
      </c>
      <c r="FJ173">
        <v>15</v>
      </c>
      <c r="FK173">
        <v>0.23</v>
      </c>
      <c r="FL173">
        <v>0.04</v>
      </c>
      <c r="FM173">
        <v>-40.7328775</v>
      </c>
      <c r="FN173">
        <v>-1.17933545966223</v>
      </c>
      <c r="FO173">
        <v>0.73052827648473</v>
      </c>
      <c r="FP173">
        <v>0</v>
      </c>
      <c r="FQ173">
        <v>426.883970588235</v>
      </c>
      <c r="FR173">
        <v>-1.09089380775586</v>
      </c>
      <c r="FS173">
        <v>0.207663682470723</v>
      </c>
      <c r="FT173">
        <v>0</v>
      </c>
      <c r="FU173">
        <v>2.475296</v>
      </c>
      <c r="FV173">
        <v>-0.0179763602251451</v>
      </c>
      <c r="FW173">
        <v>0.00293853092547961</v>
      </c>
      <c r="FX173">
        <v>1</v>
      </c>
      <c r="FY173">
        <v>1</v>
      </c>
      <c r="FZ173">
        <v>3</v>
      </c>
      <c r="GA173" t="s">
        <v>426</v>
      </c>
      <c r="GB173">
        <v>2.97375</v>
      </c>
      <c r="GC173">
        <v>2.75381</v>
      </c>
      <c r="GD173">
        <v>0.183881</v>
      </c>
      <c r="GE173">
        <v>0.188762</v>
      </c>
      <c r="GF173">
        <v>0.0934763</v>
      </c>
      <c r="GG173">
        <v>0.0863381</v>
      </c>
      <c r="GH173">
        <v>31809.6</v>
      </c>
      <c r="GI173">
        <v>34591.7</v>
      </c>
      <c r="GJ173">
        <v>35315.5</v>
      </c>
      <c r="GK173">
        <v>38665.8</v>
      </c>
      <c r="GL173">
        <v>45390.1</v>
      </c>
      <c r="GM173">
        <v>51025.8</v>
      </c>
      <c r="GN173">
        <v>55193.1</v>
      </c>
      <c r="GO173">
        <v>62018.5</v>
      </c>
      <c r="GP173">
        <v>1.9934</v>
      </c>
      <c r="GQ173">
        <v>1.85</v>
      </c>
      <c r="GR173">
        <v>0.101566</v>
      </c>
      <c r="GS173">
        <v>0</v>
      </c>
      <c r="GT173">
        <v>23.3333</v>
      </c>
      <c r="GU173">
        <v>999.9</v>
      </c>
      <c r="GV173">
        <v>55.75</v>
      </c>
      <c r="GW173">
        <v>28.621</v>
      </c>
      <c r="GX173">
        <v>24.2638</v>
      </c>
      <c r="GY173">
        <v>54.8921</v>
      </c>
      <c r="GZ173">
        <v>50.8053</v>
      </c>
      <c r="HA173">
        <v>1</v>
      </c>
      <c r="HB173">
        <v>-0.0984146</v>
      </c>
      <c r="HC173">
        <v>1.42126</v>
      </c>
      <c r="HD173">
        <v>20.124</v>
      </c>
      <c r="HE173">
        <v>5.20052</v>
      </c>
      <c r="HF173">
        <v>12.0052</v>
      </c>
      <c r="HG173">
        <v>4.976</v>
      </c>
      <c r="HH173">
        <v>3.2936</v>
      </c>
      <c r="HI173">
        <v>660.4</v>
      </c>
      <c r="HJ173">
        <v>9999</v>
      </c>
      <c r="HK173">
        <v>9999</v>
      </c>
      <c r="HL173">
        <v>9999</v>
      </c>
      <c r="HM173">
        <v>1.8631</v>
      </c>
      <c r="HN173">
        <v>1.86798</v>
      </c>
      <c r="HO173">
        <v>1.86774</v>
      </c>
      <c r="HP173">
        <v>1.8689</v>
      </c>
      <c r="HQ173">
        <v>1.86981</v>
      </c>
      <c r="HR173">
        <v>1.86581</v>
      </c>
      <c r="HS173">
        <v>1.86691</v>
      </c>
      <c r="HT173">
        <v>1.86829</v>
      </c>
      <c r="HU173">
        <v>5</v>
      </c>
      <c r="HV173">
        <v>0</v>
      </c>
      <c r="HW173">
        <v>0</v>
      </c>
      <c r="HX173">
        <v>0</v>
      </c>
      <c r="HY173" t="s">
        <v>421</v>
      </c>
      <c r="HZ173" t="s">
        <v>422</v>
      </c>
      <c r="IA173" t="s">
        <v>423</v>
      </c>
      <c r="IB173" t="s">
        <v>423</v>
      </c>
      <c r="IC173" t="s">
        <v>423</v>
      </c>
      <c r="ID173" t="s">
        <v>423</v>
      </c>
      <c r="IE173">
        <v>0</v>
      </c>
      <c r="IF173">
        <v>100</v>
      </c>
      <c r="IG173">
        <v>100</v>
      </c>
      <c r="IH173">
        <v>10.4</v>
      </c>
      <c r="II173">
        <v>0.3236</v>
      </c>
      <c r="IJ173">
        <v>3.92169283877132</v>
      </c>
      <c r="IK173">
        <v>0.0054094350880348</v>
      </c>
      <c r="IL173">
        <v>8.62785101562088e-07</v>
      </c>
      <c r="IM173">
        <v>-6.09410195572284e-10</v>
      </c>
      <c r="IN173">
        <v>-0.025273926026183</v>
      </c>
      <c r="IO173">
        <v>-0.0219156322177338</v>
      </c>
      <c r="IP173">
        <v>0.00246301660602182</v>
      </c>
      <c r="IQ173">
        <v>-2.7174175459257e-05</v>
      </c>
      <c r="IR173">
        <v>-3</v>
      </c>
      <c r="IS173">
        <v>1757</v>
      </c>
      <c r="IT173">
        <v>1</v>
      </c>
      <c r="IU173">
        <v>21</v>
      </c>
      <c r="IV173">
        <v>1532.8</v>
      </c>
      <c r="IW173">
        <v>1532.7</v>
      </c>
      <c r="IX173">
        <v>2.40479</v>
      </c>
      <c r="IY173">
        <v>2.58423</v>
      </c>
      <c r="IZ173">
        <v>1.54785</v>
      </c>
      <c r="JA173">
        <v>2.30591</v>
      </c>
      <c r="JB173">
        <v>1.34644</v>
      </c>
      <c r="JC173">
        <v>2.3999</v>
      </c>
      <c r="JD173">
        <v>32.2666</v>
      </c>
      <c r="JE173">
        <v>24.2539</v>
      </c>
      <c r="JF173">
        <v>18</v>
      </c>
      <c r="JG173">
        <v>499.641</v>
      </c>
      <c r="JH173">
        <v>408.115</v>
      </c>
      <c r="JI173">
        <v>20.9091</v>
      </c>
      <c r="JJ173">
        <v>25.9516</v>
      </c>
      <c r="JK173">
        <v>30.0002</v>
      </c>
      <c r="JL173">
        <v>25.9465</v>
      </c>
      <c r="JM173">
        <v>25.8953</v>
      </c>
      <c r="JN173">
        <v>48.1734</v>
      </c>
      <c r="JO173">
        <v>29.2503</v>
      </c>
      <c r="JP173">
        <v>0</v>
      </c>
      <c r="JQ173">
        <v>20.9076</v>
      </c>
      <c r="JR173">
        <v>1222.06</v>
      </c>
      <c r="JS173">
        <v>18.2777</v>
      </c>
      <c r="JT173">
        <v>102.393</v>
      </c>
      <c r="JU173">
        <v>103.231</v>
      </c>
    </row>
    <row r="174" spans="1:281">
      <c r="A174">
        <v>158</v>
      </c>
      <c r="B174">
        <v>1659720578.1</v>
      </c>
      <c r="C174">
        <v>2593</v>
      </c>
      <c r="D174" t="s">
        <v>740</v>
      </c>
      <c r="E174" t="s">
        <v>741</v>
      </c>
      <c r="F174">
        <v>5</v>
      </c>
      <c r="G174" t="s">
        <v>595</v>
      </c>
      <c r="H174" t="s">
        <v>416</v>
      </c>
      <c r="I174">
        <v>1659720570.26071</v>
      </c>
      <c r="J174">
        <f>(K174)/1000</f>
        <v>0</v>
      </c>
      <c r="K174">
        <f>IF(CZ174, AN174, AH174)</f>
        <v>0</v>
      </c>
      <c r="L174">
        <f>IF(CZ174, AI174, AG174)</f>
        <v>0</v>
      </c>
      <c r="M174">
        <f>DB174 - IF(AU174&gt;1, L174*CV174*100.0/(AW174*DP174), 0)</f>
        <v>0</v>
      </c>
      <c r="N174">
        <f>((T174-J174/2)*M174-L174)/(T174+J174/2)</f>
        <v>0</v>
      </c>
      <c r="O174">
        <f>N174*(DI174+DJ174)/1000.0</f>
        <v>0</v>
      </c>
      <c r="P174">
        <f>(DB174 - IF(AU174&gt;1, L174*CV174*100.0/(AW174*DP174), 0))*(DI174+DJ174)/1000.0</f>
        <v>0</v>
      </c>
      <c r="Q174">
        <f>2.0/((1/S174-1/R174)+SIGN(S174)*SQRT((1/S174-1/R174)*(1/S174-1/R174) + 4*CW174/((CW174+1)*(CW174+1))*(2*1/S174*1/R174-1/R174*1/R174)))</f>
        <v>0</v>
      </c>
      <c r="R174">
        <f>IF(LEFT(CX174,1)&lt;&gt;"0",IF(LEFT(CX174,1)="1",3.0,CY174),$D$5+$E$5*(DP174*DI174/($K$5*1000))+$F$5*(DP174*DI174/($K$5*1000))*MAX(MIN(CV174,$J$5),$I$5)*MAX(MIN(CV174,$J$5),$I$5)+$G$5*MAX(MIN(CV174,$J$5),$I$5)*(DP174*DI174/($K$5*1000))+$H$5*(DP174*DI174/($K$5*1000))*(DP174*DI174/($K$5*1000)))</f>
        <v>0</v>
      </c>
      <c r="S174">
        <f>J174*(1000-(1000*0.61365*exp(17.502*W174/(240.97+W174))/(DI174+DJ174)+DD174)/2)/(1000*0.61365*exp(17.502*W174/(240.97+W174))/(DI174+DJ174)-DD174)</f>
        <v>0</v>
      </c>
      <c r="T174">
        <f>1/((CW174+1)/(Q174/1.6)+1/(R174/1.37)) + CW174/((CW174+1)/(Q174/1.6) + CW174/(R174/1.37))</f>
        <v>0</v>
      </c>
      <c r="U174">
        <f>(CR174*CU174)</f>
        <v>0</v>
      </c>
      <c r="V174">
        <f>(DK174+(U174+2*0.95*5.67E-8*(((DK174+$B$7)+273)^4-(DK174+273)^4)-44100*J174)/(1.84*29.3*R174+8*0.95*5.67E-8*(DK174+273)^3))</f>
        <v>0</v>
      </c>
      <c r="W174">
        <f>($C$7*DL174+$D$7*DM174+$E$7*V174)</f>
        <v>0</v>
      </c>
      <c r="X174">
        <f>0.61365*exp(17.502*W174/(240.97+W174))</f>
        <v>0</v>
      </c>
      <c r="Y174">
        <f>(Z174/AA174*100)</f>
        <v>0</v>
      </c>
      <c r="Z174">
        <f>DD174*(DI174+DJ174)/1000</f>
        <v>0</v>
      </c>
      <c r="AA174">
        <f>0.61365*exp(17.502*DK174/(240.97+DK174))</f>
        <v>0</v>
      </c>
      <c r="AB174">
        <f>(X174-DD174*(DI174+DJ174)/1000)</f>
        <v>0</v>
      </c>
      <c r="AC174">
        <f>(-J174*44100)</f>
        <v>0</v>
      </c>
      <c r="AD174">
        <f>2*29.3*R174*0.92*(DK174-W174)</f>
        <v>0</v>
      </c>
      <c r="AE174">
        <f>2*0.95*5.67E-8*(((DK174+$B$7)+273)^4-(W174+273)^4)</f>
        <v>0</v>
      </c>
      <c r="AF174">
        <f>U174+AE174+AC174+AD174</f>
        <v>0</v>
      </c>
      <c r="AG174">
        <f>DH174*AU174*(DC174-DB174*(1000-AU174*DE174)/(1000-AU174*DD174))/(100*CV174)</f>
        <v>0</v>
      </c>
      <c r="AH174">
        <f>1000*DH174*AU174*(DD174-DE174)/(100*CV174*(1000-AU174*DD174))</f>
        <v>0</v>
      </c>
      <c r="AI174">
        <f>(AJ174 - AK174 - DI174*1E3/(8.314*(DK174+273.15)) * AM174/DH174 * AL174) * DH174/(100*CV174) * (1000 - DE174)/1000</f>
        <v>0</v>
      </c>
      <c r="AJ174">
        <v>1240.06638443358</v>
      </c>
      <c r="AK174">
        <v>1208.60696969697</v>
      </c>
      <c r="AL174">
        <v>3.46288059994689</v>
      </c>
      <c r="AM174">
        <v>66.0023153147269</v>
      </c>
      <c r="AN174">
        <f>(AP174 - AO174 + DI174*1E3/(8.314*(DK174+273.15)) * AR174/DH174 * AQ174) * DH174/(100*CV174) * 1000/(1000 - AP174)</f>
        <v>0</v>
      </c>
      <c r="AO174">
        <v>18.2847873922613</v>
      </c>
      <c r="AP174">
        <v>20.7602083916084</v>
      </c>
      <c r="AQ174">
        <v>-2.30440116008688e-05</v>
      </c>
      <c r="AR174">
        <v>111.647629213414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MAX(0,($B$13+$C$13*DP174)/(1+$D$13*DP174)*DI174/(DK174+273)*$E$13)</f>
        <v>0</v>
      </c>
      <c r="AX174" t="s">
        <v>417</v>
      </c>
      <c r="AY174" t="s">
        <v>417</v>
      </c>
      <c r="AZ174">
        <v>0</v>
      </c>
      <c r="BA174">
        <v>0</v>
      </c>
      <c r="BB174">
        <f>1-AZ174/BA174</f>
        <v>0</v>
      </c>
      <c r="BC174">
        <v>0</v>
      </c>
      <c r="BD174" t="s">
        <v>417</v>
      </c>
      <c r="BE174" t="s">
        <v>417</v>
      </c>
      <c r="BF174">
        <v>0</v>
      </c>
      <c r="BG174">
        <v>0</v>
      </c>
      <c r="BH174">
        <f>1-BF174/BG174</f>
        <v>0</v>
      </c>
      <c r="BI174">
        <v>0.5</v>
      </c>
      <c r="BJ174">
        <f>CS174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417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f>$B$11*DQ174+$C$11*DR174+$F$11*EC174*(1-EF174)</f>
        <v>0</v>
      </c>
      <c r="CS174">
        <f>CR174*CT174</f>
        <v>0</v>
      </c>
      <c r="CT174">
        <f>($B$11*$D$9+$C$11*$D$9+$F$11*((EP174+EH174)/MAX(EP174+EH174+EQ174, 0.1)*$I$9+EQ174/MAX(EP174+EH174+EQ174, 0.1)*$J$9))/($B$11+$C$11+$F$11)</f>
        <v>0</v>
      </c>
      <c r="CU174">
        <f>($B$11*$K$9+$C$11*$K$9+$F$11*((EP174+EH174)/MAX(EP174+EH174+EQ174, 0.1)*$P$9+EQ174/MAX(EP174+EH174+EQ174, 0.1)*$Q$9))/($B$11+$C$11+$F$11)</f>
        <v>0</v>
      </c>
      <c r="CV174">
        <v>6</v>
      </c>
      <c r="CW174">
        <v>0.5</v>
      </c>
      <c r="CX174" t="s">
        <v>418</v>
      </c>
      <c r="CY174">
        <v>2</v>
      </c>
      <c r="CZ174" t="b">
        <v>1</v>
      </c>
      <c r="DA174">
        <v>1659720570.26071</v>
      </c>
      <c r="DB174">
        <v>1158.74607142857</v>
      </c>
      <c r="DC174">
        <v>1199.6375</v>
      </c>
      <c r="DD174">
        <v>20.7607857142857</v>
      </c>
      <c r="DE174">
        <v>18.2863357142857</v>
      </c>
      <c r="DF174">
        <v>1148.39821428571</v>
      </c>
      <c r="DG174">
        <v>20.4371642857143</v>
      </c>
      <c r="DH174">
        <v>500.092178571429</v>
      </c>
      <c r="DI174">
        <v>90.39875</v>
      </c>
      <c r="DJ174">
        <v>0.100084546428571</v>
      </c>
      <c r="DK174">
        <v>24.6056964285714</v>
      </c>
      <c r="DL174">
        <v>25.0003535714286</v>
      </c>
      <c r="DM174">
        <v>999.9</v>
      </c>
      <c r="DN174">
        <v>0</v>
      </c>
      <c r="DO174">
        <v>0</v>
      </c>
      <c r="DP174">
        <v>9989.10714285714</v>
      </c>
      <c r="DQ174">
        <v>0</v>
      </c>
      <c r="DR174">
        <v>11.6652285714286</v>
      </c>
      <c r="DS174">
        <v>-40.8887035714286</v>
      </c>
      <c r="DT174">
        <v>1183.31321428571</v>
      </c>
      <c r="DU174">
        <v>1221.98178571429</v>
      </c>
      <c r="DV174">
        <v>2.47444214285714</v>
      </c>
      <c r="DW174">
        <v>1199.6375</v>
      </c>
      <c r="DX174">
        <v>18.2863357142857</v>
      </c>
      <c r="DY174">
        <v>1.87674785714286</v>
      </c>
      <c r="DZ174">
        <v>1.65306214285714</v>
      </c>
      <c r="EA174">
        <v>16.4411214285714</v>
      </c>
      <c r="EB174">
        <v>14.4625357142857</v>
      </c>
      <c r="EC174">
        <v>1999.99464285714</v>
      </c>
      <c r="ED174">
        <v>0.980004678571428</v>
      </c>
      <c r="EE174">
        <v>0.0199955428571429</v>
      </c>
      <c r="EF174">
        <v>0</v>
      </c>
      <c r="EG174">
        <v>426.788285714286</v>
      </c>
      <c r="EH174">
        <v>5.00063</v>
      </c>
      <c r="EI174">
        <v>8520.83928571429</v>
      </c>
      <c r="EJ174">
        <v>17256.8928571429</v>
      </c>
      <c r="EK174">
        <v>37.75</v>
      </c>
      <c r="EL174">
        <v>37.9415</v>
      </c>
      <c r="EM174">
        <v>37.36825</v>
      </c>
      <c r="EN174">
        <v>37.20725</v>
      </c>
      <c r="EO174">
        <v>38.60925</v>
      </c>
      <c r="EP174">
        <v>1955.10392857143</v>
      </c>
      <c r="EQ174">
        <v>39.8907142857143</v>
      </c>
      <c r="ER174">
        <v>0</v>
      </c>
      <c r="ES174">
        <v>1659720575.5</v>
      </c>
      <c r="ET174">
        <v>0</v>
      </c>
      <c r="EU174">
        <v>426.741692307692</v>
      </c>
      <c r="EV174">
        <v>-1.39206837365348</v>
      </c>
      <c r="EW174">
        <v>-20.3883760561035</v>
      </c>
      <c r="EX174">
        <v>8520.56384615385</v>
      </c>
      <c r="EY174">
        <v>15</v>
      </c>
      <c r="EZ174">
        <v>0</v>
      </c>
      <c r="FA174" t="s">
        <v>419</v>
      </c>
      <c r="FB174">
        <v>1659628608.5</v>
      </c>
      <c r="FC174">
        <v>1659628614.5</v>
      </c>
      <c r="FD174">
        <v>0</v>
      </c>
      <c r="FE174">
        <v>0.171</v>
      </c>
      <c r="FF174">
        <v>-0.023</v>
      </c>
      <c r="FG174">
        <v>6.372</v>
      </c>
      <c r="FH174">
        <v>0.072</v>
      </c>
      <c r="FI174">
        <v>420</v>
      </c>
      <c r="FJ174">
        <v>15</v>
      </c>
      <c r="FK174">
        <v>0.23</v>
      </c>
      <c r="FL174">
        <v>0.04</v>
      </c>
      <c r="FM174">
        <v>-40.9114825</v>
      </c>
      <c r="FN174">
        <v>-0.956311069418283</v>
      </c>
      <c r="FO174">
        <v>0.79029607676095</v>
      </c>
      <c r="FP174">
        <v>0</v>
      </c>
      <c r="FQ174">
        <v>426.804794117647</v>
      </c>
      <c r="FR174">
        <v>-1.16429335042964</v>
      </c>
      <c r="FS174">
        <v>0.206674620572841</v>
      </c>
      <c r="FT174">
        <v>0</v>
      </c>
      <c r="FU174">
        <v>2.4749555</v>
      </c>
      <c r="FV174">
        <v>-0.00605966228893203</v>
      </c>
      <c r="FW174">
        <v>0.00261580862258694</v>
      </c>
      <c r="FX174">
        <v>1</v>
      </c>
      <c r="FY174">
        <v>1</v>
      </c>
      <c r="FZ174">
        <v>3</v>
      </c>
      <c r="GA174" t="s">
        <v>426</v>
      </c>
      <c r="GB174">
        <v>2.97457</v>
      </c>
      <c r="GC174">
        <v>2.75394</v>
      </c>
      <c r="GD174">
        <v>0.185373</v>
      </c>
      <c r="GE174">
        <v>0.190019</v>
      </c>
      <c r="GF174">
        <v>0.0934729</v>
      </c>
      <c r="GG174">
        <v>0.0863246</v>
      </c>
      <c r="GH174">
        <v>31751.2</v>
      </c>
      <c r="GI174">
        <v>34537.7</v>
      </c>
      <c r="GJ174">
        <v>35315.2</v>
      </c>
      <c r="GK174">
        <v>38665.3</v>
      </c>
      <c r="GL174">
        <v>45390.1</v>
      </c>
      <c r="GM174">
        <v>51026.2</v>
      </c>
      <c r="GN174">
        <v>55192.9</v>
      </c>
      <c r="GO174">
        <v>62017.9</v>
      </c>
      <c r="GP174">
        <v>1.9928</v>
      </c>
      <c r="GQ174">
        <v>1.851</v>
      </c>
      <c r="GR174">
        <v>0.100881</v>
      </c>
      <c r="GS174">
        <v>0</v>
      </c>
      <c r="GT174">
        <v>23.3372</v>
      </c>
      <c r="GU174">
        <v>999.9</v>
      </c>
      <c r="GV174">
        <v>55.75</v>
      </c>
      <c r="GW174">
        <v>28.621</v>
      </c>
      <c r="GX174">
        <v>24.2639</v>
      </c>
      <c r="GY174">
        <v>55.3521</v>
      </c>
      <c r="GZ174">
        <v>50.3325</v>
      </c>
      <c r="HA174">
        <v>1</v>
      </c>
      <c r="HB174">
        <v>-0.0981707</v>
      </c>
      <c r="HC174">
        <v>1.41486</v>
      </c>
      <c r="HD174">
        <v>20.1239</v>
      </c>
      <c r="HE174">
        <v>5.19932</v>
      </c>
      <c r="HF174">
        <v>12.004</v>
      </c>
      <c r="HG174">
        <v>4.9756</v>
      </c>
      <c r="HH174">
        <v>3.293</v>
      </c>
      <c r="HI174">
        <v>660.4</v>
      </c>
      <c r="HJ174">
        <v>9999</v>
      </c>
      <c r="HK174">
        <v>9999</v>
      </c>
      <c r="HL174">
        <v>9999</v>
      </c>
      <c r="HM174">
        <v>1.8631</v>
      </c>
      <c r="HN174">
        <v>1.86798</v>
      </c>
      <c r="HO174">
        <v>1.86777</v>
      </c>
      <c r="HP174">
        <v>1.8689</v>
      </c>
      <c r="HQ174">
        <v>1.86978</v>
      </c>
      <c r="HR174">
        <v>1.86584</v>
      </c>
      <c r="HS174">
        <v>1.86691</v>
      </c>
      <c r="HT174">
        <v>1.86829</v>
      </c>
      <c r="HU174">
        <v>5</v>
      </c>
      <c r="HV174">
        <v>0</v>
      </c>
      <c r="HW174">
        <v>0</v>
      </c>
      <c r="HX174">
        <v>0</v>
      </c>
      <c r="HY174" t="s">
        <v>421</v>
      </c>
      <c r="HZ174" t="s">
        <v>422</v>
      </c>
      <c r="IA174" t="s">
        <v>423</v>
      </c>
      <c r="IB174" t="s">
        <v>423</v>
      </c>
      <c r="IC174" t="s">
        <v>423</v>
      </c>
      <c r="ID174" t="s">
        <v>423</v>
      </c>
      <c r="IE174">
        <v>0</v>
      </c>
      <c r="IF174">
        <v>100</v>
      </c>
      <c r="IG174">
        <v>100</v>
      </c>
      <c r="IH174">
        <v>10.48</v>
      </c>
      <c r="II174">
        <v>0.3236</v>
      </c>
      <c r="IJ174">
        <v>3.92169283877132</v>
      </c>
      <c r="IK174">
        <v>0.0054094350880348</v>
      </c>
      <c r="IL174">
        <v>8.62785101562088e-07</v>
      </c>
      <c r="IM174">
        <v>-6.09410195572284e-10</v>
      </c>
      <c r="IN174">
        <v>-0.025273926026183</v>
      </c>
      <c r="IO174">
        <v>-0.0219156322177338</v>
      </c>
      <c r="IP174">
        <v>0.00246301660602182</v>
      </c>
      <c r="IQ174">
        <v>-2.7174175459257e-05</v>
      </c>
      <c r="IR174">
        <v>-3</v>
      </c>
      <c r="IS174">
        <v>1757</v>
      </c>
      <c r="IT174">
        <v>1</v>
      </c>
      <c r="IU174">
        <v>21</v>
      </c>
      <c r="IV174">
        <v>1532.8</v>
      </c>
      <c r="IW174">
        <v>1532.7</v>
      </c>
      <c r="IX174">
        <v>2.42676</v>
      </c>
      <c r="IY174">
        <v>2.58789</v>
      </c>
      <c r="IZ174">
        <v>1.54785</v>
      </c>
      <c r="JA174">
        <v>2.30713</v>
      </c>
      <c r="JB174">
        <v>1.34644</v>
      </c>
      <c r="JC174">
        <v>2.39136</v>
      </c>
      <c r="JD174">
        <v>32.2666</v>
      </c>
      <c r="JE174">
        <v>24.2539</v>
      </c>
      <c r="JF174">
        <v>18</v>
      </c>
      <c r="JG174">
        <v>499.247</v>
      </c>
      <c r="JH174">
        <v>408.66</v>
      </c>
      <c r="JI174">
        <v>20.907</v>
      </c>
      <c r="JJ174">
        <v>25.9516</v>
      </c>
      <c r="JK174">
        <v>29.9999</v>
      </c>
      <c r="JL174">
        <v>25.9465</v>
      </c>
      <c r="JM174">
        <v>25.894</v>
      </c>
      <c r="JN174">
        <v>48.6973</v>
      </c>
      <c r="JO174">
        <v>29.2503</v>
      </c>
      <c r="JP174">
        <v>0</v>
      </c>
      <c r="JQ174">
        <v>20.9071</v>
      </c>
      <c r="JR174">
        <v>1242.24</v>
      </c>
      <c r="JS174">
        <v>18.2777</v>
      </c>
      <c r="JT174">
        <v>102.392</v>
      </c>
      <c r="JU174">
        <v>103.23</v>
      </c>
    </row>
    <row r="175" spans="1:281">
      <c r="A175">
        <v>159</v>
      </c>
      <c r="B175">
        <v>1659720583.6</v>
      </c>
      <c r="C175">
        <v>2598.5</v>
      </c>
      <c r="D175" t="s">
        <v>742</v>
      </c>
      <c r="E175" t="s">
        <v>743</v>
      </c>
      <c r="F175">
        <v>5</v>
      </c>
      <c r="G175" t="s">
        <v>595</v>
      </c>
      <c r="H175" t="s">
        <v>416</v>
      </c>
      <c r="I175">
        <v>1659720575.83214</v>
      </c>
      <c r="J175">
        <f>(K175)/1000</f>
        <v>0</v>
      </c>
      <c r="K175">
        <f>IF(CZ175, AN175, AH175)</f>
        <v>0</v>
      </c>
      <c r="L175">
        <f>IF(CZ175, AI175, AG175)</f>
        <v>0</v>
      </c>
      <c r="M175">
        <f>DB175 - IF(AU175&gt;1, L175*CV175*100.0/(AW175*DP175), 0)</f>
        <v>0</v>
      </c>
      <c r="N175">
        <f>((T175-J175/2)*M175-L175)/(T175+J175/2)</f>
        <v>0</v>
      </c>
      <c r="O175">
        <f>N175*(DI175+DJ175)/1000.0</f>
        <v>0</v>
      </c>
      <c r="P175">
        <f>(DB175 - IF(AU175&gt;1, L175*CV175*100.0/(AW175*DP175), 0))*(DI175+DJ175)/1000.0</f>
        <v>0</v>
      </c>
      <c r="Q175">
        <f>2.0/((1/S175-1/R175)+SIGN(S175)*SQRT((1/S175-1/R175)*(1/S175-1/R175) + 4*CW175/((CW175+1)*(CW175+1))*(2*1/S175*1/R175-1/R175*1/R175)))</f>
        <v>0</v>
      </c>
      <c r="R175">
        <f>IF(LEFT(CX175,1)&lt;&gt;"0",IF(LEFT(CX175,1)="1",3.0,CY175),$D$5+$E$5*(DP175*DI175/($K$5*1000))+$F$5*(DP175*DI175/($K$5*1000))*MAX(MIN(CV175,$J$5),$I$5)*MAX(MIN(CV175,$J$5),$I$5)+$G$5*MAX(MIN(CV175,$J$5),$I$5)*(DP175*DI175/($K$5*1000))+$H$5*(DP175*DI175/($K$5*1000))*(DP175*DI175/($K$5*1000)))</f>
        <v>0</v>
      </c>
      <c r="S175">
        <f>J175*(1000-(1000*0.61365*exp(17.502*W175/(240.97+W175))/(DI175+DJ175)+DD175)/2)/(1000*0.61365*exp(17.502*W175/(240.97+W175))/(DI175+DJ175)-DD175)</f>
        <v>0</v>
      </c>
      <c r="T175">
        <f>1/((CW175+1)/(Q175/1.6)+1/(R175/1.37)) + CW175/((CW175+1)/(Q175/1.6) + CW175/(R175/1.37))</f>
        <v>0</v>
      </c>
      <c r="U175">
        <f>(CR175*CU175)</f>
        <v>0</v>
      </c>
      <c r="V175">
        <f>(DK175+(U175+2*0.95*5.67E-8*(((DK175+$B$7)+273)^4-(DK175+273)^4)-44100*J175)/(1.84*29.3*R175+8*0.95*5.67E-8*(DK175+273)^3))</f>
        <v>0</v>
      </c>
      <c r="W175">
        <f>($C$7*DL175+$D$7*DM175+$E$7*V175)</f>
        <v>0</v>
      </c>
      <c r="X175">
        <f>0.61365*exp(17.502*W175/(240.97+W175))</f>
        <v>0</v>
      </c>
      <c r="Y175">
        <f>(Z175/AA175*100)</f>
        <v>0</v>
      </c>
      <c r="Z175">
        <f>DD175*(DI175+DJ175)/1000</f>
        <v>0</v>
      </c>
      <c r="AA175">
        <f>0.61365*exp(17.502*DK175/(240.97+DK175))</f>
        <v>0</v>
      </c>
      <c r="AB175">
        <f>(X175-DD175*(DI175+DJ175)/1000)</f>
        <v>0</v>
      </c>
      <c r="AC175">
        <f>(-J175*44100)</f>
        <v>0</v>
      </c>
      <c r="AD175">
        <f>2*29.3*R175*0.92*(DK175-W175)</f>
        <v>0</v>
      </c>
      <c r="AE175">
        <f>2*0.95*5.67E-8*(((DK175+$B$7)+273)^4-(W175+273)^4)</f>
        <v>0</v>
      </c>
      <c r="AF175">
        <f>U175+AE175+AC175+AD175</f>
        <v>0</v>
      </c>
      <c r="AG175">
        <f>DH175*AU175*(DC175-DB175*(1000-AU175*DE175)/(1000-AU175*DD175))/(100*CV175)</f>
        <v>0</v>
      </c>
      <c r="AH175">
        <f>1000*DH175*AU175*(DD175-DE175)/(100*CV175*(1000-AU175*DD175))</f>
        <v>0</v>
      </c>
      <c r="AI175">
        <f>(AJ175 - AK175 - DI175*1E3/(8.314*(DK175+273.15)) * AM175/DH175 * AL175) * DH175/(100*CV175) * (1000 - DE175)/1000</f>
        <v>0</v>
      </c>
      <c r="AJ175">
        <v>1258.8104345355</v>
      </c>
      <c r="AK175">
        <v>1227.3536969697</v>
      </c>
      <c r="AL175">
        <v>3.48924008582872</v>
      </c>
      <c r="AM175">
        <v>66.0023153147269</v>
      </c>
      <c r="AN175">
        <f>(AP175 - AO175 + DI175*1E3/(8.314*(DK175+273.15)) * AR175/DH175 * AQ175) * DH175/(100*CV175) * 1000/(1000 - AP175)</f>
        <v>0</v>
      </c>
      <c r="AO175">
        <v>18.2852682956369</v>
      </c>
      <c r="AP175">
        <v>20.7582531468532</v>
      </c>
      <c r="AQ175">
        <v>7.66224334322576e-05</v>
      </c>
      <c r="AR175">
        <v>111.647629213414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MAX(0,($B$13+$C$13*DP175)/(1+$D$13*DP175)*DI175/(DK175+273)*$E$13)</f>
        <v>0</v>
      </c>
      <c r="AX175" t="s">
        <v>417</v>
      </c>
      <c r="AY175" t="s">
        <v>417</v>
      </c>
      <c r="AZ175">
        <v>0</v>
      </c>
      <c r="BA175">
        <v>0</v>
      </c>
      <c r="BB175">
        <f>1-AZ175/BA175</f>
        <v>0</v>
      </c>
      <c r="BC175">
        <v>0</v>
      </c>
      <c r="BD175" t="s">
        <v>417</v>
      </c>
      <c r="BE175" t="s">
        <v>417</v>
      </c>
      <c r="BF175">
        <v>0</v>
      </c>
      <c r="BG175">
        <v>0</v>
      </c>
      <c r="BH175">
        <f>1-BF175/BG175</f>
        <v>0</v>
      </c>
      <c r="BI175">
        <v>0.5</v>
      </c>
      <c r="BJ175">
        <f>CS175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417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f>$B$11*DQ175+$C$11*DR175+$F$11*EC175*(1-EF175)</f>
        <v>0</v>
      </c>
      <c r="CS175">
        <f>CR175*CT175</f>
        <v>0</v>
      </c>
      <c r="CT175">
        <f>($B$11*$D$9+$C$11*$D$9+$F$11*((EP175+EH175)/MAX(EP175+EH175+EQ175, 0.1)*$I$9+EQ175/MAX(EP175+EH175+EQ175, 0.1)*$J$9))/($B$11+$C$11+$F$11)</f>
        <v>0</v>
      </c>
      <c r="CU175">
        <f>($B$11*$K$9+$C$11*$K$9+$F$11*((EP175+EH175)/MAX(EP175+EH175+EQ175, 0.1)*$P$9+EQ175/MAX(EP175+EH175+EQ175, 0.1)*$Q$9))/($B$11+$C$11+$F$11)</f>
        <v>0</v>
      </c>
      <c r="CV175">
        <v>6</v>
      </c>
      <c r="CW175">
        <v>0.5</v>
      </c>
      <c r="CX175" t="s">
        <v>418</v>
      </c>
      <c r="CY175">
        <v>2</v>
      </c>
      <c r="CZ175" t="b">
        <v>1</v>
      </c>
      <c r="DA175">
        <v>1659720575.83214</v>
      </c>
      <c r="DB175">
        <v>1177.34428571429</v>
      </c>
      <c r="DC175">
        <v>1218.42607142857</v>
      </c>
      <c r="DD175">
        <v>20.7603821428571</v>
      </c>
      <c r="DE175">
        <v>18.2855392857143</v>
      </c>
      <c r="DF175">
        <v>1166.90357142857</v>
      </c>
      <c r="DG175">
        <v>20.4367785714286</v>
      </c>
      <c r="DH175">
        <v>500.070785714286</v>
      </c>
      <c r="DI175">
        <v>90.3991642857143</v>
      </c>
      <c r="DJ175">
        <v>0.0999881857142857</v>
      </c>
      <c r="DK175">
        <v>24.6049892857143</v>
      </c>
      <c r="DL175">
        <v>24.9974535714286</v>
      </c>
      <c r="DM175">
        <v>999.9</v>
      </c>
      <c r="DN175">
        <v>0</v>
      </c>
      <c r="DO175">
        <v>0</v>
      </c>
      <c r="DP175">
        <v>9994.10714285714</v>
      </c>
      <c r="DQ175">
        <v>0</v>
      </c>
      <c r="DR175">
        <v>11.6455142857143</v>
      </c>
      <c r="DS175">
        <v>-41.0801964285714</v>
      </c>
      <c r="DT175">
        <v>1202.30392857143</v>
      </c>
      <c r="DU175">
        <v>1241.12035714286</v>
      </c>
      <c r="DV175">
        <v>2.47483321428571</v>
      </c>
      <c r="DW175">
        <v>1218.42607142857</v>
      </c>
      <c r="DX175">
        <v>18.2855392857143</v>
      </c>
      <c r="DY175">
        <v>1.87672035714286</v>
      </c>
      <c r="DZ175">
        <v>1.65299821428571</v>
      </c>
      <c r="EA175">
        <v>16.4408857142857</v>
      </c>
      <c r="EB175">
        <v>14.4619392857143</v>
      </c>
      <c r="EC175">
        <v>1999.99357142857</v>
      </c>
      <c r="ED175">
        <v>0.980004678571428</v>
      </c>
      <c r="EE175">
        <v>0.0199955428571429</v>
      </c>
      <c r="EF175">
        <v>0</v>
      </c>
      <c r="EG175">
        <v>426.658035714286</v>
      </c>
      <c r="EH175">
        <v>5.00063</v>
      </c>
      <c r="EI175">
        <v>8519.045</v>
      </c>
      <c r="EJ175">
        <v>17256.8785714286</v>
      </c>
      <c r="EK175">
        <v>37.75</v>
      </c>
      <c r="EL175">
        <v>37.946</v>
      </c>
      <c r="EM175">
        <v>37.3705</v>
      </c>
      <c r="EN175">
        <v>37.196</v>
      </c>
      <c r="EO175">
        <v>38.607</v>
      </c>
      <c r="EP175">
        <v>1955.10285714286</v>
      </c>
      <c r="EQ175">
        <v>39.8907142857143</v>
      </c>
      <c r="ER175">
        <v>0</v>
      </c>
      <c r="ES175">
        <v>1659720580.9</v>
      </c>
      <c r="ET175">
        <v>0</v>
      </c>
      <c r="EU175">
        <v>426.64164</v>
      </c>
      <c r="EV175">
        <v>-0.709999992992673</v>
      </c>
      <c r="EW175">
        <v>-16.9569230788695</v>
      </c>
      <c r="EX175">
        <v>8518.7728</v>
      </c>
      <c r="EY175">
        <v>15</v>
      </c>
      <c r="EZ175">
        <v>0</v>
      </c>
      <c r="FA175" t="s">
        <v>419</v>
      </c>
      <c r="FB175">
        <v>1659628608.5</v>
      </c>
      <c r="FC175">
        <v>1659628614.5</v>
      </c>
      <c r="FD175">
        <v>0</v>
      </c>
      <c r="FE175">
        <v>0.171</v>
      </c>
      <c r="FF175">
        <v>-0.023</v>
      </c>
      <c r="FG175">
        <v>6.372</v>
      </c>
      <c r="FH175">
        <v>0.072</v>
      </c>
      <c r="FI175">
        <v>420</v>
      </c>
      <c r="FJ175">
        <v>15</v>
      </c>
      <c r="FK175">
        <v>0.23</v>
      </c>
      <c r="FL175">
        <v>0.04</v>
      </c>
      <c r="FM175">
        <v>-40.9140725</v>
      </c>
      <c r="FN175">
        <v>-1.1427140712945</v>
      </c>
      <c r="FO175">
        <v>0.903118885858196</v>
      </c>
      <c r="FP175">
        <v>0</v>
      </c>
      <c r="FQ175">
        <v>426.709058823529</v>
      </c>
      <c r="FR175">
        <v>-1.09118410922576</v>
      </c>
      <c r="FS175">
        <v>0.200939402802478</v>
      </c>
      <c r="FT175">
        <v>0</v>
      </c>
      <c r="FU175">
        <v>2.4748205</v>
      </c>
      <c r="FV175">
        <v>0.00436547842400868</v>
      </c>
      <c r="FW175">
        <v>0.00224837157738665</v>
      </c>
      <c r="FX175">
        <v>1</v>
      </c>
      <c r="FY175">
        <v>1</v>
      </c>
      <c r="FZ175">
        <v>3</v>
      </c>
      <c r="GA175" t="s">
        <v>426</v>
      </c>
      <c r="GB175">
        <v>2.97457</v>
      </c>
      <c r="GC175">
        <v>2.75403</v>
      </c>
      <c r="GD175">
        <v>0.187146</v>
      </c>
      <c r="GE175">
        <v>0.19194</v>
      </c>
      <c r="GF175">
        <v>0.0934678</v>
      </c>
      <c r="GG175">
        <v>0.0863305</v>
      </c>
      <c r="GH175">
        <v>31681.8</v>
      </c>
      <c r="GI175">
        <v>34455.6</v>
      </c>
      <c r="GJ175">
        <v>35314.8</v>
      </c>
      <c r="GK175">
        <v>38665</v>
      </c>
      <c r="GL175">
        <v>45390.1</v>
      </c>
      <c r="GM175">
        <v>51025</v>
      </c>
      <c r="GN175">
        <v>55192.6</v>
      </c>
      <c r="GO175">
        <v>62016.9</v>
      </c>
      <c r="GP175">
        <v>1.9928</v>
      </c>
      <c r="GQ175">
        <v>1.8502</v>
      </c>
      <c r="GR175">
        <v>0.100136</v>
      </c>
      <c r="GS175">
        <v>0</v>
      </c>
      <c r="GT175">
        <v>23.3372</v>
      </c>
      <c r="GU175">
        <v>999.9</v>
      </c>
      <c r="GV175">
        <v>55.75</v>
      </c>
      <c r="GW175">
        <v>28.621</v>
      </c>
      <c r="GX175">
        <v>24.2646</v>
      </c>
      <c r="GY175">
        <v>54.8521</v>
      </c>
      <c r="GZ175">
        <v>50.4647</v>
      </c>
      <c r="HA175">
        <v>1</v>
      </c>
      <c r="HB175">
        <v>-0.0980081</v>
      </c>
      <c r="HC175">
        <v>1.38913</v>
      </c>
      <c r="HD175">
        <v>20.1241</v>
      </c>
      <c r="HE175">
        <v>5.19932</v>
      </c>
      <c r="HF175">
        <v>12.004</v>
      </c>
      <c r="HG175">
        <v>4.9756</v>
      </c>
      <c r="HH175">
        <v>3.2936</v>
      </c>
      <c r="HI175">
        <v>660.4</v>
      </c>
      <c r="HJ175">
        <v>9999</v>
      </c>
      <c r="HK175">
        <v>9999</v>
      </c>
      <c r="HL175">
        <v>9999</v>
      </c>
      <c r="HM175">
        <v>1.8631</v>
      </c>
      <c r="HN175">
        <v>1.86798</v>
      </c>
      <c r="HO175">
        <v>1.86774</v>
      </c>
      <c r="HP175">
        <v>1.8689</v>
      </c>
      <c r="HQ175">
        <v>1.86978</v>
      </c>
      <c r="HR175">
        <v>1.86581</v>
      </c>
      <c r="HS175">
        <v>1.86688</v>
      </c>
      <c r="HT175">
        <v>1.86829</v>
      </c>
      <c r="HU175">
        <v>5</v>
      </c>
      <c r="HV175">
        <v>0</v>
      </c>
      <c r="HW175">
        <v>0</v>
      </c>
      <c r="HX175">
        <v>0</v>
      </c>
      <c r="HY175" t="s">
        <v>421</v>
      </c>
      <c r="HZ175" t="s">
        <v>422</v>
      </c>
      <c r="IA175" t="s">
        <v>423</v>
      </c>
      <c r="IB175" t="s">
        <v>423</v>
      </c>
      <c r="IC175" t="s">
        <v>423</v>
      </c>
      <c r="ID175" t="s">
        <v>423</v>
      </c>
      <c r="IE175">
        <v>0</v>
      </c>
      <c r="IF175">
        <v>100</v>
      </c>
      <c r="IG175">
        <v>100</v>
      </c>
      <c r="IH175">
        <v>10.57</v>
      </c>
      <c r="II175">
        <v>0.3235</v>
      </c>
      <c r="IJ175">
        <v>3.92169283877132</v>
      </c>
      <c r="IK175">
        <v>0.0054094350880348</v>
      </c>
      <c r="IL175">
        <v>8.62785101562088e-07</v>
      </c>
      <c r="IM175">
        <v>-6.09410195572284e-10</v>
      </c>
      <c r="IN175">
        <v>-0.025273926026183</v>
      </c>
      <c r="IO175">
        <v>-0.0219156322177338</v>
      </c>
      <c r="IP175">
        <v>0.00246301660602182</v>
      </c>
      <c r="IQ175">
        <v>-2.7174175459257e-05</v>
      </c>
      <c r="IR175">
        <v>-3</v>
      </c>
      <c r="IS175">
        <v>1757</v>
      </c>
      <c r="IT175">
        <v>1</v>
      </c>
      <c r="IU175">
        <v>21</v>
      </c>
      <c r="IV175">
        <v>1532.9</v>
      </c>
      <c r="IW175">
        <v>1532.8</v>
      </c>
      <c r="IX175">
        <v>2.4585</v>
      </c>
      <c r="IY175">
        <v>2.60376</v>
      </c>
      <c r="IZ175">
        <v>1.54785</v>
      </c>
      <c r="JA175">
        <v>2.30713</v>
      </c>
      <c r="JB175">
        <v>1.34644</v>
      </c>
      <c r="JC175">
        <v>2.25586</v>
      </c>
      <c r="JD175">
        <v>32.2666</v>
      </c>
      <c r="JE175">
        <v>24.2451</v>
      </c>
      <c r="JF175">
        <v>18</v>
      </c>
      <c r="JG175">
        <v>499.247</v>
      </c>
      <c r="JH175">
        <v>408.214</v>
      </c>
      <c r="JI175">
        <v>20.9069</v>
      </c>
      <c r="JJ175">
        <v>25.9516</v>
      </c>
      <c r="JK175">
        <v>30.0002</v>
      </c>
      <c r="JL175">
        <v>25.9465</v>
      </c>
      <c r="JM175">
        <v>25.894</v>
      </c>
      <c r="JN175">
        <v>49.2226</v>
      </c>
      <c r="JO175">
        <v>29.2503</v>
      </c>
      <c r="JP175">
        <v>0</v>
      </c>
      <c r="JQ175">
        <v>20.9108</v>
      </c>
      <c r="JR175">
        <v>1255.79</v>
      </c>
      <c r="JS175">
        <v>18.2777</v>
      </c>
      <c r="JT175">
        <v>102.391</v>
      </c>
      <c r="JU175">
        <v>103.228</v>
      </c>
    </row>
    <row r="176" spans="1:281">
      <c r="A176">
        <v>160</v>
      </c>
      <c r="B176">
        <v>1659720588.1</v>
      </c>
      <c r="C176">
        <v>2603</v>
      </c>
      <c r="D176" t="s">
        <v>744</v>
      </c>
      <c r="E176" t="s">
        <v>745</v>
      </c>
      <c r="F176">
        <v>5</v>
      </c>
      <c r="G176" t="s">
        <v>595</v>
      </c>
      <c r="H176" t="s">
        <v>416</v>
      </c>
      <c r="I176">
        <v>1659720580.27857</v>
      </c>
      <c r="J176">
        <f>(K176)/1000</f>
        <v>0</v>
      </c>
      <c r="K176">
        <f>IF(CZ176, AN176, AH176)</f>
        <v>0</v>
      </c>
      <c r="L176">
        <f>IF(CZ176, AI176, AG176)</f>
        <v>0</v>
      </c>
      <c r="M176">
        <f>DB176 - IF(AU176&gt;1, L176*CV176*100.0/(AW176*DP176), 0)</f>
        <v>0</v>
      </c>
      <c r="N176">
        <f>((T176-J176/2)*M176-L176)/(T176+J176/2)</f>
        <v>0</v>
      </c>
      <c r="O176">
        <f>N176*(DI176+DJ176)/1000.0</f>
        <v>0</v>
      </c>
      <c r="P176">
        <f>(DB176 - IF(AU176&gt;1, L176*CV176*100.0/(AW176*DP176), 0))*(DI176+DJ176)/1000.0</f>
        <v>0</v>
      </c>
      <c r="Q176">
        <f>2.0/((1/S176-1/R176)+SIGN(S176)*SQRT((1/S176-1/R176)*(1/S176-1/R176) + 4*CW176/((CW176+1)*(CW176+1))*(2*1/S176*1/R176-1/R176*1/R176)))</f>
        <v>0</v>
      </c>
      <c r="R176">
        <f>IF(LEFT(CX176,1)&lt;&gt;"0",IF(LEFT(CX176,1)="1",3.0,CY176),$D$5+$E$5*(DP176*DI176/($K$5*1000))+$F$5*(DP176*DI176/($K$5*1000))*MAX(MIN(CV176,$J$5),$I$5)*MAX(MIN(CV176,$J$5),$I$5)+$G$5*MAX(MIN(CV176,$J$5),$I$5)*(DP176*DI176/($K$5*1000))+$H$5*(DP176*DI176/($K$5*1000))*(DP176*DI176/($K$5*1000)))</f>
        <v>0</v>
      </c>
      <c r="S176">
        <f>J176*(1000-(1000*0.61365*exp(17.502*W176/(240.97+W176))/(DI176+DJ176)+DD176)/2)/(1000*0.61365*exp(17.502*W176/(240.97+W176))/(DI176+DJ176)-DD176)</f>
        <v>0</v>
      </c>
      <c r="T176">
        <f>1/((CW176+1)/(Q176/1.6)+1/(R176/1.37)) + CW176/((CW176+1)/(Q176/1.6) + CW176/(R176/1.37))</f>
        <v>0</v>
      </c>
      <c r="U176">
        <f>(CR176*CU176)</f>
        <v>0</v>
      </c>
      <c r="V176">
        <f>(DK176+(U176+2*0.95*5.67E-8*(((DK176+$B$7)+273)^4-(DK176+273)^4)-44100*J176)/(1.84*29.3*R176+8*0.95*5.67E-8*(DK176+273)^3))</f>
        <v>0</v>
      </c>
      <c r="W176">
        <f>($C$7*DL176+$D$7*DM176+$E$7*V176)</f>
        <v>0</v>
      </c>
      <c r="X176">
        <f>0.61365*exp(17.502*W176/(240.97+W176))</f>
        <v>0</v>
      </c>
      <c r="Y176">
        <f>(Z176/AA176*100)</f>
        <v>0</v>
      </c>
      <c r="Z176">
        <f>DD176*(DI176+DJ176)/1000</f>
        <v>0</v>
      </c>
      <c r="AA176">
        <f>0.61365*exp(17.502*DK176/(240.97+DK176))</f>
        <v>0</v>
      </c>
      <c r="AB176">
        <f>(X176-DD176*(DI176+DJ176)/1000)</f>
        <v>0</v>
      </c>
      <c r="AC176">
        <f>(-J176*44100)</f>
        <v>0</v>
      </c>
      <c r="AD176">
        <f>2*29.3*R176*0.92*(DK176-W176)</f>
        <v>0</v>
      </c>
      <c r="AE176">
        <f>2*0.95*5.67E-8*(((DK176+$B$7)+273)^4-(W176+273)^4)</f>
        <v>0</v>
      </c>
      <c r="AF176">
        <f>U176+AE176+AC176+AD176</f>
        <v>0</v>
      </c>
      <c r="AG176">
        <f>DH176*AU176*(DC176-DB176*(1000-AU176*DE176)/(1000-AU176*DD176))/(100*CV176)</f>
        <v>0</v>
      </c>
      <c r="AH176">
        <f>1000*DH176*AU176*(DD176-DE176)/(100*CV176*(1000-AU176*DD176))</f>
        <v>0</v>
      </c>
      <c r="AI176">
        <f>(AJ176 - AK176 - DI176*1E3/(8.314*(DK176+273.15)) * AM176/DH176 * AL176) * DH176/(100*CV176) * (1000 - DE176)/1000</f>
        <v>0</v>
      </c>
      <c r="AJ176">
        <v>1274.09873612448</v>
      </c>
      <c r="AK176">
        <v>1242.81866666667</v>
      </c>
      <c r="AL176">
        <v>3.47185790738721</v>
      </c>
      <c r="AM176">
        <v>66.0023153147269</v>
      </c>
      <c r="AN176">
        <f>(AP176 - AO176 + DI176*1E3/(8.314*(DK176+273.15)) * AR176/DH176 * AQ176) * DH176/(100*CV176) * 1000/(1000 - AP176)</f>
        <v>0</v>
      </c>
      <c r="AO176">
        <v>18.2834988062501</v>
      </c>
      <c r="AP176">
        <v>20.7598356643357</v>
      </c>
      <c r="AQ176">
        <v>5.4579807732757e-05</v>
      </c>
      <c r="AR176">
        <v>111.647629213414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MAX(0,($B$13+$C$13*DP176)/(1+$D$13*DP176)*DI176/(DK176+273)*$E$13)</f>
        <v>0</v>
      </c>
      <c r="AX176" t="s">
        <v>417</v>
      </c>
      <c r="AY176" t="s">
        <v>417</v>
      </c>
      <c r="AZ176">
        <v>0</v>
      </c>
      <c r="BA176">
        <v>0</v>
      </c>
      <c r="BB176">
        <f>1-AZ176/BA176</f>
        <v>0</v>
      </c>
      <c r="BC176">
        <v>0</v>
      </c>
      <c r="BD176" t="s">
        <v>417</v>
      </c>
      <c r="BE176" t="s">
        <v>417</v>
      </c>
      <c r="BF176">
        <v>0</v>
      </c>
      <c r="BG176">
        <v>0</v>
      </c>
      <c r="BH176">
        <f>1-BF176/BG176</f>
        <v>0</v>
      </c>
      <c r="BI176">
        <v>0.5</v>
      </c>
      <c r="BJ176">
        <f>CS176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417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f>$B$11*DQ176+$C$11*DR176+$F$11*EC176*(1-EF176)</f>
        <v>0</v>
      </c>
      <c r="CS176">
        <f>CR176*CT176</f>
        <v>0</v>
      </c>
      <c r="CT176">
        <f>($B$11*$D$9+$C$11*$D$9+$F$11*((EP176+EH176)/MAX(EP176+EH176+EQ176, 0.1)*$I$9+EQ176/MAX(EP176+EH176+EQ176, 0.1)*$J$9))/($B$11+$C$11+$F$11)</f>
        <v>0</v>
      </c>
      <c r="CU176">
        <f>($B$11*$K$9+$C$11*$K$9+$F$11*((EP176+EH176)/MAX(EP176+EH176+EQ176, 0.1)*$P$9+EQ176/MAX(EP176+EH176+EQ176, 0.1)*$Q$9))/($B$11+$C$11+$F$11)</f>
        <v>0</v>
      </c>
      <c r="CV176">
        <v>6</v>
      </c>
      <c r="CW176">
        <v>0.5</v>
      </c>
      <c r="CX176" t="s">
        <v>418</v>
      </c>
      <c r="CY176">
        <v>2</v>
      </c>
      <c r="CZ176" t="b">
        <v>1</v>
      </c>
      <c r="DA176">
        <v>1659720580.27857</v>
      </c>
      <c r="DB176">
        <v>1192.33428571429</v>
      </c>
      <c r="DC176">
        <v>1233.38178571429</v>
      </c>
      <c r="DD176">
        <v>20.7602428571429</v>
      </c>
      <c r="DE176">
        <v>18.2845821428571</v>
      </c>
      <c r="DF176">
        <v>1181.82</v>
      </c>
      <c r="DG176">
        <v>20.4366428571429</v>
      </c>
      <c r="DH176">
        <v>500.077964285714</v>
      </c>
      <c r="DI176">
        <v>90.3992464285714</v>
      </c>
      <c r="DJ176">
        <v>0.100020714285714</v>
      </c>
      <c r="DK176">
        <v>24.6043285714286</v>
      </c>
      <c r="DL176">
        <v>24.9990107142857</v>
      </c>
      <c r="DM176">
        <v>999.9</v>
      </c>
      <c r="DN176">
        <v>0</v>
      </c>
      <c r="DO176">
        <v>0</v>
      </c>
      <c r="DP176">
        <v>9998.75</v>
      </c>
      <c r="DQ176">
        <v>0</v>
      </c>
      <c r="DR176">
        <v>11.6455142857143</v>
      </c>
      <c r="DS176">
        <v>-41.0466714285714</v>
      </c>
      <c r="DT176">
        <v>1217.61071428571</v>
      </c>
      <c r="DU176">
        <v>1256.35321428571</v>
      </c>
      <c r="DV176">
        <v>2.47565964285714</v>
      </c>
      <c r="DW176">
        <v>1233.38178571429</v>
      </c>
      <c r="DX176">
        <v>18.2845821428571</v>
      </c>
      <c r="DY176">
        <v>1.87671035714286</v>
      </c>
      <c r="DZ176">
        <v>1.65291321428571</v>
      </c>
      <c r="EA176">
        <v>16.4408</v>
      </c>
      <c r="EB176">
        <v>14.4611392857143</v>
      </c>
      <c r="EC176">
        <v>2000.00535714286</v>
      </c>
      <c r="ED176">
        <v>0.980004892857143</v>
      </c>
      <c r="EE176">
        <v>0.0199953142857143</v>
      </c>
      <c r="EF176">
        <v>0</v>
      </c>
      <c r="EG176">
        <v>426.630964285714</v>
      </c>
      <c r="EH176">
        <v>5.00063</v>
      </c>
      <c r="EI176">
        <v>8517.75321428571</v>
      </c>
      <c r="EJ176">
        <v>17256.975</v>
      </c>
      <c r="EK176">
        <v>37.75</v>
      </c>
      <c r="EL176">
        <v>37.9415</v>
      </c>
      <c r="EM176">
        <v>37.375</v>
      </c>
      <c r="EN176">
        <v>37.196</v>
      </c>
      <c r="EO176">
        <v>38.607</v>
      </c>
      <c r="EP176">
        <v>1955.115</v>
      </c>
      <c r="EQ176">
        <v>39.8903571428572</v>
      </c>
      <c r="ER176">
        <v>0</v>
      </c>
      <c r="ES176">
        <v>1659720585.1</v>
      </c>
      <c r="ET176">
        <v>0</v>
      </c>
      <c r="EU176">
        <v>426.612384615385</v>
      </c>
      <c r="EV176">
        <v>-0.514803417640775</v>
      </c>
      <c r="EW176">
        <v>-18.1993162421062</v>
      </c>
      <c r="EX176">
        <v>8517.65576923077</v>
      </c>
      <c r="EY176">
        <v>15</v>
      </c>
      <c r="EZ176">
        <v>0</v>
      </c>
      <c r="FA176" t="s">
        <v>419</v>
      </c>
      <c r="FB176">
        <v>1659628608.5</v>
      </c>
      <c r="FC176">
        <v>1659628614.5</v>
      </c>
      <c r="FD176">
        <v>0</v>
      </c>
      <c r="FE176">
        <v>0.171</v>
      </c>
      <c r="FF176">
        <v>-0.023</v>
      </c>
      <c r="FG176">
        <v>6.372</v>
      </c>
      <c r="FH176">
        <v>0.072</v>
      </c>
      <c r="FI176">
        <v>420</v>
      </c>
      <c r="FJ176">
        <v>15</v>
      </c>
      <c r="FK176">
        <v>0.23</v>
      </c>
      <c r="FL176">
        <v>0.04</v>
      </c>
      <c r="FM176">
        <v>-40.968125</v>
      </c>
      <c r="FN176">
        <v>-1.51498086303929</v>
      </c>
      <c r="FO176">
        <v>0.828976691394276</v>
      </c>
      <c r="FP176">
        <v>0</v>
      </c>
      <c r="FQ176">
        <v>426.648235294118</v>
      </c>
      <c r="FR176">
        <v>-0.675019098104812</v>
      </c>
      <c r="FS176">
        <v>0.184216154816847</v>
      </c>
      <c r="FT176">
        <v>1</v>
      </c>
      <c r="FU176">
        <v>2.47482975</v>
      </c>
      <c r="FV176">
        <v>0.00854803001875624</v>
      </c>
      <c r="FW176">
        <v>0.00215969382957401</v>
      </c>
      <c r="FX176">
        <v>1</v>
      </c>
      <c r="FY176">
        <v>2</v>
      </c>
      <c r="FZ176">
        <v>3</v>
      </c>
      <c r="GA176" t="s">
        <v>429</v>
      </c>
      <c r="GB176">
        <v>2.97417</v>
      </c>
      <c r="GC176">
        <v>2.75409</v>
      </c>
      <c r="GD176">
        <v>0.188626</v>
      </c>
      <c r="GE176">
        <v>0.193257</v>
      </c>
      <c r="GF176">
        <v>0.0934657</v>
      </c>
      <c r="GG176">
        <v>0.0863296</v>
      </c>
      <c r="GH176">
        <v>31624.3</v>
      </c>
      <c r="GI176">
        <v>34399.4</v>
      </c>
      <c r="GJ176">
        <v>35315</v>
      </c>
      <c r="GK176">
        <v>38664.9</v>
      </c>
      <c r="GL176">
        <v>45390.2</v>
      </c>
      <c r="GM176">
        <v>51024.9</v>
      </c>
      <c r="GN176">
        <v>55192.5</v>
      </c>
      <c r="GO176">
        <v>62016.6</v>
      </c>
      <c r="GP176">
        <v>1.9922</v>
      </c>
      <c r="GQ176">
        <v>1.8504</v>
      </c>
      <c r="GR176">
        <v>0.102669</v>
      </c>
      <c r="GS176">
        <v>0</v>
      </c>
      <c r="GT176">
        <v>23.3392</v>
      </c>
      <c r="GU176">
        <v>999.9</v>
      </c>
      <c r="GV176">
        <v>55.75</v>
      </c>
      <c r="GW176">
        <v>28.621</v>
      </c>
      <c r="GX176">
        <v>24.2626</v>
      </c>
      <c r="GY176">
        <v>55.4321</v>
      </c>
      <c r="GZ176">
        <v>50.1522</v>
      </c>
      <c r="HA176">
        <v>1</v>
      </c>
      <c r="HB176">
        <v>-0.098374</v>
      </c>
      <c r="HC176">
        <v>1.38024</v>
      </c>
      <c r="HD176">
        <v>20.1241</v>
      </c>
      <c r="HE176">
        <v>5.20052</v>
      </c>
      <c r="HF176">
        <v>12.004</v>
      </c>
      <c r="HG176">
        <v>4.976</v>
      </c>
      <c r="HH176">
        <v>3.2932</v>
      </c>
      <c r="HI176">
        <v>660.5</v>
      </c>
      <c r="HJ176">
        <v>9999</v>
      </c>
      <c r="HK176">
        <v>9999</v>
      </c>
      <c r="HL176">
        <v>9999</v>
      </c>
      <c r="HM176">
        <v>1.86307</v>
      </c>
      <c r="HN176">
        <v>1.86798</v>
      </c>
      <c r="HO176">
        <v>1.86774</v>
      </c>
      <c r="HP176">
        <v>1.8689</v>
      </c>
      <c r="HQ176">
        <v>1.86975</v>
      </c>
      <c r="HR176">
        <v>1.86578</v>
      </c>
      <c r="HS176">
        <v>1.86691</v>
      </c>
      <c r="HT176">
        <v>1.86829</v>
      </c>
      <c r="HU176">
        <v>5</v>
      </c>
      <c r="HV176">
        <v>0</v>
      </c>
      <c r="HW176">
        <v>0</v>
      </c>
      <c r="HX176">
        <v>0</v>
      </c>
      <c r="HY176" t="s">
        <v>421</v>
      </c>
      <c r="HZ176" t="s">
        <v>422</v>
      </c>
      <c r="IA176" t="s">
        <v>423</v>
      </c>
      <c r="IB176" t="s">
        <v>423</v>
      </c>
      <c r="IC176" t="s">
        <v>423</v>
      </c>
      <c r="ID176" t="s">
        <v>423</v>
      </c>
      <c r="IE176">
        <v>0</v>
      </c>
      <c r="IF176">
        <v>100</v>
      </c>
      <c r="IG176">
        <v>100</v>
      </c>
      <c r="IH176">
        <v>10.64</v>
      </c>
      <c r="II176">
        <v>0.3235</v>
      </c>
      <c r="IJ176">
        <v>3.92169283877132</v>
      </c>
      <c r="IK176">
        <v>0.0054094350880348</v>
      </c>
      <c r="IL176">
        <v>8.62785101562088e-07</v>
      </c>
      <c r="IM176">
        <v>-6.09410195572284e-10</v>
      </c>
      <c r="IN176">
        <v>-0.025273926026183</v>
      </c>
      <c r="IO176">
        <v>-0.0219156322177338</v>
      </c>
      <c r="IP176">
        <v>0.00246301660602182</v>
      </c>
      <c r="IQ176">
        <v>-2.7174175459257e-05</v>
      </c>
      <c r="IR176">
        <v>-3</v>
      </c>
      <c r="IS176">
        <v>1757</v>
      </c>
      <c r="IT176">
        <v>1</v>
      </c>
      <c r="IU176">
        <v>21</v>
      </c>
      <c r="IV176">
        <v>1533</v>
      </c>
      <c r="IW176">
        <v>1532.9</v>
      </c>
      <c r="IX176">
        <v>2.47925</v>
      </c>
      <c r="IY176">
        <v>2.60254</v>
      </c>
      <c r="IZ176">
        <v>1.54785</v>
      </c>
      <c r="JA176">
        <v>2.30591</v>
      </c>
      <c r="JB176">
        <v>1.34644</v>
      </c>
      <c r="JC176">
        <v>2.29492</v>
      </c>
      <c r="JD176">
        <v>32.2666</v>
      </c>
      <c r="JE176">
        <v>24.2451</v>
      </c>
      <c r="JF176">
        <v>18</v>
      </c>
      <c r="JG176">
        <v>498.854</v>
      </c>
      <c r="JH176">
        <v>408.326</v>
      </c>
      <c r="JI176">
        <v>20.9101</v>
      </c>
      <c r="JJ176">
        <v>25.9516</v>
      </c>
      <c r="JK176">
        <v>29.9999</v>
      </c>
      <c r="JL176">
        <v>25.9465</v>
      </c>
      <c r="JM176">
        <v>25.894</v>
      </c>
      <c r="JN176">
        <v>49.6356</v>
      </c>
      <c r="JO176">
        <v>29.2503</v>
      </c>
      <c r="JP176">
        <v>0</v>
      </c>
      <c r="JQ176">
        <v>20.9138</v>
      </c>
      <c r="JR176">
        <v>1275.92</v>
      </c>
      <c r="JS176">
        <v>18.2777</v>
      </c>
      <c r="JT176">
        <v>102.391</v>
      </c>
      <c r="JU176">
        <v>103.228</v>
      </c>
    </row>
    <row r="177" spans="1:281">
      <c r="A177">
        <v>161</v>
      </c>
      <c r="B177">
        <v>1659720593.6</v>
      </c>
      <c r="C177">
        <v>2608.5</v>
      </c>
      <c r="D177" t="s">
        <v>746</v>
      </c>
      <c r="E177" t="s">
        <v>747</v>
      </c>
      <c r="F177">
        <v>5</v>
      </c>
      <c r="G177" t="s">
        <v>595</v>
      </c>
      <c r="H177" t="s">
        <v>416</v>
      </c>
      <c r="I177">
        <v>1659720585.85</v>
      </c>
      <c r="J177">
        <f>(K177)/1000</f>
        <v>0</v>
      </c>
      <c r="K177">
        <f>IF(CZ177, AN177, AH177)</f>
        <v>0</v>
      </c>
      <c r="L177">
        <f>IF(CZ177, AI177, AG177)</f>
        <v>0</v>
      </c>
      <c r="M177">
        <f>DB177 - IF(AU177&gt;1, L177*CV177*100.0/(AW177*DP177), 0)</f>
        <v>0</v>
      </c>
      <c r="N177">
        <f>((T177-J177/2)*M177-L177)/(T177+J177/2)</f>
        <v>0</v>
      </c>
      <c r="O177">
        <f>N177*(DI177+DJ177)/1000.0</f>
        <v>0</v>
      </c>
      <c r="P177">
        <f>(DB177 - IF(AU177&gt;1, L177*CV177*100.0/(AW177*DP177), 0))*(DI177+DJ177)/1000.0</f>
        <v>0</v>
      </c>
      <c r="Q177">
        <f>2.0/((1/S177-1/R177)+SIGN(S177)*SQRT((1/S177-1/R177)*(1/S177-1/R177) + 4*CW177/((CW177+1)*(CW177+1))*(2*1/S177*1/R177-1/R177*1/R177)))</f>
        <v>0</v>
      </c>
      <c r="R177">
        <f>IF(LEFT(CX177,1)&lt;&gt;"0",IF(LEFT(CX177,1)="1",3.0,CY177),$D$5+$E$5*(DP177*DI177/($K$5*1000))+$F$5*(DP177*DI177/($K$5*1000))*MAX(MIN(CV177,$J$5),$I$5)*MAX(MIN(CV177,$J$5),$I$5)+$G$5*MAX(MIN(CV177,$J$5),$I$5)*(DP177*DI177/($K$5*1000))+$H$5*(DP177*DI177/($K$5*1000))*(DP177*DI177/($K$5*1000)))</f>
        <v>0</v>
      </c>
      <c r="S177">
        <f>J177*(1000-(1000*0.61365*exp(17.502*W177/(240.97+W177))/(DI177+DJ177)+DD177)/2)/(1000*0.61365*exp(17.502*W177/(240.97+W177))/(DI177+DJ177)-DD177)</f>
        <v>0</v>
      </c>
      <c r="T177">
        <f>1/((CW177+1)/(Q177/1.6)+1/(R177/1.37)) + CW177/((CW177+1)/(Q177/1.6) + CW177/(R177/1.37))</f>
        <v>0</v>
      </c>
      <c r="U177">
        <f>(CR177*CU177)</f>
        <v>0</v>
      </c>
      <c r="V177">
        <f>(DK177+(U177+2*0.95*5.67E-8*(((DK177+$B$7)+273)^4-(DK177+273)^4)-44100*J177)/(1.84*29.3*R177+8*0.95*5.67E-8*(DK177+273)^3))</f>
        <v>0</v>
      </c>
      <c r="W177">
        <f>($C$7*DL177+$D$7*DM177+$E$7*V177)</f>
        <v>0</v>
      </c>
      <c r="X177">
        <f>0.61365*exp(17.502*W177/(240.97+W177))</f>
        <v>0</v>
      </c>
      <c r="Y177">
        <f>(Z177/AA177*100)</f>
        <v>0</v>
      </c>
      <c r="Z177">
        <f>DD177*(DI177+DJ177)/1000</f>
        <v>0</v>
      </c>
      <c r="AA177">
        <f>0.61365*exp(17.502*DK177/(240.97+DK177))</f>
        <v>0</v>
      </c>
      <c r="AB177">
        <f>(X177-DD177*(DI177+DJ177)/1000)</f>
        <v>0</v>
      </c>
      <c r="AC177">
        <f>(-J177*44100)</f>
        <v>0</v>
      </c>
      <c r="AD177">
        <f>2*29.3*R177*0.92*(DK177-W177)</f>
        <v>0</v>
      </c>
      <c r="AE177">
        <f>2*0.95*5.67E-8*(((DK177+$B$7)+273)^4-(W177+273)^4)</f>
        <v>0</v>
      </c>
      <c r="AF177">
        <f>U177+AE177+AC177+AD177</f>
        <v>0</v>
      </c>
      <c r="AG177">
        <f>DH177*AU177*(DC177-DB177*(1000-AU177*DE177)/(1000-AU177*DD177))/(100*CV177)</f>
        <v>0</v>
      </c>
      <c r="AH177">
        <f>1000*DH177*AU177*(DD177-DE177)/(100*CV177*(1000-AU177*DD177))</f>
        <v>0</v>
      </c>
      <c r="AI177">
        <f>(AJ177 - AK177 - DI177*1E3/(8.314*(DK177+273.15)) * AM177/DH177 * AL177) * DH177/(100*CV177) * (1000 - DE177)/1000</f>
        <v>0</v>
      </c>
      <c r="AJ177">
        <v>1292.04037997656</v>
      </c>
      <c r="AK177">
        <v>1261.12866666667</v>
      </c>
      <c r="AL177">
        <v>3.37615863910256</v>
      </c>
      <c r="AM177">
        <v>66.0023153147269</v>
      </c>
      <c r="AN177">
        <f>(AP177 - AO177 + DI177*1E3/(8.314*(DK177+273.15)) * AR177/DH177 * AQ177) * DH177/(100*CV177) * 1000/(1000 - AP177)</f>
        <v>0</v>
      </c>
      <c r="AO177">
        <v>18.2831666679379</v>
      </c>
      <c r="AP177">
        <v>20.7607874125874</v>
      </c>
      <c r="AQ177">
        <v>0.000104109925807802</v>
      </c>
      <c r="AR177">
        <v>111.647629213414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MAX(0,($B$13+$C$13*DP177)/(1+$D$13*DP177)*DI177/(DK177+273)*$E$13)</f>
        <v>0</v>
      </c>
      <c r="AX177" t="s">
        <v>417</v>
      </c>
      <c r="AY177" t="s">
        <v>417</v>
      </c>
      <c r="AZ177">
        <v>0</v>
      </c>
      <c r="BA177">
        <v>0</v>
      </c>
      <c r="BB177">
        <f>1-AZ177/BA177</f>
        <v>0</v>
      </c>
      <c r="BC177">
        <v>0</v>
      </c>
      <c r="BD177" t="s">
        <v>417</v>
      </c>
      <c r="BE177" t="s">
        <v>417</v>
      </c>
      <c r="BF177">
        <v>0</v>
      </c>
      <c r="BG177">
        <v>0</v>
      </c>
      <c r="BH177">
        <f>1-BF177/BG177</f>
        <v>0</v>
      </c>
      <c r="BI177">
        <v>0.5</v>
      </c>
      <c r="BJ177">
        <f>CS177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417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f>$B$11*DQ177+$C$11*DR177+$F$11*EC177*(1-EF177)</f>
        <v>0</v>
      </c>
      <c r="CS177">
        <f>CR177*CT177</f>
        <v>0</v>
      </c>
      <c r="CT177">
        <f>($B$11*$D$9+$C$11*$D$9+$F$11*((EP177+EH177)/MAX(EP177+EH177+EQ177, 0.1)*$I$9+EQ177/MAX(EP177+EH177+EQ177, 0.1)*$J$9))/($B$11+$C$11+$F$11)</f>
        <v>0</v>
      </c>
      <c r="CU177">
        <f>($B$11*$K$9+$C$11*$K$9+$F$11*((EP177+EH177)/MAX(EP177+EH177+EQ177, 0.1)*$P$9+EQ177/MAX(EP177+EH177+EQ177, 0.1)*$Q$9))/($B$11+$C$11+$F$11)</f>
        <v>0</v>
      </c>
      <c r="CV177">
        <v>6</v>
      </c>
      <c r="CW177">
        <v>0.5</v>
      </c>
      <c r="CX177" t="s">
        <v>418</v>
      </c>
      <c r="CY177">
        <v>2</v>
      </c>
      <c r="CZ177" t="b">
        <v>1</v>
      </c>
      <c r="DA177">
        <v>1659720585.85</v>
      </c>
      <c r="DB177">
        <v>1210.90821428571</v>
      </c>
      <c r="DC177">
        <v>1251.86321428571</v>
      </c>
      <c r="DD177">
        <v>20.7604107142857</v>
      </c>
      <c r="DE177">
        <v>18.2837178571429</v>
      </c>
      <c r="DF177">
        <v>1200.30428571429</v>
      </c>
      <c r="DG177">
        <v>20.4368071428571</v>
      </c>
      <c r="DH177">
        <v>500.089821428571</v>
      </c>
      <c r="DI177">
        <v>90.3990821428571</v>
      </c>
      <c r="DJ177">
        <v>0.10007005</v>
      </c>
      <c r="DK177">
        <v>24.6056071428571</v>
      </c>
      <c r="DL177">
        <v>25.0003464285714</v>
      </c>
      <c r="DM177">
        <v>999.9</v>
      </c>
      <c r="DN177">
        <v>0</v>
      </c>
      <c r="DO177">
        <v>0</v>
      </c>
      <c r="DP177">
        <v>9999.46428571429</v>
      </c>
      <c r="DQ177">
        <v>0</v>
      </c>
      <c r="DR177">
        <v>11.6561607142857</v>
      </c>
      <c r="DS177">
        <v>-40.9548464285714</v>
      </c>
      <c r="DT177">
        <v>1236.57928571429</v>
      </c>
      <c r="DU177">
        <v>1275.17821428571</v>
      </c>
      <c r="DV177">
        <v>2.47670428571429</v>
      </c>
      <c r="DW177">
        <v>1251.86321428571</v>
      </c>
      <c r="DX177">
        <v>18.2837178571429</v>
      </c>
      <c r="DY177">
        <v>1.87672214285714</v>
      </c>
      <c r="DZ177">
        <v>1.65283107142857</v>
      </c>
      <c r="EA177">
        <v>16.4408964285714</v>
      </c>
      <c r="EB177">
        <v>14.4603714285714</v>
      </c>
      <c r="EC177">
        <v>2000.00285714286</v>
      </c>
      <c r="ED177">
        <v>0.980005</v>
      </c>
      <c r="EE177">
        <v>0.0199952</v>
      </c>
      <c r="EF177">
        <v>0</v>
      </c>
      <c r="EG177">
        <v>426.450071428571</v>
      </c>
      <c r="EH177">
        <v>5.00063</v>
      </c>
      <c r="EI177">
        <v>8515.8475</v>
      </c>
      <c r="EJ177">
        <v>17256.9607142857</v>
      </c>
      <c r="EK177">
        <v>37.75</v>
      </c>
      <c r="EL177">
        <v>37.9415</v>
      </c>
      <c r="EM177">
        <v>37.375</v>
      </c>
      <c r="EN177">
        <v>37.19375</v>
      </c>
      <c r="EO177">
        <v>38.616</v>
      </c>
      <c r="EP177">
        <v>1955.11285714286</v>
      </c>
      <c r="EQ177">
        <v>39.89</v>
      </c>
      <c r="ER177">
        <v>0</v>
      </c>
      <c r="ES177">
        <v>1659720590.5</v>
      </c>
      <c r="ET177">
        <v>0</v>
      </c>
      <c r="EU177">
        <v>426.45484</v>
      </c>
      <c r="EV177">
        <v>-2.18015384726823</v>
      </c>
      <c r="EW177">
        <v>-21.4046153343942</v>
      </c>
      <c r="EX177">
        <v>8515.79</v>
      </c>
      <c r="EY177">
        <v>15</v>
      </c>
      <c r="EZ177">
        <v>0</v>
      </c>
      <c r="FA177" t="s">
        <v>419</v>
      </c>
      <c r="FB177">
        <v>1659628608.5</v>
      </c>
      <c r="FC177">
        <v>1659628614.5</v>
      </c>
      <c r="FD177">
        <v>0</v>
      </c>
      <c r="FE177">
        <v>0.171</v>
      </c>
      <c r="FF177">
        <v>-0.023</v>
      </c>
      <c r="FG177">
        <v>6.372</v>
      </c>
      <c r="FH177">
        <v>0.072</v>
      </c>
      <c r="FI177">
        <v>420</v>
      </c>
      <c r="FJ177">
        <v>15</v>
      </c>
      <c r="FK177">
        <v>0.23</v>
      </c>
      <c r="FL177">
        <v>0.04</v>
      </c>
      <c r="FM177">
        <v>-40.8794075</v>
      </c>
      <c r="FN177">
        <v>0.752279549718758</v>
      </c>
      <c r="FO177">
        <v>0.667551624366048</v>
      </c>
      <c r="FP177">
        <v>0</v>
      </c>
      <c r="FQ177">
        <v>426.525794117647</v>
      </c>
      <c r="FR177">
        <v>-1.3785026755014</v>
      </c>
      <c r="FS177">
        <v>0.223785582699656</v>
      </c>
      <c r="FT177">
        <v>0</v>
      </c>
      <c r="FU177">
        <v>2.4762515</v>
      </c>
      <c r="FV177">
        <v>0.011123977485929</v>
      </c>
      <c r="FW177">
        <v>0.00260703236458623</v>
      </c>
      <c r="FX177">
        <v>1</v>
      </c>
      <c r="FY177">
        <v>1</v>
      </c>
      <c r="FZ177">
        <v>3</v>
      </c>
      <c r="GA177" t="s">
        <v>426</v>
      </c>
      <c r="GB177">
        <v>2.97438</v>
      </c>
      <c r="GC177">
        <v>2.75401</v>
      </c>
      <c r="GD177">
        <v>0.190319</v>
      </c>
      <c r="GE177">
        <v>0.195009</v>
      </c>
      <c r="GF177">
        <v>0.0934786</v>
      </c>
      <c r="GG177">
        <v>0.0863228</v>
      </c>
      <c r="GH177">
        <v>31558.6</v>
      </c>
      <c r="GI177">
        <v>34324.8</v>
      </c>
      <c r="GJ177">
        <v>35315.2</v>
      </c>
      <c r="GK177">
        <v>38664.9</v>
      </c>
      <c r="GL177">
        <v>45390.2</v>
      </c>
      <c r="GM177">
        <v>51025.8</v>
      </c>
      <c r="GN177">
        <v>55193.3</v>
      </c>
      <c r="GO177">
        <v>62017.2</v>
      </c>
      <c r="GP177">
        <v>1.993</v>
      </c>
      <c r="GQ177">
        <v>1.85</v>
      </c>
      <c r="GR177">
        <v>0.101715</v>
      </c>
      <c r="GS177">
        <v>0</v>
      </c>
      <c r="GT177">
        <v>23.3392</v>
      </c>
      <c r="GU177">
        <v>999.9</v>
      </c>
      <c r="GV177">
        <v>55.726</v>
      </c>
      <c r="GW177">
        <v>28.621</v>
      </c>
      <c r="GX177">
        <v>24.2556</v>
      </c>
      <c r="GY177">
        <v>54.8721</v>
      </c>
      <c r="GZ177">
        <v>50.1883</v>
      </c>
      <c r="HA177">
        <v>1</v>
      </c>
      <c r="HB177">
        <v>-0.0980488</v>
      </c>
      <c r="HC177">
        <v>1.40237</v>
      </c>
      <c r="HD177">
        <v>20.124</v>
      </c>
      <c r="HE177">
        <v>5.19932</v>
      </c>
      <c r="HF177">
        <v>12.004</v>
      </c>
      <c r="HG177">
        <v>4.976</v>
      </c>
      <c r="HH177">
        <v>3.2934</v>
      </c>
      <c r="HI177">
        <v>660.5</v>
      </c>
      <c r="HJ177">
        <v>9999</v>
      </c>
      <c r="HK177">
        <v>9999</v>
      </c>
      <c r="HL177">
        <v>9999</v>
      </c>
      <c r="HM177">
        <v>1.86307</v>
      </c>
      <c r="HN177">
        <v>1.86798</v>
      </c>
      <c r="HO177">
        <v>1.86774</v>
      </c>
      <c r="HP177">
        <v>1.8689</v>
      </c>
      <c r="HQ177">
        <v>1.86978</v>
      </c>
      <c r="HR177">
        <v>1.86581</v>
      </c>
      <c r="HS177">
        <v>1.86691</v>
      </c>
      <c r="HT177">
        <v>1.86829</v>
      </c>
      <c r="HU177">
        <v>5</v>
      </c>
      <c r="HV177">
        <v>0</v>
      </c>
      <c r="HW177">
        <v>0</v>
      </c>
      <c r="HX177">
        <v>0</v>
      </c>
      <c r="HY177" t="s">
        <v>421</v>
      </c>
      <c r="HZ177" t="s">
        <v>422</v>
      </c>
      <c r="IA177" t="s">
        <v>423</v>
      </c>
      <c r="IB177" t="s">
        <v>423</v>
      </c>
      <c r="IC177" t="s">
        <v>423</v>
      </c>
      <c r="ID177" t="s">
        <v>423</v>
      </c>
      <c r="IE177">
        <v>0</v>
      </c>
      <c r="IF177">
        <v>100</v>
      </c>
      <c r="IG177">
        <v>100</v>
      </c>
      <c r="IH177">
        <v>10.73</v>
      </c>
      <c r="II177">
        <v>0.3237</v>
      </c>
      <c r="IJ177">
        <v>3.92169283877132</v>
      </c>
      <c r="IK177">
        <v>0.0054094350880348</v>
      </c>
      <c r="IL177">
        <v>8.62785101562088e-07</v>
      </c>
      <c r="IM177">
        <v>-6.09410195572284e-10</v>
      </c>
      <c r="IN177">
        <v>-0.025273926026183</v>
      </c>
      <c r="IO177">
        <v>-0.0219156322177338</v>
      </c>
      <c r="IP177">
        <v>0.00246301660602182</v>
      </c>
      <c r="IQ177">
        <v>-2.7174175459257e-05</v>
      </c>
      <c r="IR177">
        <v>-3</v>
      </c>
      <c r="IS177">
        <v>1757</v>
      </c>
      <c r="IT177">
        <v>1</v>
      </c>
      <c r="IU177">
        <v>21</v>
      </c>
      <c r="IV177">
        <v>1533.1</v>
      </c>
      <c r="IW177">
        <v>1533</v>
      </c>
      <c r="IX177">
        <v>2.50854</v>
      </c>
      <c r="IY177">
        <v>2.59033</v>
      </c>
      <c r="IZ177">
        <v>1.54785</v>
      </c>
      <c r="JA177">
        <v>2.30713</v>
      </c>
      <c r="JB177">
        <v>1.34644</v>
      </c>
      <c r="JC177">
        <v>2.38159</v>
      </c>
      <c r="JD177">
        <v>32.2666</v>
      </c>
      <c r="JE177">
        <v>24.2539</v>
      </c>
      <c r="JF177">
        <v>18</v>
      </c>
      <c r="JG177">
        <v>499.378</v>
      </c>
      <c r="JH177">
        <v>408.102</v>
      </c>
      <c r="JI177">
        <v>20.9141</v>
      </c>
      <c r="JJ177">
        <v>25.9516</v>
      </c>
      <c r="JK177">
        <v>30.0001</v>
      </c>
      <c r="JL177">
        <v>25.9465</v>
      </c>
      <c r="JM177">
        <v>25.894</v>
      </c>
      <c r="JN177">
        <v>50.2299</v>
      </c>
      <c r="JO177">
        <v>29.2503</v>
      </c>
      <c r="JP177">
        <v>0</v>
      </c>
      <c r="JQ177">
        <v>20.9124</v>
      </c>
      <c r="JR177">
        <v>1289.37</v>
      </c>
      <c r="JS177">
        <v>18.2777</v>
      </c>
      <c r="JT177">
        <v>102.393</v>
      </c>
      <c r="JU177">
        <v>103.229</v>
      </c>
    </row>
    <row r="178" spans="1:281">
      <c r="A178">
        <v>162</v>
      </c>
      <c r="B178">
        <v>1659720598.6</v>
      </c>
      <c r="C178">
        <v>2613.5</v>
      </c>
      <c r="D178" t="s">
        <v>748</v>
      </c>
      <c r="E178" t="s">
        <v>749</v>
      </c>
      <c r="F178">
        <v>5</v>
      </c>
      <c r="G178" t="s">
        <v>595</v>
      </c>
      <c r="H178" t="s">
        <v>416</v>
      </c>
      <c r="I178">
        <v>1659720591.11852</v>
      </c>
      <c r="J178">
        <f>(K178)/1000</f>
        <v>0</v>
      </c>
      <c r="K178">
        <f>IF(CZ178, AN178, AH178)</f>
        <v>0</v>
      </c>
      <c r="L178">
        <f>IF(CZ178, AI178, AG178)</f>
        <v>0</v>
      </c>
      <c r="M178">
        <f>DB178 - IF(AU178&gt;1, L178*CV178*100.0/(AW178*DP178), 0)</f>
        <v>0</v>
      </c>
      <c r="N178">
        <f>((T178-J178/2)*M178-L178)/(T178+J178/2)</f>
        <v>0</v>
      </c>
      <c r="O178">
        <f>N178*(DI178+DJ178)/1000.0</f>
        <v>0</v>
      </c>
      <c r="P178">
        <f>(DB178 - IF(AU178&gt;1, L178*CV178*100.0/(AW178*DP178), 0))*(DI178+DJ178)/1000.0</f>
        <v>0</v>
      </c>
      <c r="Q178">
        <f>2.0/((1/S178-1/R178)+SIGN(S178)*SQRT((1/S178-1/R178)*(1/S178-1/R178) + 4*CW178/((CW178+1)*(CW178+1))*(2*1/S178*1/R178-1/R178*1/R178)))</f>
        <v>0</v>
      </c>
      <c r="R178">
        <f>IF(LEFT(CX178,1)&lt;&gt;"0",IF(LEFT(CX178,1)="1",3.0,CY178),$D$5+$E$5*(DP178*DI178/($K$5*1000))+$F$5*(DP178*DI178/($K$5*1000))*MAX(MIN(CV178,$J$5),$I$5)*MAX(MIN(CV178,$J$5),$I$5)+$G$5*MAX(MIN(CV178,$J$5),$I$5)*(DP178*DI178/($K$5*1000))+$H$5*(DP178*DI178/($K$5*1000))*(DP178*DI178/($K$5*1000)))</f>
        <v>0</v>
      </c>
      <c r="S178">
        <f>J178*(1000-(1000*0.61365*exp(17.502*W178/(240.97+W178))/(DI178+DJ178)+DD178)/2)/(1000*0.61365*exp(17.502*W178/(240.97+W178))/(DI178+DJ178)-DD178)</f>
        <v>0</v>
      </c>
      <c r="T178">
        <f>1/((CW178+1)/(Q178/1.6)+1/(R178/1.37)) + CW178/((CW178+1)/(Q178/1.6) + CW178/(R178/1.37))</f>
        <v>0</v>
      </c>
      <c r="U178">
        <f>(CR178*CU178)</f>
        <v>0</v>
      </c>
      <c r="V178">
        <f>(DK178+(U178+2*0.95*5.67E-8*(((DK178+$B$7)+273)^4-(DK178+273)^4)-44100*J178)/(1.84*29.3*R178+8*0.95*5.67E-8*(DK178+273)^3))</f>
        <v>0</v>
      </c>
      <c r="W178">
        <f>($C$7*DL178+$D$7*DM178+$E$7*V178)</f>
        <v>0</v>
      </c>
      <c r="X178">
        <f>0.61365*exp(17.502*W178/(240.97+W178))</f>
        <v>0</v>
      </c>
      <c r="Y178">
        <f>(Z178/AA178*100)</f>
        <v>0</v>
      </c>
      <c r="Z178">
        <f>DD178*(DI178+DJ178)/1000</f>
        <v>0</v>
      </c>
      <c r="AA178">
        <f>0.61365*exp(17.502*DK178/(240.97+DK178))</f>
        <v>0</v>
      </c>
      <c r="AB178">
        <f>(X178-DD178*(DI178+DJ178)/1000)</f>
        <v>0</v>
      </c>
      <c r="AC178">
        <f>(-J178*44100)</f>
        <v>0</v>
      </c>
      <c r="AD178">
        <f>2*29.3*R178*0.92*(DK178-W178)</f>
        <v>0</v>
      </c>
      <c r="AE178">
        <f>2*0.95*5.67E-8*(((DK178+$B$7)+273)^4-(W178+273)^4)</f>
        <v>0</v>
      </c>
      <c r="AF178">
        <f>U178+AE178+AC178+AD178</f>
        <v>0</v>
      </c>
      <c r="AG178">
        <f>DH178*AU178*(DC178-DB178*(1000-AU178*DE178)/(1000-AU178*DD178))/(100*CV178)</f>
        <v>0</v>
      </c>
      <c r="AH178">
        <f>1000*DH178*AU178*(DD178-DE178)/(100*CV178*(1000-AU178*DD178))</f>
        <v>0</v>
      </c>
      <c r="AI178">
        <f>(AJ178 - AK178 - DI178*1E3/(8.314*(DK178+273.15)) * AM178/DH178 * AL178) * DH178/(100*CV178) * (1000 - DE178)/1000</f>
        <v>0</v>
      </c>
      <c r="AJ178">
        <v>1308.87194161244</v>
      </c>
      <c r="AK178">
        <v>1277.90757575757</v>
      </c>
      <c r="AL178">
        <v>3.30353230884588</v>
      </c>
      <c r="AM178">
        <v>66.0023153147269</v>
      </c>
      <c r="AN178">
        <f>(AP178 - AO178 + DI178*1E3/(8.314*(DK178+273.15)) * AR178/DH178 * AQ178) * DH178/(100*CV178) * 1000/(1000 - AP178)</f>
        <v>0</v>
      </c>
      <c r="AO178">
        <v>18.2839625672738</v>
      </c>
      <c r="AP178">
        <v>20.7620545454546</v>
      </c>
      <c r="AQ178">
        <v>-8.99916105192887e-05</v>
      </c>
      <c r="AR178">
        <v>111.647629213414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MAX(0,($B$13+$C$13*DP178)/(1+$D$13*DP178)*DI178/(DK178+273)*$E$13)</f>
        <v>0</v>
      </c>
      <c r="AX178" t="s">
        <v>417</v>
      </c>
      <c r="AY178" t="s">
        <v>417</v>
      </c>
      <c r="AZ178">
        <v>0</v>
      </c>
      <c r="BA178">
        <v>0</v>
      </c>
      <c r="BB178">
        <f>1-AZ178/BA178</f>
        <v>0</v>
      </c>
      <c r="BC178">
        <v>0</v>
      </c>
      <c r="BD178" t="s">
        <v>417</v>
      </c>
      <c r="BE178" t="s">
        <v>417</v>
      </c>
      <c r="BF178">
        <v>0</v>
      </c>
      <c r="BG178">
        <v>0</v>
      </c>
      <c r="BH178">
        <f>1-BF178/BG178</f>
        <v>0</v>
      </c>
      <c r="BI178">
        <v>0.5</v>
      </c>
      <c r="BJ178">
        <f>CS178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417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f>$B$11*DQ178+$C$11*DR178+$F$11*EC178*(1-EF178)</f>
        <v>0</v>
      </c>
      <c r="CS178">
        <f>CR178*CT178</f>
        <v>0</v>
      </c>
      <c r="CT178">
        <f>($B$11*$D$9+$C$11*$D$9+$F$11*((EP178+EH178)/MAX(EP178+EH178+EQ178, 0.1)*$I$9+EQ178/MAX(EP178+EH178+EQ178, 0.1)*$J$9))/($B$11+$C$11+$F$11)</f>
        <v>0</v>
      </c>
      <c r="CU178">
        <f>($B$11*$K$9+$C$11*$K$9+$F$11*((EP178+EH178)/MAX(EP178+EH178+EQ178, 0.1)*$P$9+EQ178/MAX(EP178+EH178+EQ178, 0.1)*$Q$9))/($B$11+$C$11+$F$11)</f>
        <v>0</v>
      </c>
      <c r="CV178">
        <v>6</v>
      </c>
      <c r="CW178">
        <v>0.5</v>
      </c>
      <c r="CX178" t="s">
        <v>418</v>
      </c>
      <c r="CY178">
        <v>2</v>
      </c>
      <c r="CZ178" t="b">
        <v>1</v>
      </c>
      <c r="DA178">
        <v>1659720591.11852</v>
      </c>
      <c r="DB178">
        <v>1228.4437037037</v>
      </c>
      <c r="DC178">
        <v>1269.19185185185</v>
      </c>
      <c r="DD178">
        <v>20.7601555555555</v>
      </c>
      <c r="DE178">
        <v>18.2826407407407</v>
      </c>
      <c r="DF178">
        <v>1217.75703703704</v>
      </c>
      <c r="DG178">
        <v>20.4365592592593</v>
      </c>
      <c r="DH178">
        <v>500.059037037037</v>
      </c>
      <c r="DI178">
        <v>90.3994037037037</v>
      </c>
      <c r="DJ178">
        <v>0.100016318518519</v>
      </c>
      <c r="DK178">
        <v>24.6084851851852</v>
      </c>
      <c r="DL178">
        <v>25.0067851851852</v>
      </c>
      <c r="DM178">
        <v>999.9</v>
      </c>
      <c r="DN178">
        <v>0</v>
      </c>
      <c r="DO178">
        <v>0</v>
      </c>
      <c r="DP178">
        <v>10008.8888888889</v>
      </c>
      <c r="DQ178">
        <v>0</v>
      </c>
      <c r="DR178">
        <v>11.6567740740741</v>
      </c>
      <c r="DS178">
        <v>-40.7473037037037</v>
      </c>
      <c r="DT178">
        <v>1254.48777777778</v>
      </c>
      <c r="DU178">
        <v>1292.82740740741</v>
      </c>
      <c r="DV178">
        <v>2.47752962962963</v>
      </c>
      <c r="DW178">
        <v>1269.19185185185</v>
      </c>
      <c r="DX178">
        <v>18.2826407407407</v>
      </c>
      <c r="DY178">
        <v>1.87670592592593</v>
      </c>
      <c r="DZ178">
        <v>1.65273962962963</v>
      </c>
      <c r="EA178">
        <v>16.440762962963</v>
      </c>
      <c r="EB178">
        <v>14.4595111111111</v>
      </c>
      <c r="EC178">
        <v>1999.99962962963</v>
      </c>
      <c r="ED178">
        <v>0.980005</v>
      </c>
      <c r="EE178">
        <v>0.0199952</v>
      </c>
      <c r="EF178">
        <v>0</v>
      </c>
      <c r="EG178">
        <v>426.345148148148</v>
      </c>
      <c r="EH178">
        <v>5.00063</v>
      </c>
      <c r="EI178">
        <v>8513.9862962963</v>
      </c>
      <c r="EJ178">
        <v>17256.9259259259</v>
      </c>
      <c r="EK178">
        <v>37.75</v>
      </c>
      <c r="EL178">
        <v>37.937</v>
      </c>
      <c r="EM178">
        <v>37.3703333333333</v>
      </c>
      <c r="EN178">
        <v>37.201</v>
      </c>
      <c r="EO178">
        <v>38.6203333333333</v>
      </c>
      <c r="EP178">
        <v>1955.10962962963</v>
      </c>
      <c r="EQ178">
        <v>39.89</v>
      </c>
      <c r="ER178">
        <v>0</v>
      </c>
      <c r="ES178">
        <v>1659720595.9</v>
      </c>
      <c r="ET178">
        <v>0</v>
      </c>
      <c r="EU178">
        <v>426.349538461538</v>
      </c>
      <c r="EV178">
        <v>-1.46755556279453</v>
      </c>
      <c r="EW178">
        <v>-21.6639316082249</v>
      </c>
      <c r="EX178">
        <v>8513.98038461538</v>
      </c>
      <c r="EY178">
        <v>15</v>
      </c>
      <c r="EZ178">
        <v>0</v>
      </c>
      <c r="FA178" t="s">
        <v>419</v>
      </c>
      <c r="FB178">
        <v>1659628608.5</v>
      </c>
      <c r="FC178">
        <v>1659628614.5</v>
      </c>
      <c r="FD178">
        <v>0</v>
      </c>
      <c r="FE178">
        <v>0.171</v>
      </c>
      <c r="FF178">
        <v>-0.023</v>
      </c>
      <c r="FG178">
        <v>6.372</v>
      </c>
      <c r="FH178">
        <v>0.072</v>
      </c>
      <c r="FI178">
        <v>420</v>
      </c>
      <c r="FJ178">
        <v>15</v>
      </c>
      <c r="FK178">
        <v>0.23</v>
      </c>
      <c r="FL178">
        <v>0.04</v>
      </c>
      <c r="FM178">
        <v>-40.81393</v>
      </c>
      <c r="FN178">
        <v>0.169411632270247</v>
      </c>
      <c r="FO178">
        <v>0.584394730554613</v>
      </c>
      <c r="FP178">
        <v>1</v>
      </c>
      <c r="FQ178">
        <v>426.437647058824</v>
      </c>
      <c r="FR178">
        <v>-1.37448434166429</v>
      </c>
      <c r="FS178">
        <v>0.224376113119047</v>
      </c>
      <c r="FT178">
        <v>0</v>
      </c>
      <c r="FU178">
        <v>2.4766125</v>
      </c>
      <c r="FV178">
        <v>0.00932532833020029</v>
      </c>
      <c r="FW178">
        <v>0.00255342294773115</v>
      </c>
      <c r="FX178">
        <v>1</v>
      </c>
      <c r="FY178">
        <v>2</v>
      </c>
      <c r="FZ178">
        <v>3</v>
      </c>
      <c r="GA178" t="s">
        <v>429</v>
      </c>
      <c r="GB178">
        <v>2.97286</v>
      </c>
      <c r="GC178">
        <v>2.75402</v>
      </c>
      <c r="GD178">
        <v>0.191871</v>
      </c>
      <c r="GE178">
        <v>0.196455</v>
      </c>
      <c r="GF178">
        <v>0.0934812</v>
      </c>
      <c r="GG178">
        <v>0.0863246</v>
      </c>
      <c r="GH178">
        <v>31497.6</v>
      </c>
      <c r="GI178">
        <v>34263.7</v>
      </c>
      <c r="GJ178">
        <v>35314.7</v>
      </c>
      <c r="GK178">
        <v>38665.5</v>
      </c>
      <c r="GL178">
        <v>45390</v>
      </c>
      <c r="GM178">
        <v>51026.3</v>
      </c>
      <c r="GN178">
        <v>55193.1</v>
      </c>
      <c r="GO178">
        <v>62018</v>
      </c>
      <c r="GP178">
        <v>1.9922</v>
      </c>
      <c r="GQ178">
        <v>1.851</v>
      </c>
      <c r="GR178">
        <v>0.102162</v>
      </c>
      <c r="GS178">
        <v>0</v>
      </c>
      <c r="GT178">
        <v>23.3411</v>
      </c>
      <c r="GU178">
        <v>999.9</v>
      </c>
      <c r="GV178">
        <v>55.75</v>
      </c>
      <c r="GW178">
        <v>28.621</v>
      </c>
      <c r="GX178">
        <v>24.2619</v>
      </c>
      <c r="GY178">
        <v>54.7621</v>
      </c>
      <c r="GZ178">
        <v>50.5128</v>
      </c>
      <c r="HA178">
        <v>1</v>
      </c>
      <c r="HB178">
        <v>-0.0985976</v>
      </c>
      <c r="HC178">
        <v>1.44926</v>
      </c>
      <c r="HD178">
        <v>20.1229</v>
      </c>
      <c r="HE178">
        <v>5.20172</v>
      </c>
      <c r="HF178">
        <v>12.004</v>
      </c>
      <c r="HG178">
        <v>4.976</v>
      </c>
      <c r="HH178">
        <v>3.2932</v>
      </c>
      <c r="HI178">
        <v>660.5</v>
      </c>
      <c r="HJ178">
        <v>9999</v>
      </c>
      <c r="HK178">
        <v>9999</v>
      </c>
      <c r="HL178">
        <v>9999</v>
      </c>
      <c r="HM178">
        <v>1.8631</v>
      </c>
      <c r="HN178">
        <v>1.86798</v>
      </c>
      <c r="HO178">
        <v>1.86771</v>
      </c>
      <c r="HP178">
        <v>1.8689</v>
      </c>
      <c r="HQ178">
        <v>1.86969</v>
      </c>
      <c r="HR178">
        <v>1.86584</v>
      </c>
      <c r="HS178">
        <v>1.86691</v>
      </c>
      <c r="HT178">
        <v>1.86829</v>
      </c>
      <c r="HU178">
        <v>5</v>
      </c>
      <c r="HV178">
        <v>0</v>
      </c>
      <c r="HW178">
        <v>0</v>
      </c>
      <c r="HX178">
        <v>0</v>
      </c>
      <c r="HY178" t="s">
        <v>421</v>
      </c>
      <c r="HZ178" t="s">
        <v>422</v>
      </c>
      <c r="IA178" t="s">
        <v>423</v>
      </c>
      <c r="IB178" t="s">
        <v>423</v>
      </c>
      <c r="IC178" t="s">
        <v>423</v>
      </c>
      <c r="ID178" t="s">
        <v>423</v>
      </c>
      <c r="IE178">
        <v>0</v>
      </c>
      <c r="IF178">
        <v>100</v>
      </c>
      <c r="IG178">
        <v>100</v>
      </c>
      <c r="IH178">
        <v>10.81</v>
      </c>
      <c r="II178">
        <v>0.3237</v>
      </c>
      <c r="IJ178">
        <v>3.92169283877132</v>
      </c>
      <c r="IK178">
        <v>0.0054094350880348</v>
      </c>
      <c r="IL178">
        <v>8.62785101562088e-07</v>
      </c>
      <c r="IM178">
        <v>-6.09410195572284e-10</v>
      </c>
      <c r="IN178">
        <v>-0.025273926026183</v>
      </c>
      <c r="IO178">
        <v>-0.0219156322177338</v>
      </c>
      <c r="IP178">
        <v>0.00246301660602182</v>
      </c>
      <c r="IQ178">
        <v>-2.7174175459257e-05</v>
      </c>
      <c r="IR178">
        <v>-3</v>
      </c>
      <c r="IS178">
        <v>1757</v>
      </c>
      <c r="IT178">
        <v>1</v>
      </c>
      <c r="IU178">
        <v>21</v>
      </c>
      <c r="IV178">
        <v>1533.2</v>
      </c>
      <c r="IW178">
        <v>1533.1</v>
      </c>
      <c r="IX178">
        <v>2.53174</v>
      </c>
      <c r="IY178">
        <v>2.58423</v>
      </c>
      <c r="IZ178">
        <v>1.54785</v>
      </c>
      <c r="JA178">
        <v>2.30713</v>
      </c>
      <c r="JB178">
        <v>1.34644</v>
      </c>
      <c r="JC178">
        <v>2.43164</v>
      </c>
      <c r="JD178">
        <v>32.2666</v>
      </c>
      <c r="JE178">
        <v>24.2539</v>
      </c>
      <c r="JF178">
        <v>18</v>
      </c>
      <c r="JG178">
        <v>498.854</v>
      </c>
      <c r="JH178">
        <v>408.66</v>
      </c>
      <c r="JI178">
        <v>20.9122</v>
      </c>
      <c r="JJ178">
        <v>25.9516</v>
      </c>
      <c r="JK178">
        <v>30.0001</v>
      </c>
      <c r="JL178">
        <v>25.9465</v>
      </c>
      <c r="JM178">
        <v>25.894</v>
      </c>
      <c r="JN178">
        <v>50.7809</v>
      </c>
      <c r="JO178">
        <v>29.2503</v>
      </c>
      <c r="JP178">
        <v>0</v>
      </c>
      <c r="JQ178">
        <v>20.9041</v>
      </c>
      <c r="JR178">
        <v>1309.58</v>
      </c>
      <c r="JS178">
        <v>18.2777</v>
      </c>
      <c r="JT178">
        <v>102.392</v>
      </c>
      <c r="JU178">
        <v>103.23</v>
      </c>
    </row>
    <row r="179" spans="1:281">
      <c r="A179">
        <v>163</v>
      </c>
      <c r="B179">
        <v>1659720603.6</v>
      </c>
      <c r="C179">
        <v>2618.5</v>
      </c>
      <c r="D179" t="s">
        <v>750</v>
      </c>
      <c r="E179" t="s">
        <v>751</v>
      </c>
      <c r="F179">
        <v>5</v>
      </c>
      <c r="G179" t="s">
        <v>595</v>
      </c>
      <c r="H179" t="s">
        <v>416</v>
      </c>
      <c r="I179">
        <v>1659720595.83214</v>
      </c>
      <c r="J179">
        <f>(K179)/1000</f>
        <v>0</v>
      </c>
      <c r="K179">
        <f>IF(CZ179, AN179, AH179)</f>
        <v>0</v>
      </c>
      <c r="L179">
        <f>IF(CZ179, AI179, AG179)</f>
        <v>0</v>
      </c>
      <c r="M179">
        <f>DB179 - IF(AU179&gt;1, L179*CV179*100.0/(AW179*DP179), 0)</f>
        <v>0</v>
      </c>
      <c r="N179">
        <f>((T179-J179/2)*M179-L179)/(T179+J179/2)</f>
        <v>0</v>
      </c>
      <c r="O179">
        <f>N179*(DI179+DJ179)/1000.0</f>
        <v>0</v>
      </c>
      <c r="P179">
        <f>(DB179 - IF(AU179&gt;1, L179*CV179*100.0/(AW179*DP179), 0))*(DI179+DJ179)/1000.0</f>
        <v>0</v>
      </c>
      <c r="Q179">
        <f>2.0/((1/S179-1/R179)+SIGN(S179)*SQRT((1/S179-1/R179)*(1/S179-1/R179) + 4*CW179/((CW179+1)*(CW179+1))*(2*1/S179*1/R179-1/R179*1/R179)))</f>
        <v>0</v>
      </c>
      <c r="R179">
        <f>IF(LEFT(CX179,1)&lt;&gt;"0",IF(LEFT(CX179,1)="1",3.0,CY179),$D$5+$E$5*(DP179*DI179/($K$5*1000))+$F$5*(DP179*DI179/($K$5*1000))*MAX(MIN(CV179,$J$5),$I$5)*MAX(MIN(CV179,$J$5),$I$5)+$G$5*MAX(MIN(CV179,$J$5),$I$5)*(DP179*DI179/($K$5*1000))+$H$5*(DP179*DI179/($K$5*1000))*(DP179*DI179/($K$5*1000)))</f>
        <v>0</v>
      </c>
      <c r="S179">
        <f>J179*(1000-(1000*0.61365*exp(17.502*W179/(240.97+W179))/(DI179+DJ179)+DD179)/2)/(1000*0.61365*exp(17.502*W179/(240.97+W179))/(DI179+DJ179)-DD179)</f>
        <v>0</v>
      </c>
      <c r="T179">
        <f>1/((CW179+1)/(Q179/1.6)+1/(R179/1.37)) + CW179/((CW179+1)/(Q179/1.6) + CW179/(R179/1.37))</f>
        <v>0</v>
      </c>
      <c r="U179">
        <f>(CR179*CU179)</f>
        <v>0</v>
      </c>
      <c r="V179">
        <f>(DK179+(U179+2*0.95*5.67E-8*(((DK179+$B$7)+273)^4-(DK179+273)^4)-44100*J179)/(1.84*29.3*R179+8*0.95*5.67E-8*(DK179+273)^3))</f>
        <v>0</v>
      </c>
      <c r="W179">
        <f>($C$7*DL179+$D$7*DM179+$E$7*V179)</f>
        <v>0</v>
      </c>
      <c r="X179">
        <f>0.61365*exp(17.502*W179/(240.97+W179))</f>
        <v>0</v>
      </c>
      <c r="Y179">
        <f>(Z179/AA179*100)</f>
        <v>0</v>
      </c>
      <c r="Z179">
        <f>DD179*(DI179+DJ179)/1000</f>
        <v>0</v>
      </c>
      <c r="AA179">
        <f>0.61365*exp(17.502*DK179/(240.97+DK179))</f>
        <v>0</v>
      </c>
      <c r="AB179">
        <f>(X179-DD179*(DI179+DJ179)/1000)</f>
        <v>0</v>
      </c>
      <c r="AC179">
        <f>(-J179*44100)</f>
        <v>0</v>
      </c>
      <c r="AD179">
        <f>2*29.3*R179*0.92*(DK179-W179)</f>
        <v>0</v>
      </c>
      <c r="AE179">
        <f>2*0.95*5.67E-8*(((DK179+$B$7)+273)^4-(W179+273)^4)</f>
        <v>0</v>
      </c>
      <c r="AF179">
        <f>U179+AE179+AC179+AD179</f>
        <v>0</v>
      </c>
      <c r="AG179">
        <f>DH179*AU179*(DC179-DB179*(1000-AU179*DE179)/(1000-AU179*DD179))/(100*CV179)</f>
        <v>0</v>
      </c>
      <c r="AH179">
        <f>1000*DH179*AU179*(DD179-DE179)/(100*CV179*(1000-AU179*DD179))</f>
        <v>0</v>
      </c>
      <c r="AI179">
        <f>(AJ179 - AK179 - DI179*1E3/(8.314*(DK179+273.15)) * AM179/DH179 * AL179) * DH179/(100*CV179) * (1000 - DE179)/1000</f>
        <v>0</v>
      </c>
      <c r="AJ179">
        <v>1325.96704128838</v>
      </c>
      <c r="AK179">
        <v>1294.61575757576</v>
      </c>
      <c r="AL179">
        <v>3.3776092924049</v>
      </c>
      <c r="AM179">
        <v>66.0023153147269</v>
      </c>
      <c r="AN179">
        <f>(AP179 - AO179 + DI179*1E3/(8.314*(DK179+273.15)) * AR179/DH179 * AQ179) * DH179/(100*CV179) * 1000/(1000 - AP179)</f>
        <v>0</v>
      </c>
      <c r="AO179">
        <v>18.2814867443524</v>
      </c>
      <c r="AP179">
        <v>20.7623804195804</v>
      </c>
      <c r="AQ179">
        <v>-2.187778286407e-05</v>
      </c>
      <c r="AR179">
        <v>111.647629213414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MAX(0,($B$13+$C$13*DP179)/(1+$D$13*DP179)*DI179/(DK179+273)*$E$13)</f>
        <v>0</v>
      </c>
      <c r="AX179" t="s">
        <v>417</v>
      </c>
      <c r="AY179" t="s">
        <v>417</v>
      </c>
      <c r="AZ179">
        <v>0</v>
      </c>
      <c r="BA179">
        <v>0</v>
      </c>
      <c r="BB179">
        <f>1-AZ179/BA179</f>
        <v>0</v>
      </c>
      <c r="BC179">
        <v>0</v>
      </c>
      <c r="BD179" t="s">
        <v>417</v>
      </c>
      <c r="BE179" t="s">
        <v>417</v>
      </c>
      <c r="BF179">
        <v>0</v>
      </c>
      <c r="BG179">
        <v>0</v>
      </c>
      <c r="BH179">
        <f>1-BF179/BG179</f>
        <v>0</v>
      </c>
      <c r="BI179">
        <v>0.5</v>
      </c>
      <c r="BJ179">
        <f>CS179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417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f>$B$11*DQ179+$C$11*DR179+$F$11*EC179*(1-EF179)</f>
        <v>0</v>
      </c>
      <c r="CS179">
        <f>CR179*CT179</f>
        <v>0</v>
      </c>
      <c r="CT179">
        <f>($B$11*$D$9+$C$11*$D$9+$F$11*((EP179+EH179)/MAX(EP179+EH179+EQ179, 0.1)*$I$9+EQ179/MAX(EP179+EH179+EQ179, 0.1)*$J$9))/($B$11+$C$11+$F$11)</f>
        <v>0</v>
      </c>
      <c r="CU179">
        <f>($B$11*$K$9+$C$11*$K$9+$F$11*((EP179+EH179)/MAX(EP179+EH179+EQ179, 0.1)*$P$9+EQ179/MAX(EP179+EH179+EQ179, 0.1)*$Q$9))/($B$11+$C$11+$F$11)</f>
        <v>0</v>
      </c>
      <c r="CV179">
        <v>6</v>
      </c>
      <c r="CW179">
        <v>0.5</v>
      </c>
      <c r="CX179" t="s">
        <v>418</v>
      </c>
      <c r="CY179">
        <v>2</v>
      </c>
      <c r="CZ179" t="b">
        <v>1</v>
      </c>
      <c r="DA179">
        <v>1659720595.83214</v>
      </c>
      <c r="DB179">
        <v>1243.90928571429</v>
      </c>
      <c r="DC179">
        <v>1284.8075</v>
      </c>
      <c r="DD179">
        <v>20.76115</v>
      </c>
      <c r="DE179">
        <v>18.281475</v>
      </c>
      <c r="DF179">
        <v>1233.14964285714</v>
      </c>
      <c r="DG179">
        <v>20.4375035714286</v>
      </c>
      <c r="DH179">
        <v>500.081</v>
      </c>
      <c r="DI179">
        <v>90.3985857142857</v>
      </c>
      <c r="DJ179">
        <v>0.100125353571429</v>
      </c>
      <c r="DK179">
        <v>24.6117071428571</v>
      </c>
      <c r="DL179">
        <v>25.0068535714286</v>
      </c>
      <c r="DM179">
        <v>999.9</v>
      </c>
      <c r="DN179">
        <v>0</v>
      </c>
      <c r="DO179">
        <v>0</v>
      </c>
      <c r="DP179">
        <v>10002.8571428571</v>
      </c>
      <c r="DQ179">
        <v>0</v>
      </c>
      <c r="DR179">
        <v>11.5757821428571</v>
      </c>
      <c r="DS179">
        <v>-40.8972642857143</v>
      </c>
      <c r="DT179">
        <v>1270.28357142857</v>
      </c>
      <c r="DU179">
        <v>1308.73285714286</v>
      </c>
      <c r="DV179">
        <v>2.4796725</v>
      </c>
      <c r="DW179">
        <v>1284.8075</v>
      </c>
      <c r="DX179">
        <v>18.281475</v>
      </c>
      <c r="DY179">
        <v>1.87677785714286</v>
      </c>
      <c r="DZ179">
        <v>1.65261964285714</v>
      </c>
      <c r="EA179">
        <v>16.4413607142857</v>
      </c>
      <c r="EB179">
        <v>14.4583857142857</v>
      </c>
      <c r="EC179">
        <v>1999.99785714286</v>
      </c>
      <c r="ED179">
        <v>0.980005</v>
      </c>
      <c r="EE179">
        <v>0.0199952</v>
      </c>
      <c r="EF179">
        <v>0</v>
      </c>
      <c r="EG179">
        <v>426.252857142857</v>
      </c>
      <c r="EH179">
        <v>5.00063</v>
      </c>
      <c r="EI179">
        <v>8512.35357142857</v>
      </c>
      <c r="EJ179">
        <v>17256.9107142857</v>
      </c>
      <c r="EK179">
        <v>37.75</v>
      </c>
      <c r="EL179">
        <v>37.937</v>
      </c>
      <c r="EM179">
        <v>37.3705</v>
      </c>
      <c r="EN179">
        <v>37.2185</v>
      </c>
      <c r="EO179">
        <v>38.625</v>
      </c>
      <c r="EP179">
        <v>1955.10785714286</v>
      </c>
      <c r="EQ179">
        <v>39.89</v>
      </c>
      <c r="ER179">
        <v>0</v>
      </c>
      <c r="ES179">
        <v>1659720600.7</v>
      </c>
      <c r="ET179">
        <v>0</v>
      </c>
      <c r="EU179">
        <v>426.242461538462</v>
      </c>
      <c r="EV179">
        <v>-0.226461536863554</v>
      </c>
      <c r="EW179">
        <v>-19.6365811966775</v>
      </c>
      <c r="EX179">
        <v>8512.295</v>
      </c>
      <c r="EY179">
        <v>15</v>
      </c>
      <c r="EZ179">
        <v>0</v>
      </c>
      <c r="FA179" t="s">
        <v>419</v>
      </c>
      <c r="FB179">
        <v>1659628608.5</v>
      </c>
      <c r="FC179">
        <v>1659628614.5</v>
      </c>
      <c r="FD179">
        <v>0</v>
      </c>
      <c r="FE179">
        <v>0.171</v>
      </c>
      <c r="FF179">
        <v>-0.023</v>
      </c>
      <c r="FG179">
        <v>6.372</v>
      </c>
      <c r="FH179">
        <v>0.072</v>
      </c>
      <c r="FI179">
        <v>420</v>
      </c>
      <c r="FJ179">
        <v>15</v>
      </c>
      <c r="FK179">
        <v>0.23</v>
      </c>
      <c r="FL179">
        <v>0.04</v>
      </c>
      <c r="FM179">
        <v>-40.8450225</v>
      </c>
      <c r="FN179">
        <v>0.136260787992547</v>
      </c>
      <c r="FO179">
        <v>0.4922215113582</v>
      </c>
      <c r="FP179">
        <v>1</v>
      </c>
      <c r="FQ179">
        <v>426.368647058824</v>
      </c>
      <c r="FR179">
        <v>-0.861634834265229</v>
      </c>
      <c r="FS179">
        <v>0.217367658500384</v>
      </c>
      <c r="FT179">
        <v>1</v>
      </c>
      <c r="FU179">
        <v>2.477883</v>
      </c>
      <c r="FV179">
        <v>0.0232212382739192</v>
      </c>
      <c r="FW179">
        <v>0.00339202535367885</v>
      </c>
      <c r="FX179">
        <v>1</v>
      </c>
      <c r="FY179">
        <v>3</v>
      </c>
      <c r="FZ179">
        <v>3</v>
      </c>
      <c r="GA179" t="s">
        <v>420</v>
      </c>
      <c r="GB179">
        <v>2.97392</v>
      </c>
      <c r="GC179">
        <v>2.754</v>
      </c>
      <c r="GD179">
        <v>0.193416</v>
      </c>
      <c r="GE179">
        <v>0.198128</v>
      </c>
      <c r="GF179">
        <v>0.0934811</v>
      </c>
      <c r="GG179">
        <v>0.0863041</v>
      </c>
      <c r="GH179">
        <v>31436.9</v>
      </c>
      <c r="GI179">
        <v>34192.1</v>
      </c>
      <c r="GJ179">
        <v>35314.1</v>
      </c>
      <c r="GK179">
        <v>38665.2</v>
      </c>
      <c r="GL179">
        <v>45388.9</v>
      </c>
      <c r="GM179">
        <v>51027.4</v>
      </c>
      <c r="GN179">
        <v>55191.7</v>
      </c>
      <c r="GO179">
        <v>62017.7</v>
      </c>
      <c r="GP179">
        <v>1.9934</v>
      </c>
      <c r="GQ179">
        <v>1.85</v>
      </c>
      <c r="GR179">
        <v>0.100702</v>
      </c>
      <c r="GS179">
        <v>0</v>
      </c>
      <c r="GT179">
        <v>23.3431</v>
      </c>
      <c r="GU179">
        <v>999.9</v>
      </c>
      <c r="GV179">
        <v>55.726</v>
      </c>
      <c r="GW179">
        <v>28.611</v>
      </c>
      <c r="GX179">
        <v>24.2386</v>
      </c>
      <c r="GY179">
        <v>55.4621</v>
      </c>
      <c r="GZ179">
        <v>50.7171</v>
      </c>
      <c r="HA179">
        <v>1</v>
      </c>
      <c r="HB179">
        <v>-0.0981301</v>
      </c>
      <c r="HC179">
        <v>1.48129</v>
      </c>
      <c r="HD179">
        <v>20.1234</v>
      </c>
      <c r="HE179">
        <v>5.19932</v>
      </c>
      <c r="HF179">
        <v>12.004</v>
      </c>
      <c r="HG179">
        <v>4.976</v>
      </c>
      <c r="HH179">
        <v>3.2932</v>
      </c>
      <c r="HI179">
        <v>660.5</v>
      </c>
      <c r="HJ179">
        <v>9999</v>
      </c>
      <c r="HK179">
        <v>9999</v>
      </c>
      <c r="HL179">
        <v>9999</v>
      </c>
      <c r="HM179">
        <v>1.86307</v>
      </c>
      <c r="HN179">
        <v>1.86798</v>
      </c>
      <c r="HO179">
        <v>1.86774</v>
      </c>
      <c r="HP179">
        <v>1.8689</v>
      </c>
      <c r="HQ179">
        <v>1.86972</v>
      </c>
      <c r="HR179">
        <v>1.86581</v>
      </c>
      <c r="HS179">
        <v>1.86691</v>
      </c>
      <c r="HT179">
        <v>1.86829</v>
      </c>
      <c r="HU179">
        <v>5</v>
      </c>
      <c r="HV179">
        <v>0</v>
      </c>
      <c r="HW179">
        <v>0</v>
      </c>
      <c r="HX179">
        <v>0</v>
      </c>
      <c r="HY179" t="s">
        <v>421</v>
      </c>
      <c r="HZ179" t="s">
        <v>422</v>
      </c>
      <c r="IA179" t="s">
        <v>423</v>
      </c>
      <c r="IB179" t="s">
        <v>423</v>
      </c>
      <c r="IC179" t="s">
        <v>423</v>
      </c>
      <c r="ID179" t="s">
        <v>423</v>
      </c>
      <c r="IE179">
        <v>0</v>
      </c>
      <c r="IF179">
        <v>100</v>
      </c>
      <c r="IG179">
        <v>100</v>
      </c>
      <c r="IH179">
        <v>10.88</v>
      </c>
      <c r="II179">
        <v>0.3237</v>
      </c>
      <c r="IJ179">
        <v>3.92169283877132</v>
      </c>
      <c r="IK179">
        <v>0.0054094350880348</v>
      </c>
      <c r="IL179">
        <v>8.62785101562088e-07</v>
      </c>
      <c r="IM179">
        <v>-6.09410195572284e-10</v>
      </c>
      <c r="IN179">
        <v>-0.025273926026183</v>
      </c>
      <c r="IO179">
        <v>-0.0219156322177338</v>
      </c>
      <c r="IP179">
        <v>0.00246301660602182</v>
      </c>
      <c r="IQ179">
        <v>-2.7174175459257e-05</v>
      </c>
      <c r="IR179">
        <v>-3</v>
      </c>
      <c r="IS179">
        <v>1757</v>
      </c>
      <c r="IT179">
        <v>1</v>
      </c>
      <c r="IU179">
        <v>21</v>
      </c>
      <c r="IV179">
        <v>1533.3</v>
      </c>
      <c r="IW179">
        <v>1533.2</v>
      </c>
      <c r="IX179">
        <v>2.55981</v>
      </c>
      <c r="IY179">
        <v>2.58545</v>
      </c>
      <c r="IZ179">
        <v>1.54785</v>
      </c>
      <c r="JA179">
        <v>2.30713</v>
      </c>
      <c r="JB179">
        <v>1.34644</v>
      </c>
      <c r="JC179">
        <v>2.39746</v>
      </c>
      <c r="JD179">
        <v>32.2666</v>
      </c>
      <c r="JE179">
        <v>24.2539</v>
      </c>
      <c r="JF179">
        <v>18</v>
      </c>
      <c r="JG179">
        <v>499.641</v>
      </c>
      <c r="JH179">
        <v>408.102</v>
      </c>
      <c r="JI179">
        <v>20.9027</v>
      </c>
      <c r="JJ179">
        <v>25.9516</v>
      </c>
      <c r="JK179">
        <v>30</v>
      </c>
      <c r="JL179">
        <v>25.9465</v>
      </c>
      <c r="JM179">
        <v>25.894</v>
      </c>
      <c r="JN179">
        <v>51.2786</v>
      </c>
      <c r="JO179">
        <v>29.2503</v>
      </c>
      <c r="JP179">
        <v>0</v>
      </c>
      <c r="JQ179">
        <v>20.8936</v>
      </c>
      <c r="JR179">
        <v>1323.11</v>
      </c>
      <c r="JS179">
        <v>18.2777</v>
      </c>
      <c r="JT179">
        <v>102.39</v>
      </c>
      <c r="JU179">
        <v>103.229</v>
      </c>
    </row>
    <row r="180" spans="1:281">
      <c r="A180">
        <v>164</v>
      </c>
      <c r="B180">
        <v>1659720608.6</v>
      </c>
      <c r="C180">
        <v>2623.5</v>
      </c>
      <c r="D180" t="s">
        <v>752</v>
      </c>
      <c r="E180" t="s">
        <v>753</v>
      </c>
      <c r="F180">
        <v>5</v>
      </c>
      <c r="G180" t="s">
        <v>595</v>
      </c>
      <c r="H180" t="s">
        <v>416</v>
      </c>
      <c r="I180">
        <v>1659720601.1</v>
      </c>
      <c r="J180">
        <f>(K180)/1000</f>
        <v>0</v>
      </c>
      <c r="K180">
        <f>IF(CZ180, AN180, AH180)</f>
        <v>0</v>
      </c>
      <c r="L180">
        <f>IF(CZ180, AI180, AG180)</f>
        <v>0</v>
      </c>
      <c r="M180">
        <f>DB180 - IF(AU180&gt;1, L180*CV180*100.0/(AW180*DP180), 0)</f>
        <v>0</v>
      </c>
      <c r="N180">
        <f>((T180-J180/2)*M180-L180)/(T180+J180/2)</f>
        <v>0</v>
      </c>
      <c r="O180">
        <f>N180*(DI180+DJ180)/1000.0</f>
        <v>0</v>
      </c>
      <c r="P180">
        <f>(DB180 - IF(AU180&gt;1, L180*CV180*100.0/(AW180*DP180), 0))*(DI180+DJ180)/1000.0</f>
        <v>0</v>
      </c>
      <c r="Q180">
        <f>2.0/((1/S180-1/R180)+SIGN(S180)*SQRT((1/S180-1/R180)*(1/S180-1/R180) + 4*CW180/((CW180+1)*(CW180+1))*(2*1/S180*1/R180-1/R180*1/R180)))</f>
        <v>0</v>
      </c>
      <c r="R180">
        <f>IF(LEFT(CX180,1)&lt;&gt;"0",IF(LEFT(CX180,1)="1",3.0,CY180),$D$5+$E$5*(DP180*DI180/($K$5*1000))+$F$5*(DP180*DI180/($K$5*1000))*MAX(MIN(CV180,$J$5),$I$5)*MAX(MIN(CV180,$J$5),$I$5)+$G$5*MAX(MIN(CV180,$J$5),$I$5)*(DP180*DI180/($K$5*1000))+$H$5*(DP180*DI180/($K$5*1000))*(DP180*DI180/($K$5*1000)))</f>
        <v>0</v>
      </c>
      <c r="S180">
        <f>J180*(1000-(1000*0.61365*exp(17.502*W180/(240.97+W180))/(DI180+DJ180)+DD180)/2)/(1000*0.61365*exp(17.502*W180/(240.97+W180))/(DI180+DJ180)-DD180)</f>
        <v>0</v>
      </c>
      <c r="T180">
        <f>1/((CW180+1)/(Q180/1.6)+1/(R180/1.37)) + CW180/((CW180+1)/(Q180/1.6) + CW180/(R180/1.37))</f>
        <v>0</v>
      </c>
      <c r="U180">
        <f>(CR180*CU180)</f>
        <v>0</v>
      </c>
      <c r="V180">
        <f>(DK180+(U180+2*0.95*5.67E-8*(((DK180+$B$7)+273)^4-(DK180+273)^4)-44100*J180)/(1.84*29.3*R180+8*0.95*5.67E-8*(DK180+273)^3))</f>
        <v>0</v>
      </c>
      <c r="W180">
        <f>($C$7*DL180+$D$7*DM180+$E$7*V180)</f>
        <v>0</v>
      </c>
      <c r="X180">
        <f>0.61365*exp(17.502*W180/(240.97+W180))</f>
        <v>0</v>
      </c>
      <c r="Y180">
        <f>(Z180/AA180*100)</f>
        <v>0</v>
      </c>
      <c r="Z180">
        <f>DD180*(DI180+DJ180)/1000</f>
        <v>0</v>
      </c>
      <c r="AA180">
        <f>0.61365*exp(17.502*DK180/(240.97+DK180))</f>
        <v>0</v>
      </c>
      <c r="AB180">
        <f>(X180-DD180*(DI180+DJ180)/1000)</f>
        <v>0</v>
      </c>
      <c r="AC180">
        <f>(-J180*44100)</f>
        <v>0</v>
      </c>
      <c r="AD180">
        <f>2*29.3*R180*0.92*(DK180-W180)</f>
        <v>0</v>
      </c>
      <c r="AE180">
        <f>2*0.95*5.67E-8*(((DK180+$B$7)+273)^4-(W180+273)^4)</f>
        <v>0</v>
      </c>
      <c r="AF180">
        <f>U180+AE180+AC180+AD180</f>
        <v>0</v>
      </c>
      <c r="AG180">
        <f>DH180*AU180*(DC180-DB180*(1000-AU180*DE180)/(1000-AU180*DD180))/(100*CV180)</f>
        <v>0</v>
      </c>
      <c r="AH180">
        <f>1000*DH180*AU180*(DD180-DE180)/(100*CV180*(1000-AU180*DD180))</f>
        <v>0</v>
      </c>
      <c r="AI180">
        <f>(AJ180 - AK180 - DI180*1E3/(8.314*(DK180+273.15)) * AM180/DH180 * AL180) * DH180/(100*CV180) * (1000 - DE180)/1000</f>
        <v>0</v>
      </c>
      <c r="AJ180">
        <v>1343.17173280842</v>
      </c>
      <c r="AK180">
        <v>1311.99363636364</v>
      </c>
      <c r="AL180">
        <v>3.44051466499595</v>
      </c>
      <c r="AM180">
        <v>66.0023153147269</v>
      </c>
      <c r="AN180">
        <f>(AP180 - AO180 + DI180*1E3/(8.314*(DK180+273.15)) * AR180/DH180 * AQ180) * DH180/(100*CV180) * 1000/(1000 - AP180)</f>
        <v>0</v>
      </c>
      <c r="AO180">
        <v>18.2802657878874</v>
      </c>
      <c r="AP180">
        <v>20.762141958042</v>
      </c>
      <c r="AQ180">
        <v>-5.89884063119164e-06</v>
      </c>
      <c r="AR180">
        <v>111.647629213414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MAX(0,($B$13+$C$13*DP180)/(1+$D$13*DP180)*DI180/(DK180+273)*$E$13)</f>
        <v>0</v>
      </c>
      <c r="AX180" t="s">
        <v>417</v>
      </c>
      <c r="AY180" t="s">
        <v>417</v>
      </c>
      <c r="AZ180">
        <v>0</v>
      </c>
      <c r="BA180">
        <v>0</v>
      </c>
      <c r="BB180">
        <f>1-AZ180/BA180</f>
        <v>0</v>
      </c>
      <c r="BC180">
        <v>0</v>
      </c>
      <c r="BD180" t="s">
        <v>417</v>
      </c>
      <c r="BE180" t="s">
        <v>417</v>
      </c>
      <c r="BF180">
        <v>0</v>
      </c>
      <c r="BG180">
        <v>0</v>
      </c>
      <c r="BH180">
        <f>1-BF180/BG180</f>
        <v>0</v>
      </c>
      <c r="BI180">
        <v>0.5</v>
      </c>
      <c r="BJ180">
        <f>CS180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417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f>$B$11*DQ180+$C$11*DR180+$F$11*EC180*(1-EF180)</f>
        <v>0</v>
      </c>
      <c r="CS180">
        <f>CR180*CT180</f>
        <v>0</v>
      </c>
      <c r="CT180">
        <f>($B$11*$D$9+$C$11*$D$9+$F$11*((EP180+EH180)/MAX(EP180+EH180+EQ180, 0.1)*$I$9+EQ180/MAX(EP180+EH180+EQ180, 0.1)*$J$9))/($B$11+$C$11+$F$11)</f>
        <v>0</v>
      </c>
      <c r="CU180">
        <f>($B$11*$K$9+$C$11*$K$9+$F$11*((EP180+EH180)/MAX(EP180+EH180+EQ180, 0.1)*$P$9+EQ180/MAX(EP180+EH180+EQ180, 0.1)*$Q$9))/($B$11+$C$11+$F$11)</f>
        <v>0</v>
      </c>
      <c r="CV180">
        <v>6</v>
      </c>
      <c r="CW180">
        <v>0.5</v>
      </c>
      <c r="CX180" t="s">
        <v>418</v>
      </c>
      <c r="CY180">
        <v>2</v>
      </c>
      <c r="CZ180" t="b">
        <v>1</v>
      </c>
      <c r="DA180">
        <v>1659720601.1</v>
      </c>
      <c r="DB180">
        <v>1261.35296296296</v>
      </c>
      <c r="DC180">
        <v>1302.42296296296</v>
      </c>
      <c r="DD180">
        <v>20.761662962963</v>
      </c>
      <c r="DE180">
        <v>18.281</v>
      </c>
      <c r="DF180">
        <v>1250.51037037037</v>
      </c>
      <c r="DG180">
        <v>20.4379925925926</v>
      </c>
      <c r="DH180">
        <v>500.084074074074</v>
      </c>
      <c r="DI180">
        <v>90.3975851851852</v>
      </c>
      <c r="DJ180">
        <v>0.0999613259259259</v>
      </c>
      <c r="DK180">
        <v>24.6144592592593</v>
      </c>
      <c r="DL180">
        <v>25.005837037037</v>
      </c>
      <c r="DM180">
        <v>999.9</v>
      </c>
      <c r="DN180">
        <v>0</v>
      </c>
      <c r="DO180">
        <v>0</v>
      </c>
      <c r="DP180">
        <v>10015.7407407407</v>
      </c>
      <c r="DQ180">
        <v>0</v>
      </c>
      <c r="DR180">
        <v>11.5423592592593</v>
      </c>
      <c r="DS180">
        <v>-41.0688296296296</v>
      </c>
      <c r="DT180">
        <v>1288.09703703704</v>
      </c>
      <c r="DU180">
        <v>1326.67481481481</v>
      </c>
      <c r="DV180">
        <v>2.48065555555556</v>
      </c>
      <c r="DW180">
        <v>1302.42296296296</v>
      </c>
      <c r="DX180">
        <v>18.281</v>
      </c>
      <c r="DY180">
        <v>1.87680333333333</v>
      </c>
      <c r="DZ180">
        <v>1.65255851851852</v>
      </c>
      <c r="EA180">
        <v>16.4415777777778</v>
      </c>
      <c r="EB180">
        <v>14.4578148148148</v>
      </c>
      <c r="EC180">
        <v>1999.99888888889</v>
      </c>
      <c r="ED180">
        <v>0.980005</v>
      </c>
      <c r="EE180">
        <v>0.0199952</v>
      </c>
      <c r="EF180">
        <v>0</v>
      </c>
      <c r="EG180">
        <v>426.217333333333</v>
      </c>
      <c r="EH180">
        <v>5.00063</v>
      </c>
      <c r="EI180">
        <v>8510.51407407407</v>
      </c>
      <c r="EJ180">
        <v>17256.9148148148</v>
      </c>
      <c r="EK180">
        <v>37.75</v>
      </c>
      <c r="EL180">
        <v>37.937</v>
      </c>
      <c r="EM180">
        <v>37.361</v>
      </c>
      <c r="EN180">
        <v>37.2266666666667</v>
      </c>
      <c r="EO180">
        <v>38.625</v>
      </c>
      <c r="EP180">
        <v>1955.10888888889</v>
      </c>
      <c r="EQ180">
        <v>39.89</v>
      </c>
      <c r="ER180">
        <v>0</v>
      </c>
      <c r="ES180">
        <v>1659720605.5</v>
      </c>
      <c r="ET180">
        <v>0</v>
      </c>
      <c r="EU180">
        <v>426.182</v>
      </c>
      <c r="EV180">
        <v>-1.21921366699758</v>
      </c>
      <c r="EW180">
        <v>-21.8150427105936</v>
      </c>
      <c r="EX180">
        <v>8510.61884615385</v>
      </c>
      <c r="EY180">
        <v>15</v>
      </c>
      <c r="EZ180">
        <v>0</v>
      </c>
      <c r="FA180" t="s">
        <v>419</v>
      </c>
      <c r="FB180">
        <v>1659628608.5</v>
      </c>
      <c r="FC180">
        <v>1659628614.5</v>
      </c>
      <c r="FD180">
        <v>0</v>
      </c>
      <c r="FE180">
        <v>0.171</v>
      </c>
      <c r="FF180">
        <v>-0.023</v>
      </c>
      <c r="FG180">
        <v>6.372</v>
      </c>
      <c r="FH180">
        <v>0.072</v>
      </c>
      <c r="FI180">
        <v>420</v>
      </c>
      <c r="FJ180">
        <v>15</v>
      </c>
      <c r="FK180">
        <v>0.23</v>
      </c>
      <c r="FL180">
        <v>0.04</v>
      </c>
      <c r="FM180">
        <v>-40.9247625</v>
      </c>
      <c r="FN180">
        <v>-3.48746904315192</v>
      </c>
      <c r="FO180">
        <v>0.549978410343306</v>
      </c>
      <c r="FP180">
        <v>0</v>
      </c>
      <c r="FQ180">
        <v>426.229970588235</v>
      </c>
      <c r="FR180">
        <v>-0.906753248234977</v>
      </c>
      <c r="FS180">
        <v>0.226838694345993</v>
      </c>
      <c r="FT180">
        <v>1</v>
      </c>
      <c r="FU180">
        <v>2.47999</v>
      </c>
      <c r="FV180">
        <v>0.022150469043149</v>
      </c>
      <c r="FW180">
        <v>0.00356514165216477</v>
      </c>
      <c r="FX180">
        <v>1</v>
      </c>
      <c r="FY180">
        <v>2</v>
      </c>
      <c r="FZ180">
        <v>3</v>
      </c>
      <c r="GA180" t="s">
        <v>429</v>
      </c>
      <c r="GB180">
        <v>2.97428</v>
      </c>
      <c r="GC180">
        <v>2.75421</v>
      </c>
      <c r="GD180">
        <v>0.195011</v>
      </c>
      <c r="GE180">
        <v>0.199592</v>
      </c>
      <c r="GF180">
        <v>0.0934776</v>
      </c>
      <c r="GG180">
        <v>0.0863123</v>
      </c>
      <c r="GH180">
        <v>31375.6</v>
      </c>
      <c r="GI180">
        <v>34130</v>
      </c>
      <c r="GJ180">
        <v>35314.9</v>
      </c>
      <c r="GK180">
        <v>38665.4</v>
      </c>
      <c r="GL180">
        <v>45389.9</v>
      </c>
      <c r="GM180">
        <v>51026.1</v>
      </c>
      <c r="GN180">
        <v>55192.7</v>
      </c>
      <c r="GO180">
        <v>62016.7</v>
      </c>
      <c r="GP180">
        <v>1.9934</v>
      </c>
      <c r="GQ180">
        <v>1.8504</v>
      </c>
      <c r="GR180">
        <v>0.100344</v>
      </c>
      <c r="GS180">
        <v>0</v>
      </c>
      <c r="GT180">
        <v>23.347</v>
      </c>
      <c r="GU180">
        <v>999.9</v>
      </c>
      <c r="GV180">
        <v>55.726</v>
      </c>
      <c r="GW180">
        <v>28.641</v>
      </c>
      <c r="GX180">
        <v>24.2796</v>
      </c>
      <c r="GY180">
        <v>54.812</v>
      </c>
      <c r="GZ180">
        <v>50.7372</v>
      </c>
      <c r="HA180">
        <v>1</v>
      </c>
      <c r="HB180">
        <v>-0.0978049</v>
      </c>
      <c r="HC180">
        <v>1.44314</v>
      </c>
      <c r="HD180">
        <v>20.1237</v>
      </c>
      <c r="HE180">
        <v>5.20052</v>
      </c>
      <c r="HF180">
        <v>12.004</v>
      </c>
      <c r="HG180">
        <v>4.9756</v>
      </c>
      <c r="HH180">
        <v>3.2934</v>
      </c>
      <c r="HI180">
        <v>660.5</v>
      </c>
      <c r="HJ180">
        <v>9999</v>
      </c>
      <c r="HK180">
        <v>9999</v>
      </c>
      <c r="HL180">
        <v>9999</v>
      </c>
      <c r="HM180">
        <v>1.86307</v>
      </c>
      <c r="HN180">
        <v>1.86798</v>
      </c>
      <c r="HO180">
        <v>1.86774</v>
      </c>
      <c r="HP180">
        <v>1.8689</v>
      </c>
      <c r="HQ180">
        <v>1.86975</v>
      </c>
      <c r="HR180">
        <v>1.86584</v>
      </c>
      <c r="HS180">
        <v>1.86691</v>
      </c>
      <c r="HT180">
        <v>1.86829</v>
      </c>
      <c r="HU180">
        <v>5</v>
      </c>
      <c r="HV180">
        <v>0</v>
      </c>
      <c r="HW180">
        <v>0</v>
      </c>
      <c r="HX180">
        <v>0</v>
      </c>
      <c r="HY180" t="s">
        <v>421</v>
      </c>
      <c r="HZ180" t="s">
        <v>422</v>
      </c>
      <c r="IA180" t="s">
        <v>423</v>
      </c>
      <c r="IB180" t="s">
        <v>423</v>
      </c>
      <c r="IC180" t="s">
        <v>423</v>
      </c>
      <c r="ID180" t="s">
        <v>423</v>
      </c>
      <c r="IE180">
        <v>0</v>
      </c>
      <c r="IF180">
        <v>100</v>
      </c>
      <c r="IG180">
        <v>100</v>
      </c>
      <c r="IH180">
        <v>10.96</v>
      </c>
      <c r="II180">
        <v>0.3236</v>
      </c>
      <c r="IJ180">
        <v>3.92169283877132</v>
      </c>
      <c r="IK180">
        <v>0.0054094350880348</v>
      </c>
      <c r="IL180">
        <v>8.62785101562088e-07</v>
      </c>
      <c r="IM180">
        <v>-6.09410195572284e-10</v>
      </c>
      <c r="IN180">
        <v>-0.025273926026183</v>
      </c>
      <c r="IO180">
        <v>-0.0219156322177338</v>
      </c>
      <c r="IP180">
        <v>0.00246301660602182</v>
      </c>
      <c r="IQ180">
        <v>-2.7174175459257e-05</v>
      </c>
      <c r="IR180">
        <v>-3</v>
      </c>
      <c r="IS180">
        <v>1757</v>
      </c>
      <c r="IT180">
        <v>1</v>
      </c>
      <c r="IU180">
        <v>21</v>
      </c>
      <c r="IV180">
        <v>1533.3</v>
      </c>
      <c r="IW180">
        <v>1533.2</v>
      </c>
      <c r="IX180">
        <v>2.58423</v>
      </c>
      <c r="IY180">
        <v>2.59277</v>
      </c>
      <c r="IZ180">
        <v>1.54785</v>
      </c>
      <c r="JA180">
        <v>2.30713</v>
      </c>
      <c r="JB180">
        <v>1.34644</v>
      </c>
      <c r="JC180">
        <v>2.33765</v>
      </c>
      <c r="JD180">
        <v>32.2666</v>
      </c>
      <c r="JE180">
        <v>24.2451</v>
      </c>
      <c r="JF180">
        <v>18</v>
      </c>
      <c r="JG180">
        <v>499.641</v>
      </c>
      <c r="JH180">
        <v>408.325</v>
      </c>
      <c r="JI180">
        <v>20.8921</v>
      </c>
      <c r="JJ180">
        <v>25.9516</v>
      </c>
      <c r="JK180">
        <v>30.0003</v>
      </c>
      <c r="JL180">
        <v>25.9465</v>
      </c>
      <c r="JM180">
        <v>25.894</v>
      </c>
      <c r="JN180">
        <v>51.8248</v>
      </c>
      <c r="JO180">
        <v>29.2503</v>
      </c>
      <c r="JP180">
        <v>0</v>
      </c>
      <c r="JQ180">
        <v>20.8931</v>
      </c>
      <c r="JR180">
        <v>1343.27</v>
      </c>
      <c r="JS180">
        <v>18.2777</v>
      </c>
      <c r="JT180">
        <v>102.392</v>
      </c>
      <c r="JU180">
        <v>103.229</v>
      </c>
    </row>
    <row r="181" spans="1:281">
      <c r="A181">
        <v>165</v>
      </c>
      <c r="B181">
        <v>1659720613.6</v>
      </c>
      <c r="C181">
        <v>2628.5</v>
      </c>
      <c r="D181" t="s">
        <v>754</v>
      </c>
      <c r="E181" t="s">
        <v>755</v>
      </c>
      <c r="F181">
        <v>5</v>
      </c>
      <c r="G181" t="s">
        <v>595</v>
      </c>
      <c r="H181" t="s">
        <v>416</v>
      </c>
      <c r="I181">
        <v>1659720605.81429</v>
      </c>
      <c r="J181">
        <f>(K181)/1000</f>
        <v>0</v>
      </c>
      <c r="K181">
        <f>IF(CZ181, AN181, AH181)</f>
        <v>0</v>
      </c>
      <c r="L181">
        <f>IF(CZ181, AI181, AG181)</f>
        <v>0</v>
      </c>
      <c r="M181">
        <f>DB181 - IF(AU181&gt;1, L181*CV181*100.0/(AW181*DP181), 0)</f>
        <v>0</v>
      </c>
      <c r="N181">
        <f>((T181-J181/2)*M181-L181)/(T181+J181/2)</f>
        <v>0</v>
      </c>
      <c r="O181">
        <f>N181*(DI181+DJ181)/1000.0</f>
        <v>0</v>
      </c>
      <c r="P181">
        <f>(DB181 - IF(AU181&gt;1, L181*CV181*100.0/(AW181*DP181), 0))*(DI181+DJ181)/1000.0</f>
        <v>0</v>
      </c>
      <c r="Q181">
        <f>2.0/((1/S181-1/R181)+SIGN(S181)*SQRT((1/S181-1/R181)*(1/S181-1/R181) + 4*CW181/((CW181+1)*(CW181+1))*(2*1/S181*1/R181-1/R181*1/R181)))</f>
        <v>0</v>
      </c>
      <c r="R181">
        <f>IF(LEFT(CX181,1)&lt;&gt;"0",IF(LEFT(CX181,1)="1",3.0,CY181),$D$5+$E$5*(DP181*DI181/($K$5*1000))+$F$5*(DP181*DI181/($K$5*1000))*MAX(MIN(CV181,$J$5),$I$5)*MAX(MIN(CV181,$J$5),$I$5)+$G$5*MAX(MIN(CV181,$J$5),$I$5)*(DP181*DI181/($K$5*1000))+$H$5*(DP181*DI181/($K$5*1000))*(DP181*DI181/($K$5*1000)))</f>
        <v>0</v>
      </c>
      <c r="S181">
        <f>J181*(1000-(1000*0.61365*exp(17.502*W181/(240.97+W181))/(DI181+DJ181)+DD181)/2)/(1000*0.61365*exp(17.502*W181/(240.97+W181))/(DI181+DJ181)-DD181)</f>
        <v>0</v>
      </c>
      <c r="T181">
        <f>1/((CW181+1)/(Q181/1.6)+1/(R181/1.37)) + CW181/((CW181+1)/(Q181/1.6) + CW181/(R181/1.37))</f>
        <v>0</v>
      </c>
      <c r="U181">
        <f>(CR181*CU181)</f>
        <v>0</v>
      </c>
      <c r="V181">
        <f>(DK181+(U181+2*0.95*5.67E-8*(((DK181+$B$7)+273)^4-(DK181+273)^4)-44100*J181)/(1.84*29.3*R181+8*0.95*5.67E-8*(DK181+273)^3))</f>
        <v>0</v>
      </c>
      <c r="W181">
        <f>($C$7*DL181+$D$7*DM181+$E$7*V181)</f>
        <v>0</v>
      </c>
      <c r="X181">
        <f>0.61365*exp(17.502*W181/(240.97+W181))</f>
        <v>0</v>
      </c>
      <c r="Y181">
        <f>(Z181/AA181*100)</f>
        <v>0</v>
      </c>
      <c r="Z181">
        <f>DD181*(DI181+DJ181)/1000</f>
        <v>0</v>
      </c>
      <c r="AA181">
        <f>0.61365*exp(17.502*DK181/(240.97+DK181))</f>
        <v>0</v>
      </c>
      <c r="AB181">
        <f>(X181-DD181*(DI181+DJ181)/1000)</f>
        <v>0</v>
      </c>
      <c r="AC181">
        <f>(-J181*44100)</f>
        <v>0</v>
      </c>
      <c r="AD181">
        <f>2*29.3*R181*0.92*(DK181-W181)</f>
        <v>0</v>
      </c>
      <c r="AE181">
        <f>2*0.95*5.67E-8*(((DK181+$B$7)+273)^4-(W181+273)^4)</f>
        <v>0</v>
      </c>
      <c r="AF181">
        <f>U181+AE181+AC181+AD181</f>
        <v>0</v>
      </c>
      <c r="AG181">
        <f>DH181*AU181*(DC181-DB181*(1000-AU181*DE181)/(1000-AU181*DD181))/(100*CV181)</f>
        <v>0</v>
      </c>
      <c r="AH181">
        <f>1000*DH181*AU181*(DD181-DE181)/(100*CV181*(1000-AU181*DD181))</f>
        <v>0</v>
      </c>
      <c r="AI181">
        <f>(AJ181 - AK181 - DI181*1E3/(8.314*(DK181+273.15)) * AM181/DH181 * AL181) * DH181/(100*CV181) * (1000 - DE181)/1000</f>
        <v>0</v>
      </c>
      <c r="AJ181">
        <v>1360.01993475768</v>
      </c>
      <c r="AK181">
        <v>1329.01460606061</v>
      </c>
      <c r="AL181">
        <v>3.41936315468748</v>
      </c>
      <c r="AM181">
        <v>66.0023153147269</v>
      </c>
      <c r="AN181">
        <f>(AP181 - AO181 + DI181*1E3/(8.314*(DK181+273.15)) * AR181/DH181 * AQ181) * DH181/(100*CV181) * 1000/(1000 - AP181)</f>
        <v>0</v>
      </c>
      <c r="AO181">
        <v>18.2808676972514</v>
      </c>
      <c r="AP181">
        <v>20.7601818181818</v>
      </c>
      <c r="AQ181">
        <v>-2.04815846304955e-05</v>
      </c>
      <c r="AR181">
        <v>111.647629213414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MAX(0,($B$13+$C$13*DP181)/(1+$D$13*DP181)*DI181/(DK181+273)*$E$13)</f>
        <v>0</v>
      </c>
      <c r="AX181" t="s">
        <v>417</v>
      </c>
      <c r="AY181" t="s">
        <v>417</v>
      </c>
      <c r="AZ181">
        <v>0</v>
      </c>
      <c r="BA181">
        <v>0</v>
      </c>
      <c r="BB181">
        <f>1-AZ181/BA181</f>
        <v>0</v>
      </c>
      <c r="BC181">
        <v>0</v>
      </c>
      <c r="BD181" t="s">
        <v>417</v>
      </c>
      <c r="BE181" t="s">
        <v>417</v>
      </c>
      <c r="BF181">
        <v>0</v>
      </c>
      <c r="BG181">
        <v>0</v>
      </c>
      <c r="BH181">
        <f>1-BF181/BG181</f>
        <v>0</v>
      </c>
      <c r="BI181">
        <v>0.5</v>
      </c>
      <c r="BJ181">
        <f>CS181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417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f>$B$11*DQ181+$C$11*DR181+$F$11*EC181*(1-EF181)</f>
        <v>0</v>
      </c>
      <c r="CS181">
        <f>CR181*CT181</f>
        <v>0</v>
      </c>
      <c r="CT181">
        <f>($B$11*$D$9+$C$11*$D$9+$F$11*((EP181+EH181)/MAX(EP181+EH181+EQ181, 0.1)*$I$9+EQ181/MAX(EP181+EH181+EQ181, 0.1)*$J$9))/($B$11+$C$11+$F$11)</f>
        <v>0</v>
      </c>
      <c r="CU181">
        <f>($B$11*$K$9+$C$11*$K$9+$F$11*((EP181+EH181)/MAX(EP181+EH181+EQ181, 0.1)*$P$9+EQ181/MAX(EP181+EH181+EQ181, 0.1)*$Q$9))/($B$11+$C$11+$F$11)</f>
        <v>0</v>
      </c>
      <c r="CV181">
        <v>6</v>
      </c>
      <c r="CW181">
        <v>0.5</v>
      </c>
      <c r="CX181" t="s">
        <v>418</v>
      </c>
      <c r="CY181">
        <v>2</v>
      </c>
      <c r="CZ181" t="b">
        <v>1</v>
      </c>
      <c r="DA181">
        <v>1659720605.81429</v>
      </c>
      <c r="DB181">
        <v>1276.99321428571</v>
      </c>
      <c r="DC181">
        <v>1318.30928571429</v>
      </c>
      <c r="DD181">
        <v>20.761675</v>
      </c>
      <c r="DE181">
        <v>18.2799071428571</v>
      </c>
      <c r="DF181">
        <v>1266.07785714286</v>
      </c>
      <c r="DG181">
        <v>20.4380142857143</v>
      </c>
      <c r="DH181">
        <v>500.107357142857</v>
      </c>
      <c r="DI181">
        <v>90.3975142857143</v>
      </c>
      <c r="DJ181">
        <v>0.100063407142857</v>
      </c>
      <c r="DK181">
        <v>24.6168642857143</v>
      </c>
      <c r="DL181">
        <v>25.0070321428571</v>
      </c>
      <c r="DM181">
        <v>999.9</v>
      </c>
      <c r="DN181">
        <v>0</v>
      </c>
      <c r="DO181">
        <v>0</v>
      </c>
      <c r="DP181">
        <v>10003.0357142857</v>
      </c>
      <c r="DQ181">
        <v>0</v>
      </c>
      <c r="DR181">
        <v>11.5458321428571</v>
      </c>
      <c r="DS181">
        <v>-41.3150607142857</v>
      </c>
      <c r="DT181">
        <v>1304.06857142857</v>
      </c>
      <c r="DU181">
        <v>1342.85607142857</v>
      </c>
      <c r="DV181">
        <v>2.48175857142857</v>
      </c>
      <c r="DW181">
        <v>1318.30928571429</v>
      </c>
      <c r="DX181">
        <v>18.2799071428571</v>
      </c>
      <c r="DY181">
        <v>1.87680357142857</v>
      </c>
      <c r="DZ181">
        <v>1.65245857142857</v>
      </c>
      <c r="EA181">
        <v>16.4415714285714</v>
      </c>
      <c r="EB181">
        <v>14.4568785714286</v>
      </c>
      <c r="EC181">
        <v>2000.00071428571</v>
      </c>
      <c r="ED181">
        <v>0.980005</v>
      </c>
      <c r="EE181">
        <v>0.0199952</v>
      </c>
      <c r="EF181">
        <v>0</v>
      </c>
      <c r="EG181">
        <v>426.111321428571</v>
      </c>
      <c r="EH181">
        <v>5.00063</v>
      </c>
      <c r="EI181">
        <v>8508.66678571429</v>
      </c>
      <c r="EJ181">
        <v>17256.9321428571</v>
      </c>
      <c r="EK181">
        <v>37.75</v>
      </c>
      <c r="EL181">
        <v>37.937</v>
      </c>
      <c r="EM181">
        <v>37.36375</v>
      </c>
      <c r="EN181">
        <v>37.2365</v>
      </c>
      <c r="EO181">
        <v>38.625</v>
      </c>
      <c r="EP181">
        <v>1955.11071428571</v>
      </c>
      <c r="EQ181">
        <v>39.89</v>
      </c>
      <c r="ER181">
        <v>0</v>
      </c>
      <c r="ES181">
        <v>1659720610.9</v>
      </c>
      <c r="ET181">
        <v>0</v>
      </c>
      <c r="EU181">
        <v>426.06492</v>
      </c>
      <c r="EV181">
        <v>-1.5861538387503</v>
      </c>
      <c r="EW181">
        <v>-25.4561538114698</v>
      </c>
      <c r="EX181">
        <v>8508.3732</v>
      </c>
      <c r="EY181">
        <v>15</v>
      </c>
      <c r="EZ181">
        <v>0</v>
      </c>
      <c r="FA181" t="s">
        <v>419</v>
      </c>
      <c r="FB181">
        <v>1659628608.5</v>
      </c>
      <c r="FC181">
        <v>1659628614.5</v>
      </c>
      <c r="FD181">
        <v>0</v>
      </c>
      <c r="FE181">
        <v>0.171</v>
      </c>
      <c r="FF181">
        <v>-0.023</v>
      </c>
      <c r="FG181">
        <v>6.372</v>
      </c>
      <c r="FH181">
        <v>0.072</v>
      </c>
      <c r="FI181">
        <v>420</v>
      </c>
      <c r="FJ181">
        <v>15</v>
      </c>
      <c r="FK181">
        <v>0.23</v>
      </c>
      <c r="FL181">
        <v>0.04</v>
      </c>
      <c r="FM181">
        <v>-41.0961225</v>
      </c>
      <c r="FN181">
        <v>-2.54452120075042</v>
      </c>
      <c r="FO181">
        <v>0.50027251847743</v>
      </c>
      <c r="FP181">
        <v>0</v>
      </c>
      <c r="FQ181">
        <v>426.136470588235</v>
      </c>
      <c r="FR181">
        <v>-1.24330022979002</v>
      </c>
      <c r="FS181">
        <v>0.244802709915571</v>
      </c>
      <c r="FT181">
        <v>0</v>
      </c>
      <c r="FU181">
        <v>2.48061425</v>
      </c>
      <c r="FV181">
        <v>0.0113172607879857</v>
      </c>
      <c r="FW181">
        <v>0.00327270674480622</v>
      </c>
      <c r="FX181">
        <v>1</v>
      </c>
      <c r="FY181">
        <v>1</v>
      </c>
      <c r="FZ181">
        <v>3</v>
      </c>
      <c r="GA181" t="s">
        <v>426</v>
      </c>
      <c r="GB181">
        <v>2.9746</v>
      </c>
      <c r="GC181">
        <v>2.75363</v>
      </c>
      <c r="GD181">
        <v>0.196569</v>
      </c>
      <c r="GE181">
        <v>0.201246</v>
      </c>
      <c r="GF181">
        <v>0.0934665</v>
      </c>
      <c r="GG181">
        <v>0.0863114</v>
      </c>
      <c r="GH181">
        <v>31314.8</v>
      </c>
      <c r="GI181">
        <v>34059.8</v>
      </c>
      <c r="GJ181">
        <v>35314.8</v>
      </c>
      <c r="GK181">
        <v>38665.7</v>
      </c>
      <c r="GL181">
        <v>45389.9</v>
      </c>
      <c r="GM181">
        <v>51026.7</v>
      </c>
      <c r="GN181">
        <v>55192</v>
      </c>
      <c r="GO181">
        <v>62017.3</v>
      </c>
      <c r="GP181">
        <v>1.9932</v>
      </c>
      <c r="GQ181">
        <v>1.8504</v>
      </c>
      <c r="GR181">
        <v>0.102043</v>
      </c>
      <c r="GS181">
        <v>0</v>
      </c>
      <c r="GT181">
        <v>23.351</v>
      </c>
      <c r="GU181">
        <v>999.9</v>
      </c>
      <c r="GV181">
        <v>55.726</v>
      </c>
      <c r="GW181">
        <v>28.621</v>
      </c>
      <c r="GX181">
        <v>24.2515</v>
      </c>
      <c r="GY181">
        <v>55.2121</v>
      </c>
      <c r="GZ181">
        <v>50.5208</v>
      </c>
      <c r="HA181">
        <v>1</v>
      </c>
      <c r="HB181">
        <v>-0.0981301</v>
      </c>
      <c r="HC181">
        <v>1.48076</v>
      </c>
      <c r="HD181">
        <v>20.1232</v>
      </c>
      <c r="HE181">
        <v>5.20052</v>
      </c>
      <c r="HF181">
        <v>12.0052</v>
      </c>
      <c r="HG181">
        <v>4.9756</v>
      </c>
      <c r="HH181">
        <v>3.2934</v>
      </c>
      <c r="HI181">
        <v>660.5</v>
      </c>
      <c r="HJ181">
        <v>9999</v>
      </c>
      <c r="HK181">
        <v>9999</v>
      </c>
      <c r="HL181">
        <v>9999</v>
      </c>
      <c r="HM181">
        <v>1.8631</v>
      </c>
      <c r="HN181">
        <v>1.86798</v>
      </c>
      <c r="HO181">
        <v>1.86774</v>
      </c>
      <c r="HP181">
        <v>1.8689</v>
      </c>
      <c r="HQ181">
        <v>1.86981</v>
      </c>
      <c r="HR181">
        <v>1.86584</v>
      </c>
      <c r="HS181">
        <v>1.86691</v>
      </c>
      <c r="HT181">
        <v>1.86829</v>
      </c>
      <c r="HU181">
        <v>5</v>
      </c>
      <c r="HV181">
        <v>0</v>
      </c>
      <c r="HW181">
        <v>0</v>
      </c>
      <c r="HX181">
        <v>0</v>
      </c>
      <c r="HY181" t="s">
        <v>421</v>
      </c>
      <c r="HZ181" t="s">
        <v>422</v>
      </c>
      <c r="IA181" t="s">
        <v>423</v>
      </c>
      <c r="IB181" t="s">
        <v>423</v>
      </c>
      <c r="IC181" t="s">
        <v>423</v>
      </c>
      <c r="ID181" t="s">
        <v>423</v>
      </c>
      <c r="IE181">
        <v>0</v>
      </c>
      <c r="IF181">
        <v>100</v>
      </c>
      <c r="IG181">
        <v>100</v>
      </c>
      <c r="IH181">
        <v>11.04</v>
      </c>
      <c r="II181">
        <v>0.3235</v>
      </c>
      <c r="IJ181">
        <v>3.92169283877132</v>
      </c>
      <c r="IK181">
        <v>0.0054094350880348</v>
      </c>
      <c r="IL181">
        <v>8.62785101562088e-07</v>
      </c>
      <c r="IM181">
        <v>-6.09410195572284e-10</v>
      </c>
      <c r="IN181">
        <v>-0.025273926026183</v>
      </c>
      <c r="IO181">
        <v>-0.0219156322177338</v>
      </c>
      <c r="IP181">
        <v>0.00246301660602182</v>
      </c>
      <c r="IQ181">
        <v>-2.7174175459257e-05</v>
      </c>
      <c r="IR181">
        <v>-3</v>
      </c>
      <c r="IS181">
        <v>1757</v>
      </c>
      <c r="IT181">
        <v>1</v>
      </c>
      <c r="IU181">
        <v>21</v>
      </c>
      <c r="IV181">
        <v>1533.4</v>
      </c>
      <c r="IW181">
        <v>1533.3</v>
      </c>
      <c r="IX181">
        <v>2.6123</v>
      </c>
      <c r="IY181">
        <v>2.60376</v>
      </c>
      <c r="IZ181">
        <v>1.54785</v>
      </c>
      <c r="JA181">
        <v>2.30713</v>
      </c>
      <c r="JB181">
        <v>1.34644</v>
      </c>
      <c r="JC181">
        <v>2.25952</v>
      </c>
      <c r="JD181">
        <v>32.2666</v>
      </c>
      <c r="JE181">
        <v>24.2451</v>
      </c>
      <c r="JF181">
        <v>18</v>
      </c>
      <c r="JG181">
        <v>499.51</v>
      </c>
      <c r="JH181">
        <v>408.326</v>
      </c>
      <c r="JI181">
        <v>20.8897</v>
      </c>
      <c r="JJ181">
        <v>25.9516</v>
      </c>
      <c r="JK181">
        <v>30</v>
      </c>
      <c r="JL181">
        <v>25.9465</v>
      </c>
      <c r="JM181">
        <v>25.894</v>
      </c>
      <c r="JN181">
        <v>52.3174</v>
      </c>
      <c r="JO181">
        <v>29.2503</v>
      </c>
      <c r="JP181">
        <v>0</v>
      </c>
      <c r="JQ181">
        <v>20.8834</v>
      </c>
      <c r="JR181">
        <v>1356.8</v>
      </c>
      <c r="JS181">
        <v>18.2777</v>
      </c>
      <c r="JT181">
        <v>102.391</v>
      </c>
      <c r="JU181">
        <v>103.229</v>
      </c>
    </row>
    <row r="182" spans="1:281">
      <c r="A182">
        <v>166</v>
      </c>
      <c r="B182">
        <v>1659720618.6</v>
      </c>
      <c r="C182">
        <v>2633.5</v>
      </c>
      <c r="D182" t="s">
        <v>756</v>
      </c>
      <c r="E182" t="s">
        <v>757</v>
      </c>
      <c r="F182">
        <v>5</v>
      </c>
      <c r="G182" t="s">
        <v>595</v>
      </c>
      <c r="H182" t="s">
        <v>416</v>
      </c>
      <c r="I182">
        <v>1659720611.1</v>
      </c>
      <c r="J182">
        <f>(K182)/1000</f>
        <v>0</v>
      </c>
      <c r="K182">
        <f>IF(CZ182, AN182, AH182)</f>
        <v>0</v>
      </c>
      <c r="L182">
        <f>IF(CZ182, AI182, AG182)</f>
        <v>0</v>
      </c>
      <c r="M182">
        <f>DB182 - IF(AU182&gt;1, L182*CV182*100.0/(AW182*DP182), 0)</f>
        <v>0</v>
      </c>
      <c r="N182">
        <f>((T182-J182/2)*M182-L182)/(T182+J182/2)</f>
        <v>0</v>
      </c>
      <c r="O182">
        <f>N182*(DI182+DJ182)/1000.0</f>
        <v>0</v>
      </c>
      <c r="P182">
        <f>(DB182 - IF(AU182&gt;1, L182*CV182*100.0/(AW182*DP182), 0))*(DI182+DJ182)/1000.0</f>
        <v>0</v>
      </c>
      <c r="Q182">
        <f>2.0/((1/S182-1/R182)+SIGN(S182)*SQRT((1/S182-1/R182)*(1/S182-1/R182) + 4*CW182/((CW182+1)*(CW182+1))*(2*1/S182*1/R182-1/R182*1/R182)))</f>
        <v>0</v>
      </c>
      <c r="R182">
        <f>IF(LEFT(CX182,1)&lt;&gt;"0",IF(LEFT(CX182,1)="1",3.0,CY182),$D$5+$E$5*(DP182*DI182/($K$5*1000))+$F$5*(DP182*DI182/($K$5*1000))*MAX(MIN(CV182,$J$5),$I$5)*MAX(MIN(CV182,$J$5),$I$5)+$G$5*MAX(MIN(CV182,$J$5),$I$5)*(DP182*DI182/($K$5*1000))+$H$5*(DP182*DI182/($K$5*1000))*(DP182*DI182/($K$5*1000)))</f>
        <v>0</v>
      </c>
      <c r="S182">
        <f>J182*(1000-(1000*0.61365*exp(17.502*W182/(240.97+W182))/(DI182+DJ182)+DD182)/2)/(1000*0.61365*exp(17.502*W182/(240.97+W182))/(DI182+DJ182)-DD182)</f>
        <v>0</v>
      </c>
      <c r="T182">
        <f>1/((CW182+1)/(Q182/1.6)+1/(R182/1.37)) + CW182/((CW182+1)/(Q182/1.6) + CW182/(R182/1.37))</f>
        <v>0</v>
      </c>
      <c r="U182">
        <f>(CR182*CU182)</f>
        <v>0</v>
      </c>
      <c r="V182">
        <f>(DK182+(U182+2*0.95*5.67E-8*(((DK182+$B$7)+273)^4-(DK182+273)^4)-44100*J182)/(1.84*29.3*R182+8*0.95*5.67E-8*(DK182+273)^3))</f>
        <v>0</v>
      </c>
      <c r="W182">
        <f>($C$7*DL182+$D$7*DM182+$E$7*V182)</f>
        <v>0</v>
      </c>
      <c r="X182">
        <f>0.61365*exp(17.502*W182/(240.97+W182))</f>
        <v>0</v>
      </c>
      <c r="Y182">
        <f>(Z182/AA182*100)</f>
        <v>0</v>
      </c>
      <c r="Z182">
        <f>DD182*(DI182+DJ182)/1000</f>
        <v>0</v>
      </c>
      <c r="AA182">
        <f>0.61365*exp(17.502*DK182/(240.97+DK182))</f>
        <v>0</v>
      </c>
      <c r="AB182">
        <f>(X182-DD182*(DI182+DJ182)/1000)</f>
        <v>0</v>
      </c>
      <c r="AC182">
        <f>(-J182*44100)</f>
        <v>0</v>
      </c>
      <c r="AD182">
        <f>2*29.3*R182*0.92*(DK182-W182)</f>
        <v>0</v>
      </c>
      <c r="AE182">
        <f>2*0.95*5.67E-8*(((DK182+$B$7)+273)^4-(W182+273)^4)</f>
        <v>0</v>
      </c>
      <c r="AF182">
        <f>U182+AE182+AC182+AD182</f>
        <v>0</v>
      </c>
      <c r="AG182">
        <f>DH182*AU182*(DC182-DB182*(1000-AU182*DE182)/(1000-AU182*DD182))/(100*CV182)</f>
        <v>0</v>
      </c>
      <c r="AH182">
        <f>1000*DH182*AU182*(DD182-DE182)/(100*CV182*(1000-AU182*DD182))</f>
        <v>0</v>
      </c>
      <c r="AI182">
        <f>(AJ182 - AK182 - DI182*1E3/(8.314*(DK182+273.15)) * AM182/DH182 * AL182) * DH182/(100*CV182) * (1000 - DE182)/1000</f>
        <v>0</v>
      </c>
      <c r="AJ182">
        <v>1377.79014090063</v>
      </c>
      <c r="AK182">
        <v>1346.37733333333</v>
      </c>
      <c r="AL182">
        <v>3.44162237890654</v>
      </c>
      <c r="AM182">
        <v>66.0023153147269</v>
      </c>
      <c r="AN182">
        <f>(AP182 - AO182 + DI182*1E3/(8.314*(DK182+273.15)) * AR182/DH182 * AQ182) * DH182/(100*CV182) * 1000/(1000 - AP182)</f>
        <v>0</v>
      </c>
      <c r="AO182">
        <v>18.2782774730353</v>
      </c>
      <c r="AP182">
        <v>20.7609867132867</v>
      </c>
      <c r="AQ182">
        <v>-2.93196816021992e-05</v>
      </c>
      <c r="AR182">
        <v>111.647629213414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MAX(0,($B$13+$C$13*DP182)/(1+$D$13*DP182)*DI182/(DK182+273)*$E$13)</f>
        <v>0</v>
      </c>
      <c r="AX182" t="s">
        <v>417</v>
      </c>
      <c r="AY182" t="s">
        <v>417</v>
      </c>
      <c r="AZ182">
        <v>0</v>
      </c>
      <c r="BA182">
        <v>0</v>
      </c>
      <c r="BB182">
        <f>1-AZ182/BA182</f>
        <v>0</v>
      </c>
      <c r="BC182">
        <v>0</v>
      </c>
      <c r="BD182" t="s">
        <v>417</v>
      </c>
      <c r="BE182" t="s">
        <v>417</v>
      </c>
      <c r="BF182">
        <v>0</v>
      </c>
      <c r="BG182">
        <v>0</v>
      </c>
      <c r="BH182">
        <f>1-BF182/BG182</f>
        <v>0</v>
      </c>
      <c r="BI182">
        <v>0.5</v>
      </c>
      <c r="BJ182">
        <f>CS182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417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f>$B$11*DQ182+$C$11*DR182+$F$11*EC182*(1-EF182)</f>
        <v>0</v>
      </c>
      <c r="CS182">
        <f>CR182*CT182</f>
        <v>0</v>
      </c>
      <c r="CT182">
        <f>($B$11*$D$9+$C$11*$D$9+$F$11*((EP182+EH182)/MAX(EP182+EH182+EQ182, 0.1)*$I$9+EQ182/MAX(EP182+EH182+EQ182, 0.1)*$J$9))/($B$11+$C$11+$F$11)</f>
        <v>0</v>
      </c>
      <c r="CU182">
        <f>($B$11*$K$9+$C$11*$K$9+$F$11*((EP182+EH182)/MAX(EP182+EH182+EQ182, 0.1)*$P$9+EQ182/MAX(EP182+EH182+EQ182, 0.1)*$Q$9))/($B$11+$C$11+$F$11)</f>
        <v>0</v>
      </c>
      <c r="CV182">
        <v>6</v>
      </c>
      <c r="CW182">
        <v>0.5</v>
      </c>
      <c r="CX182" t="s">
        <v>418</v>
      </c>
      <c r="CY182">
        <v>2</v>
      </c>
      <c r="CZ182" t="b">
        <v>1</v>
      </c>
      <c r="DA182">
        <v>1659720611.1</v>
      </c>
      <c r="DB182">
        <v>1294.80925925926</v>
      </c>
      <c r="DC182">
        <v>1336.17518518519</v>
      </c>
      <c r="DD182">
        <v>20.7606777777778</v>
      </c>
      <c r="DE182">
        <v>18.2795740740741</v>
      </c>
      <c r="DF182">
        <v>1283.81148148148</v>
      </c>
      <c r="DG182">
        <v>20.4370666666667</v>
      </c>
      <c r="DH182">
        <v>500.091666666667</v>
      </c>
      <c r="DI182">
        <v>90.3977703703704</v>
      </c>
      <c r="DJ182">
        <v>0.0999371111111111</v>
      </c>
      <c r="DK182">
        <v>24.6181814814815</v>
      </c>
      <c r="DL182">
        <v>25.0138814814815</v>
      </c>
      <c r="DM182">
        <v>999.9</v>
      </c>
      <c r="DN182">
        <v>0</v>
      </c>
      <c r="DO182">
        <v>0</v>
      </c>
      <c r="DP182">
        <v>10007.7777777778</v>
      </c>
      <c r="DQ182">
        <v>0</v>
      </c>
      <c r="DR182">
        <v>11.5926111111111</v>
      </c>
      <c r="DS182">
        <v>-41.364837037037</v>
      </c>
      <c r="DT182">
        <v>1322.26148148148</v>
      </c>
      <c r="DU182">
        <v>1361.05444444444</v>
      </c>
      <c r="DV182">
        <v>2.48110592592593</v>
      </c>
      <c r="DW182">
        <v>1336.17518518519</v>
      </c>
      <c r="DX182">
        <v>18.2795740740741</v>
      </c>
      <c r="DY182">
        <v>1.87671888888889</v>
      </c>
      <c r="DZ182">
        <v>1.65243222222222</v>
      </c>
      <c r="EA182">
        <v>16.4408666666667</v>
      </c>
      <c r="EB182">
        <v>14.4566481481481</v>
      </c>
      <c r="EC182">
        <v>2000.00296296296</v>
      </c>
      <c r="ED182">
        <v>0.980005</v>
      </c>
      <c r="EE182">
        <v>0.0199952</v>
      </c>
      <c r="EF182">
        <v>0</v>
      </c>
      <c r="EG182">
        <v>425.947259259259</v>
      </c>
      <c r="EH182">
        <v>5.00063</v>
      </c>
      <c r="EI182">
        <v>8506.51962962963</v>
      </c>
      <c r="EJ182">
        <v>17256.9444444444</v>
      </c>
      <c r="EK182">
        <v>37.75</v>
      </c>
      <c r="EL182">
        <v>37.937</v>
      </c>
      <c r="EM182">
        <v>37.3563333333333</v>
      </c>
      <c r="EN182">
        <v>37.2383333333333</v>
      </c>
      <c r="EO182">
        <v>38.625</v>
      </c>
      <c r="EP182">
        <v>1955.11296296296</v>
      </c>
      <c r="EQ182">
        <v>39.89</v>
      </c>
      <c r="ER182">
        <v>0</v>
      </c>
      <c r="ES182">
        <v>1659720615.7</v>
      </c>
      <c r="ET182">
        <v>0</v>
      </c>
      <c r="EU182">
        <v>425.9148</v>
      </c>
      <c r="EV182">
        <v>-1.12915384521838</v>
      </c>
      <c r="EW182">
        <v>-24.4569230889503</v>
      </c>
      <c r="EX182">
        <v>8506.432</v>
      </c>
      <c r="EY182">
        <v>15</v>
      </c>
      <c r="EZ182">
        <v>0</v>
      </c>
      <c r="FA182" t="s">
        <v>419</v>
      </c>
      <c r="FB182">
        <v>1659628608.5</v>
      </c>
      <c r="FC182">
        <v>1659628614.5</v>
      </c>
      <c r="FD182">
        <v>0</v>
      </c>
      <c r="FE182">
        <v>0.171</v>
      </c>
      <c r="FF182">
        <v>-0.023</v>
      </c>
      <c r="FG182">
        <v>6.372</v>
      </c>
      <c r="FH182">
        <v>0.072</v>
      </c>
      <c r="FI182">
        <v>420</v>
      </c>
      <c r="FJ182">
        <v>15</v>
      </c>
      <c r="FK182">
        <v>0.23</v>
      </c>
      <c r="FL182">
        <v>0.04</v>
      </c>
      <c r="FM182">
        <v>-41.3189925</v>
      </c>
      <c r="FN182">
        <v>-2.56040938086294</v>
      </c>
      <c r="FO182">
        <v>0.513652914616232</v>
      </c>
      <c r="FP182">
        <v>0</v>
      </c>
      <c r="FQ182">
        <v>426.021029411765</v>
      </c>
      <c r="FR182">
        <v>-1.85776928224403</v>
      </c>
      <c r="FS182">
        <v>0.289781711485421</v>
      </c>
      <c r="FT182">
        <v>0</v>
      </c>
      <c r="FU182">
        <v>2.48146925</v>
      </c>
      <c r="FV182">
        <v>-0.00536026266416125</v>
      </c>
      <c r="FW182">
        <v>0.00277560208558433</v>
      </c>
      <c r="FX182">
        <v>1</v>
      </c>
      <c r="FY182">
        <v>1</v>
      </c>
      <c r="FZ182">
        <v>3</v>
      </c>
      <c r="GA182" t="s">
        <v>426</v>
      </c>
      <c r="GB182">
        <v>2.97494</v>
      </c>
      <c r="GC182">
        <v>2.75384</v>
      </c>
      <c r="GD182">
        <v>0.198126</v>
      </c>
      <c r="GE182">
        <v>0.202603</v>
      </c>
      <c r="GF182">
        <v>0.0934729</v>
      </c>
      <c r="GG182">
        <v>0.0863084</v>
      </c>
      <c r="GH182">
        <v>31253.8</v>
      </c>
      <c r="GI182">
        <v>34001.8</v>
      </c>
      <c r="GJ182">
        <v>35314.4</v>
      </c>
      <c r="GK182">
        <v>38665.5</v>
      </c>
      <c r="GL182">
        <v>45389.5</v>
      </c>
      <c r="GM182">
        <v>51027.6</v>
      </c>
      <c r="GN182">
        <v>55191.8</v>
      </c>
      <c r="GO182">
        <v>62018.1</v>
      </c>
      <c r="GP182">
        <v>1.9934</v>
      </c>
      <c r="GQ182">
        <v>1.8502</v>
      </c>
      <c r="GR182">
        <v>0.102162</v>
      </c>
      <c r="GS182">
        <v>0</v>
      </c>
      <c r="GT182">
        <v>23.3549</v>
      </c>
      <c r="GU182">
        <v>999.9</v>
      </c>
      <c r="GV182">
        <v>55.726</v>
      </c>
      <c r="GW182">
        <v>28.641</v>
      </c>
      <c r="GX182">
        <v>24.282</v>
      </c>
      <c r="GY182">
        <v>55.162</v>
      </c>
      <c r="GZ182">
        <v>50.5208</v>
      </c>
      <c r="HA182">
        <v>1</v>
      </c>
      <c r="HB182">
        <v>-0.0978862</v>
      </c>
      <c r="HC182">
        <v>1.55708</v>
      </c>
      <c r="HD182">
        <v>20.1227</v>
      </c>
      <c r="HE182">
        <v>5.20052</v>
      </c>
      <c r="HF182">
        <v>12.004</v>
      </c>
      <c r="HG182">
        <v>4.9756</v>
      </c>
      <c r="HH182">
        <v>3.2936</v>
      </c>
      <c r="HI182">
        <v>660.5</v>
      </c>
      <c r="HJ182">
        <v>9999</v>
      </c>
      <c r="HK182">
        <v>9999</v>
      </c>
      <c r="HL182">
        <v>9999</v>
      </c>
      <c r="HM182">
        <v>1.8631</v>
      </c>
      <c r="HN182">
        <v>1.86798</v>
      </c>
      <c r="HO182">
        <v>1.86768</v>
      </c>
      <c r="HP182">
        <v>1.8689</v>
      </c>
      <c r="HQ182">
        <v>1.86975</v>
      </c>
      <c r="HR182">
        <v>1.86584</v>
      </c>
      <c r="HS182">
        <v>1.86691</v>
      </c>
      <c r="HT182">
        <v>1.86829</v>
      </c>
      <c r="HU182">
        <v>5</v>
      </c>
      <c r="HV182">
        <v>0</v>
      </c>
      <c r="HW182">
        <v>0</v>
      </c>
      <c r="HX182">
        <v>0</v>
      </c>
      <c r="HY182" t="s">
        <v>421</v>
      </c>
      <c r="HZ182" t="s">
        <v>422</v>
      </c>
      <c r="IA182" t="s">
        <v>423</v>
      </c>
      <c r="IB182" t="s">
        <v>423</v>
      </c>
      <c r="IC182" t="s">
        <v>423</v>
      </c>
      <c r="ID182" t="s">
        <v>423</v>
      </c>
      <c r="IE182">
        <v>0</v>
      </c>
      <c r="IF182">
        <v>100</v>
      </c>
      <c r="IG182">
        <v>100</v>
      </c>
      <c r="IH182">
        <v>11.11</v>
      </c>
      <c r="II182">
        <v>0.3236</v>
      </c>
      <c r="IJ182">
        <v>3.92169283877132</v>
      </c>
      <c r="IK182">
        <v>0.0054094350880348</v>
      </c>
      <c r="IL182">
        <v>8.62785101562088e-07</v>
      </c>
      <c r="IM182">
        <v>-6.09410195572284e-10</v>
      </c>
      <c r="IN182">
        <v>-0.025273926026183</v>
      </c>
      <c r="IO182">
        <v>-0.0219156322177338</v>
      </c>
      <c r="IP182">
        <v>0.00246301660602182</v>
      </c>
      <c r="IQ182">
        <v>-2.7174175459257e-05</v>
      </c>
      <c r="IR182">
        <v>-3</v>
      </c>
      <c r="IS182">
        <v>1757</v>
      </c>
      <c r="IT182">
        <v>1</v>
      </c>
      <c r="IU182">
        <v>21</v>
      </c>
      <c r="IV182">
        <v>1533.5</v>
      </c>
      <c r="IW182">
        <v>1533.4</v>
      </c>
      <c r="IX182">
        <v>2.63672</v>
      </c>
      <c r="IY182">
        <v>2.59766</v>
      </c>
      <c r="IZ182">
        <v>1.54785</v>
      </c>
      <c r="JA182">
        <v>2.30713</v>
      </c>
      <c r="JB182">
        <v>1.34644</v>
      </c>
      <c r="JC182">
        <v>2.31567</v>
      </c>
      <c r="JD182">
        <v>32.2666</v>
      </c>
      <c r="JE182">
        <v>24.2451</v>
      </c>
      <c r="JF182">
        <v>18</v>
      </c>
      <c r="JG182">
        <v>499.641</v>
      </c>
      <c r="JH182">
        <v>408.214</v>
      </c>
      <c r="JI182">
        <v>20.8792</v>
      </c>
      <c r="JJ182">
        <v>25.9516</v>
      </c>
      <c r="JK182">
        <v>30.0002</v>
      </c>
      <c r="JL182">
        <v>25.9461</v>
      </c>
      <c r="JM182">
        <v>25.894</v>
      </c>
      <c r="JN182">
        <v>52.8669</v>
      </c>
      <c r="JO182">
        <v>29.2503</v>
      </c>
      <c r="JP182">
        <v>0</v>
      </c>
      <c r="JQ182">
        <v>20.8615</v>
      </c>
      <c r="JR182">
        <v>1376.96</v>
      </c>
      <c r="JS182">
        <v>18.2777</v>
      </c>
      <c r="JT182">
        <v>102.39</v>
      </c>
      <c r="JU182">
        <v>103.23</v>
      </c>
    </row>
    <row r="183" spans="1:281">
      <c r="A183">
        <v>167</v>
      </c>
      <c r="B183">
        <v>1659720623.6</v>
      </c>
      <c r="C183">
        <v>2638.5</v>
      </c>
      <c r="D183" t="s">
        <v>758</v>
      </c>
      <c r="E183" t="s">
        <v>759</v>
      </c>
      <c r="F183">
        <v>5</v>
      </c>
      <c r="G183" t="s">
        <v>595</v>
      </c>
      <c r="H183" t="s">
        <v>416</v>
      </c>
      <c r="I183">
        <v>1659720615.81429</v>
      </c>
      <c r="J183">
        <f>(K183)/1000</f>
        <v>0</v>
      </c>
      <c r="K183">
        <f>IF(CZ183, AN183, AH183)</f>
        <v>0</v>
      </c>
      <c r="L183">
        <f>IF(CZ183, AI183, AG183)</f>
        <v>0</v>
      </c>
      <c r="M183">
        <f>DB183 - IF(AU183&gt;1, L183*CV183*100.0/(AW183*DP183), 0)</f>
        <v>0</v>
      </c>
      <c r="N183">
        <f>((T183-J183/2)*M183-L183)/(T183+J183/2)</f>
        <v>0</v>
      </c>
      <c r="O183">
        <f>N183*(DI183+DJ183)/1000.0</f>
        <v>0</v>
      </c>
      <c r="P183">
        <f>(DB183 - IF(AU183&gt;1, L183*CV183*100.0/(AW183*DP183), 0))*(DI183+DJ183)/1000.0</f>
        <v>0</v>
      </c>
      <c r="Q183">
        <f>2.0/((1/S183-1/R183)+SIGN(S183)*SQRT((1/S183-1/R183)*(1/S183-1/R183) + 4*CW183/((CW183+1)*(CW183+1))*(2*1/S183*1/R183-1/R183*1/R183)))</f>
        <v>0</v>
      </c>
      <c r="R183">
        <f>IF(LEFT(CX183,1)&lt;&gt;"0",IF(LEFT(CX183,1)="1",3.0,CY183),$D$5+$E$5*(DP183*DI183/($K$5*1000))+$F$5*(DP183*DI183/($K$5*1000))*MAX(MIN(CV183,$J$5),$I$5)*MAX(MIN(CV183,$J$5),$I$5)+$G$5*MAX(MIN(CV183,$J$5),$I$5)*(DP183*DI183/($K$5*1000))+$H$5*(DP183*DI183/($K$5*1000))*(DP183*DI183/($K$5*1000)))</f>
        <v>0</v>
      </c>
      <c r="S183">
        <f>J183*(1000-(1000*0.61365*exp(17.502*W183/(240.97+W183))/(DI183+DJ183)+DD183)/2)/(1000*0.61365*exp(17.502*W183/(240.97+W183))/(DI183+DJ183)-DD183)</f>
        <v>0</v>
      </c>
      <c r="T183">
        <f>1/((CW183+1)/(Q183/1.6)+1/(R183/1.37)) + CW183/((CW183+1)/(Q183/1.6) + CW183/(R183/1.37))</f>
        <v>0</v>
      </c>
      <c r="U183">
        <f>(CR183*CU183)</f>
        <v>0</v>
      </c>
      <c r="V183">
        <f>(DK183+(U183+2*0.95*5.67E-8*(((DK183+$B$7)+273)^4-(DK183+273)^4)-44100*J183)/(1.84*29.3*R183+8*0.95*5.67E-8*(DK183+273)^3))</f>
        <v>0</v>
      </c>
      <c r="W183">
        <f>($C$7*DL183+$D$7*DM183+$E$7*V183)</f>
        <v>0</v>
      </c>
      <c r="X183">
        <f>0.61365*exp(17.502*W183/(240.97+W183))</f>
        <v>0</v>
      </c>
      <c r="Y183">
        <f>(Z183/AA183*100)</f>
        <v>0</v>
      </c>
      <c r="Z183">
        <f>DD183*(DI183+DJ183)/1000</f>
        <v>0</v>
      </c>
      <c r="AA183">
        <f>0.61365*exp(17.502*DK183/(240.97+DK183))</f>
        <v>0</v>
      </c>
      <c r="AB183">
        <f>(X183-DD183*(DI183+DJ183)/1000)</f>
        <v>0</v>
      </c>
      <c r="AC183">
        <f>(-J183*44100)</f>
        <v>0</v>
      </c>
      <c r="AD183">
        <f>2*29.3*R183*0.92*(DK183-W183)</f>
        <v>0</v>
      </c>
      <c r="AE183">
        <f>2*0.95*5.67E-8*(((DK183+$B$7)+273)^4-(W183+273)^4)</f>
        <v>0</v>
      </c>
      <c r="AF183">
        <f>U183+AE183+AC183+AD183</f>
        <v>0</v>
      </c>
      <c r="AG183">
        <f>DH183*AU183*(DC183-DB183*(1000-AU183*DE183)/(1000-AU183*DD183))/(100*CV183)</f>
        <v>0</v>
      </c>
      <c r="AH183">
        <f>1000*DH183*AU183*(DD183-DE183)/(100*CV183*(1000-AU183*DD183))</f>
        <v>0</v>
      </c>
      <c r="AI183">
        <f>(AJ183 - AK183 - DI183*1E3/(8.314*(DK183+273.15)) * AM183/DH183 * AL183) * DH183/(100*CV183) * (1000 - DE183)/1000</f>
        <v>0</v>
      </c>
      <c r="AJ183">
        <v>1394.64243599774</v>
      </c>
      <c r="AK183">
        <v>1363.63163636364</v>
      </c>
      <c r="AL183">
        <v>3.48931370358077</v>
      </c>
      <c r="AM183">
        <v>66.0023153147269</v>
      </c>
      <c r="AN183">
        <f>(AP183 - AO183 + DI183*1E3/(8.314*(DK183+273.15)) * AR183/DH183 * AQ183) * DH183/(100*CV183) * 1000/(1000 - AP183)</f>
        <v>0</v>
      </c>
      <c r="AO183">
        <v>18.2778379796897</v>
      </c>
      <c r="AP183">
        <v>20.757034965035</v>
      </c>
      <c r="AQ183">
        <v>-4.18077415742684e-05</v>
      </c>
      <c r="AR183">
        <v>111.647629213414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MAX(0,($B$13+$C$13*DP183)/(1+$D$13*DP183)*DI183/(DK183+273)*$E$13)</f>
        <v>0</v>
      </c>
      <c r="AX183" t="s">
        <v>417</v>
      </c>
      <c r="AY183" t="s">
        <v>417</v>
      </c>
      <c r="AZ183">
        <v>0</v>
      </c>
      <c r="BA183">
        <v>0</v>
      </c>
      <c r="BB183">
        <f>1-AZ183/BA183</f>
        <v>0</v>
      </c>
      <c r="BC183">
        <v>0</v>
      </c>
      <c r="BD183" t="s">
        <v>417</v>
      </c>
      <c r="BE183" t="s">
        <v>417</v>
      </c>
      <c r="BF183">
        <v>0</v>
      </c>
      <c r="BG183">
        <v>0</v>
      </c>
      <c r="BH183">
        <f>1-BF183/BG183</f>
        <v>0</v>
      </c>
      <c r="BI183">
        <v>0.5</v>
      </c>
      <c r="BJ183">
        <f>CS183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417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f>$B$11*DQ183+$C$11*DR183+$F$11*EC183*(1-EF183)</f>
        <v>0</v>
      </c>
      <c r="CS183">
        <f>CR183*CT183</f>
        <v>0</v>
      </c>
      <c r="CT183">
        <f>($B$11*$D$9+$C$11*$D$9+$F$11*((EP183+EH183)/MAX(EP183+EH183+EQ183, 0.1)*$I$9+EQ183/MAX(EP183+EH183+EQ183, 0.1)*$J$9))/($B$11+$C$11+$F$11)</f>
        <v>0</v>
      </c>
      <c r="CU183">
        <f>($B$11*$K$9+$C$11*$K$9+$F$11*((EP183+EH183)/MAX(EP183+EH183+EQ183, 0.1)*$P$9+EQ183/MAX(EP183+EH183+EQ183, 0.1)*$Q$9))/($B$11+$C$11+$F$11)</f>
        <v>0</v>
      </c>
      <c r="CV183">
        <v>6</v>
      </c>
      <c r="CW183">
        <v>0.5</v>
      </c>
      <c r="CX183" t="s">
        <v>418</v>
      </c>
      <c r="CY183">
        <v>2</v>
      </c>
      <c r="CZ183" t="b">
        <v>1</v>
      </c>
      <c r="DA183">
        <v>1659720615.81429</v>
      </c>
      <c r="DB183">
        <v>1310.66035714286</v>
      </c>
      <c r="DC183">
        <v>1352.12142857143</v>
      </c>
      <c r="DD183">
        <v>20.7592964285714</v>
      </c>
      <c r="DE183">
        <v>18.2788678571429</v>
      </c>
      <c r="DF183">
        <v>1299.59071428571</v>
      </c>
      <c r="DG183">
        <v>20.4357464285714</v>
      </c>
      <c r="DH183">
        <v>500.119821428571</v>
      </c>
      <c r="DI183">
        <v>90.3994464285714</v>
      </c>
      <c r="DJ183">
        <v>0.100144953571429</v>
      </c>
      <c r="DK183">
        <v>24.6195892857143</v>
      </c>
      <c r="DL183">
        <v>25.0172464285714</v>
      </c>
      <c r="DM183">
        <v>999.9</v>
      </c>
      <c r="DN183">
        <v>0</v>
      </c>
      <c r="DO183">
        <v>0</v>
      </c>
      <c r="DP183">
        <v>9993.57142857143</v>
      </c>
      <c r="DQ183">
        <v>0</v>
      </c>
      <c r="DR183">
        <v>11.5899464285714</v>
      </c>
      <c r="DS183">
        <v>-41.4597857142857</v>
      </c>
      <c r="DT183">
        <v>1338.44714285714</v>
      </c>
      <c r="DU183">
        <v>1377.29714285714</v>
      </c>
      <c r="DV183">
        <v>2.48043392857143</v>
      </c>
      <c r="DW183">
        <v>1352.12142857143</v>
      </c>
      <c r="DX183">
        <v>18.2788678571429</v>
      </c>
      <c r="DY183">
        <v>1.87662928571429</v>
      </c>
      <c r="DZ183">
        <v>1.65239857142857</v>
      </c>
      <c r="EA183">
        <v>16.4401142857143</v>
      </c>
      <c r="EB183">
        <v>14.4563392857143</v>
      </c>
      <c r="EC183">
        <v>2000.00142857143</v>
      </c>
      <c r="ED183">
        <v>0.980005</v>
      </c>
      <c r="EE183">
        <v>0.0199952</v>
      </c>
      <c r="EF183">
        <v>0</v>
      </c>
      <c r="EG183">
        <v>425.868928571429</v>
      </c>
      <c r="EH183">
        <v>5.00063</v>
      </c>
      <c r="EI183">
        <v>8504.64964285714</v>
      </c>
      <c r="EJ183">
        <v>17256.9357142857</v>
      </c>
      <c r="EK183">
        <v>37.75</v>
      </c>
      <c r="EL183">
        <v>37.937</v>
      </c>
      <c r="EM183">
        <v>37.35475</v>
      </c>
      <c r="EN183">
        <v>37.23875</v>
      </c>
      <c r="EO183">
        <v>38.625</v>
      </c>
      <c r="EP183">
        <v>1955.11142857143</v>
      </c>
      <c r="EQ183">
        <v>39.89</v>
      </c>
      <c r="ER183">
        <v>0</v>
      </c>
      <c r="ES183">
        <v>1659720620.5</v>
      </c>
      <c r="ET183">
        <v>0</v>
      </c>
      <c r="EU183">
        <v>425.836</v>
      </c>
      <c r="EV183">
        <v>-0.592846146601877</v>
      </c>
      <c r="EW183">
        <v>-22.2630768821878</v>
      </c>
      <c r="EX183">
        <v>8504.5172</v>
      </c>
      <c r="EY183">
        <v>15</v>
      </c>
      <c r="EZ183">
        <v>0</v>
      </c>
      <c r="FA183" t="s">
        <v>419</v>
      </c>
      <c r="FB183">
        <v>1659628608.5</v>
      </c>
      <c r="FC183">
        <v>1659628614.5</v>
      </c>
      <c r="FD183">
        <v>0</v>
      </c>
      <c r="FE183">
        <v>0.171</v>
      </c>
      <c r="FF183">
        <v>-0.023</v>
      </c>
      <c r="FG183">
        <v>6.372</v>
      </c>
      <c r="FH183">
        <v>0.072</v>
      </c>
      <c r="FI183">
        <v>420</v>
      </c>
      <c r="FJ183">
        <v>15</v>
      </c>
      <c r="FK183">
        <v>0.23</v>
      </c>
      <c r="FL183">
        <v>0.04</v>
      </c>
      <c r="FM183">
        <v>-41.4107125</v>
      </c>
      <c r="FN183">
        <v>0.043351969981367</v>
      </c>
      <c r="FO183">
        <v>0.396624916128261</v>
      </c>
      <c r="FP183">
        <v>1</v>
      </c>
      <c r="FQ183">
        <v>425.902147058824</v>
      </c>
      <c r="FR183">
        <v>-0.905653167456833</v>
      </c>
      <c r="FS183">
        <v>0.270079741204331</v>
      </c>
      <c r="FT183">
        <v>1</v>
      </c>
      <c r="FU183">
        <v>2.48137075</v>
      </c>
      <c r="FV183">
        <v>-0.00887065666041192</v>
      </c>
      <c r="FW183">
        <v>0.00261303978873267</v>
      </c>
      <c r="FX183">
        <v>1</v>
      </c>
      <c r="FY183">
        <v>3</v>
      </c>
      <c r="FZ183">
        <v>3</v>
      </c>
      <c r="GA183" t="s">
        <v>420</v>
      </c>
      <c r="GB183">
        <v>2.97451</v>
      </c>
      <c r="GC183">
        <v>2.75398</v>
      </c>
      <c r="GD183">
        <v>0.199672</v>
      </c>
      <c r="GE183">
        <v>0.204281</v>
      </c>
      <c r="GF183">
        <v>0.0934682</v>
      </c>
      <c r="GG183">
        <v>0.0863153</v>
      </c>
      <c r="GH183">
        <v>31193.8</v>
      </c>
      <c r="GI183">
        <v>33929.8</v>
      </c>
      <c r="GJ183">
        <v>35314.7</v>
      </c>
      <c r="GK183">
        <v>38664.9</v>
      </c>
      <c r="GL183">
        <v>45390.2</v>
      </c>
      <c r="GM183">
        <v>51026</v>
      </c>
      <c r="GN183">
        <v>55192.3</v>
      </c>
      <c r="GO183">
        <v>62016.6</v>
      </c>
      <c r="GP183">
        <v>1.993</v>
      </c>
      <c r="GQ183">
        <v>1.8504</v>
      </c>
      <c r="GR183">
        <v>0.101209</v>
      </c>
      <c r="GS183">
        <v>0</v>
      </c>
      <c r="GT183">
        <v>23.3596</v>
      </c>
      <c r="GU183">
        <v>999.9</v>
      </c>
      <c r="GV183">
        <v>55.726</v>
      </c>
      <c r="GW183">
        <v>28.621</v>
      </c>
      <c r="GX183">
        <v>24.2536</v>
      </c>
      <c r="GY183">
        <v>55.262</v>
      </c>
      <c r="GZ183">
        <v>50.1242</v>
      </c>
      <c r="HA183">
        <v>1</v>
      </c>
      <c r="HB183">
        <v>-0.0980081</v>
      </c>
      <c r="HC183">
        <v>1.56481</v>
      </c>
      <c r="HD183">
        <v>20.1226</v>
      </c>
      <c r="HE183">
        <v>5.20052</v>
      </c>
      <c r="HF183">
        <v>12.004</v>
      </c>
      <c r="HG183">
        <v>4.9752</v>
      </c>
      <c r="HH183">
        <v>3.2932</v>
      </c>
      <c r="HI183">
        <v>660.5</v>
      </c>
      <c r="HJ183">
        <v>9999</v>
      </c>
      <c r="HK183">
        <v>9999</v>
      </c>
      <c r="HL183">
        <v>9999</v>
      </c>
      <c r="HM183">
        <v>1.8631</v>
      </c>
      <c r="HN183">
        <v>1.86798</v>
      </c>
      <c r="HO183">
        <v>1.86777</v>
      </c>
      <c r="HP183">
        <v>1.8689</v>
      </c>
      <c r="HQ183">
        <v>1.86981</v>
      </c>
      <c r="HR183">
        <v>1.86581</v>
      </c>
      <c r="HS183">
        <v>1.86691</v>
      </c>
      <c r="HT183">
        <v>1.86829</v>
      </c>
      <c r="HU183">
        <v>5</v>
      </c>
      <c r="HV183">
        <v>0</v>
      </c>
      <c r="HW183">
        <v>0</v>
      </c>
      <c r="HX183">
        <v>0</v>
      </c>
      <c r="HY183" t="s">
        <v>421</v>
      </c>
      <c r="HZ183" t="s">
        <v>422</v>
      </c>
      <c r="IA183" t="s">
        <v>423</v>
      </c>
      <c r="IB183" t="s">
        <v>423</v>
      </c>
      <c r="IC183" t="s">
        <v>423</v>
      </c>
      <c r="ID183" t="s">
        <v>423</v>
      </c>
      <c r="IE183">
        <v>0</v>
      </c>
      <c r="IF183">
        <v>100</v>
      </c>
      <c r="IG183">
        <v>100</v>
      </c>
      <c r="IH183">
        <v>11.18</v>
      </c>
      <c r="II183">
        <v>0.3235</v>
      </c>
      <c r="IJ183">
        <v>3.92169283877132</v>
      </c>
      <c r="IK183">
        <v>0.0054094350880348</v>
      </c>
      <c r="IL183">
        <v>8.62785101562088e-07</v>
      </c>
      <c r="IM183">
        <v>-6.09410195572284e-10</v>
      </c>
      <c r="IN183">
        <v>-0.025273926026183</v>
      </c>
      <c r="IO183">
        <v>-0.0219156322177338</v>
      </c>
      <c r="IP183">
        <v>0.00246301660602182</v>
      </c>
      <c r="IQ183">
        <v>-2.7174175459257e-05</v>
      </c>
      <c r="IR183">
        <v>-3</v>
      </c>
      <c r="IS183">
        <v>1757</v>
      </c>
      <c r="IT183">
        <v>1</v>
      </c>
      <c r="IU183">
        <v>21</v>
      </c>
      <c r="IV183">
        <v>1533.6</v>
      </c>
      <c r="IW183">
        <v>1533.5</v>
      </c>
      <c r="IX183">
        <v>2.66479</v>
      </c>
      <c r="IY183">
        <v>2.58911</v>
      </c>
      <c r="IZ183">
        <v>1.54785</v>
      </c>
      <c r="JA183">
        <v>2.30713</v>
      </c>
      <c r="JB183">
        <v>1.34644</v>
      </c>
      <c r="JC183">
        <v>2.39014</v>
      </c>
      <c r="JD183">
        <v>32.2666</v>
      </c>
      <c r="JE183">
        <v>24.2539</v>
      </c>
      <c r="JF183">
        <v>18</v>
      </c>
      <c r="JG183">
        <v>499.359</v>
      </c>
      <c r="JH183">
        <v>408.322</v>
      </c>
      <c r="JI183">
        <v>20.8554</v>
      </c>
      <c r="JJ183">
        <v>25.9516</v>
      </c>
      <c r="JK183">
        <v>30.0001</v>
      </c>
      <c r="JL183">
        <v>25.9443</v>
      </c>
      <c r="JM183">
        <v>25.8931</v>
      </c>
      <c r="JN183">
        <v>53.349</v>
      </c>
      <c r="JO183">
        <v>29.2503</v>
      </c>
      <c r="JP183">
        <v>0</v>
      </c>
      <c r="JQ183">
        <v>20.8441</v>
      </c>
      <c r="JR183">
        <v>1390.41</v>
      </c>
      <c r="JS183">
        <v>18.2777</v>
      </c>
      <c r="JT183">
        <v>102.391</v>
      </c>
      <c r="JU183">
        <v>103.228</v>
      </c>
    </row>
    <row r="184" spans="1:281">
      <c r="A184">
        <v>168</v>
      </c>
      <c r="B184">
        <v>1659720628.6</v>
      </c>
      <c r="C184">
        <v>2643.5</v>
      </c>
      <c r="D184" t="s">
        <v>760</v>
      </c>
      <c r="E184" t="s">
        <v>761</v>
      </c>
      <c r="F184">
        <v>5</v>
      </c>
      <c r="G184" t="s">
        <v>595</v>
      </c>
      <c r="H184" t="s">
        <v>416</v>
      </c>
      <c r="I184">
        <v>1659720621.1</v>
      </c>
      <c r="J184">
        <f>(K184)/1000</f>
        <v>0</v>
      </c>
      <c r="K184">
        <f>IF(CZ184, AN184, AH184)</f>
        <v>0</v>
      </c>
      <c r="L184">
        <f>IF(CZ184, AI184, AG184)</f>
        <v>0</v>
      </c>
      <c r="M184">
        <f>DB184 - IF(AU184&gt;1, L184*CV184*100.0/(AW184*DP184), 0)</f>
        <v>0</v>
      </c>
      <c r="N184">
        <f>((T184-J184/2)*M184-L184)/(T184+J184/2)</f>
        <v>0</v>
      </c>
      <c r="O184">
        <f>N184*(DI184+DJ184)/1000.0</f>
        <v>0</v>
      </c>
      <c r="P184">
        <f>(DB184 - IF(AU184&gt;1, L184*CV184*100.0/(AW184*DP184), 0))*(DI184+DJ184)/1000.0</f>
        <v>0</v>
      </c>
      <c r="Q184">
        <f>2.0/((1/S184-1/R184)+SIGN(S184)*SQRT((1/S184-1/R184)*(1/S184-1/R184) + 4*CW184/((CW184+1)*(CW184+1))*(2*1/S184*1/R184-1/R184*1/R184)))</f>
        <v>0</v>
      </c>
      <c r="R184">
        <f>IF(LEFT(CX184,1)&lt;&gt;"0",IF(LEFT(CX184,1)="1",3.0,CY184),$D$5+$E$5*(DP184*DI184/($K$5*1000))+$F$5*(DP184*DI184/($K$5*1000))*MAX(MIN(CV184,$J$5),$I$5)*MAX(MIN(CV184,$J$5),$I$5)+$G$5*MAX(MIN(CV184,$J$5),$I$5)*(DP184*DI184/($K$5*1000))+$H$5*(DP184*DI184/($K$5*1000))*(DP184*DI184/($K$5*1000)))</f>
        <v>0</v>
      </c>
      <c r="S184">
        <f>J184*(1000-(1000*0.61365*exp(17.502*W184/(240.97+W184))/(DI184+DJ184)+DD184)/2)/(1000*0.61365*exp(17.502*W184/(240.97+W184))/(DI184+DJ184)-DD184)</f>
        <v>0</v>
      </c>
      <c r="T184">
        <f>1/((CW184+1)/(Q184/1.6)+1/(R184/1.37)) + CW184/((CW184+1)/(Q184/1.6) + CW184/(R184/1.37))</f>
        <v>0</v>
      </c>
      <c r="U184">
        <f>(CR184*CU184)</f>
        <v>0</v>
      </c>
      <c r="V184">
        <f>(DK184+(U184+2*0.95*5.67E-8*(((DK184+$B$7)+273)^4-(DK184+273)^4)-44100*J184)/(1.84*29.3*R184+8*0.95*5.67E-8*(DK184+273)^3))</f>
        <v>0</v>
      </c>
      <c r="W184">
        <f>($C$7*DL184+$D$7*DM184+$E$7*V184)</f>
        <v>0</v>
      </c>
      <c r="X184">
        <f>0.61365*exp(17.502*W184/(240.97+W184))</f>
        <v>0</v>
      </c>
      <c r="Y184">
        <f>(Z184/AA184*100)</f>
        <v>0</v>
      </c>
      <c r="Z184">
        <f>DD184*(DI184+DJ184)/1000</f>
        <v>0</v>
      </c>
      <c r="AA184">
        <f>0.61365*exp(17.502*DK184/(240.97+DK184))</f>
        <v>0</v>
      </c>
      <c r="AB184">
        <f>(X184-DD184*(DI184+DJ184)/1000)</f>
        <v>0</v>
      </c>
      <c r="AC184">
        <f>(-J184*44100)</f>
        <v>0</v>
      </c>
      <c r="AD184">
        <f>2*29.3*R184*0.92*(DK184-W184)</f>
        <v>0</v>
      </c>
      <c r="AE184">
        <f>2*0.95*5.67E-8*(((DK184+$B$7)+273)^4-(W184+273)^4)</f>
        <v>0</v>
      </c>
      <c r="AF184">
        <f>U184+AE184+AC184+AD184</f>
        <v>0</v>
      </c>
      <c r="AG184">
        <f>DH184*AU184*(DC184-DB184*(1000-AU184*DE184)/(1000-AU184*DD184))/(100*CV184)</f>
        <v>0</v>
      </c>
      <c r="AH184">
        <f>1000*DH184*AU184*(DD184-DE184)/(100*CV184*(1000-AU184*DD184))</f>
        <v>0</v>
      </c>
      <c r="AI184">
        <f>(AJ184 - AK184 - DI184*1E3/(8.314*(DK184+273.15)) * AM184/DH184 * AL184) * DH184/(100*CV184) * (1000 - DE184)/1000</f>
        <v>0</v>
      </c>
      <c r="AJ184">
        <v>1411.97112350633</v>
      </c>
      <c r="AK184">
        <v>1380.98078787879</v>
      </c>
      <c r="AL184">
        <v>3.48875594236619</v>
      </c>
      <c r="AM184">
        <v>66.0023153147269</v>
      </c>
      <c r="AN184">
        <f>(AP184 - AO184 + DI184*1E3/(8.314*(DK184+273.15)) * AR184/DH184 * AQ184) * DH184/(100*CV184) * 1000/(1000 - AP184)</f>
        <v>0</v>
      </c>
      <c r="AO184">
        <v>18.2772547041025</v>
      </c>
      <c r="AP184">
        <v>20.7551636363637</v>
      </c>
      <c r="AQ184">
        <v>-2.05281123441286e-05</v>
      </c>
      <c r="AR184">
        <v>111.647629213414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MAX(0,($B$13+$C$13*DP184)/(1+$D$13*DP184)*DI184/(DK184+273)*$E$13)</f>
        <v>0</v>
      </c>
      <c r="AX184" t="s">
        <v>417</v>
      </c>
      <c r="AY184" t="s">
        <v>417</v>
      </c>
      <c r="AZ184">
        <v>0</v>
      </c>
      <c r="BA184">
        <v>0</v>
      </c>
      <c r="BB184">
        <f>1-AZ184/BA184</f>
        <v>0</v>
      </c>
      <c r="BC184">
        <v>0</v>
      </c>
      <c r="BD184" t="s">
        <v>417</v>
      </c>
      <c r="BE184" t="s">
        <v>417</v>
      </c>
      <c r="BF184">
        <v>0</v>
      </c>
      <c r="BG184">
        <v>0</v>
      </c>
      <c r="BH184">
        <f>1-BF184/BG184</f>
        <v>0</v>
      </c>
      <c r="BI184">
        <v>0.5</v>
      </c>
      <c r="BJ184">
        <f>CS184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417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f>$B$11*DQ184+$C$11*DR184+$F$11*EC184*(1-EF184)</f>
        <v>0</v>
      </c>
      <c r="CS184">
        <f>CR184*CT184</f>
        <v>0</v>
      </c>
      <c r="CT184">
        <f>($B$11*$D$9+$C$11*$D$9+$F$11*((EP184+EH184)/MAX(EP184+EH184+EQ184, 0.1)*$I$9+EQ184/MAX(EP184+EH184+EQ184, 0.1)*$J$9))/($B$11+$C$11+$F$11)</f>
        <v>0</v>
      </c>
      <c r="CU184">
        <f>($B$11*$K$9+$C$11*$K$9+$F$11*((EP184+EH184)/MAX(EP184+EH184+EQ184, 0.1)*$P$9+EQ184/MAX(EP184+EH184+EQ184, 0.1)*$Q$9))/($B$11+$C$11+$F$11)</f>
        <v>0</v>
      </c>
      <c r="CV184">
        <v>6</v>
      </c>
      <c r="CW184">
        <v>0.5</v>
      </c>
      <c r="CX184" t="s">
        <v>418</v>
      </c>
      <c r="CY184">
        <v>2</v>
      </c>
      <c r="CZ184" t="b">
        <v>1</v>
      </c>
      <c r="DA184">
        <v>1659720621.1</v>
      </c>
      <c r="DB184">
        <v>1328.54</v>
      </c>
      <c r="DC184">
        <v>1369.99296296296</v>
      </c>
      <c r="DD184">
        <v>20.7579777777778</v>
      </c>
      <c r="DE184">
        <v>18.2779</v>
      </c>
      <c r="DF184">
        <v>1317.39</v>
      </c>
      <c r="DG184">
        <v>20.4344814814815</v>
      </c>
      <c r="DH184">
        <v>500.115925925926</v>
      </c>
      <c r="DI184">
        <v>90.4007185185185</v>
      </c>
      <c r="DJ184">
        <v>0.100099551851852</v>
      </c>
      <c r="DK184">
        <v>24.6207074074074</v>
      </c>
      <c r="DL184">
        <v>25.0218</v>
      </c>
      <c r="DM184">
        <v>999.9</v>
      </c>
      <c r="DN184">
        <v>0</v>
      </c>
      <c r="DO184">
        <v>0</v>
      </c>
      <c r="DP184">
        <v>10000.7407407407</v>
      </c>
      <c r="DQ184">
        <v>0</v>
      </c>
      <c r="DR184">
        <v>11.5456222222222</v>
      </c>
      <c r="DS184">
        <v>-41.4513925925926</v>
      </c>
      <c r="DT184">
        <v>1356.70407407407</v>
      </c>
      <c r="DU184">
        <v>1395.5</v>
      </c>
      <c r="DV184">
        <v>2.48008962962963</v>
      </c>
      <c r="DW184">
        <v>1369.99296296296</v>
      </c>
      <c r="DX184">
        <v>18.2779</v>
      </c>
      <c r="DY184">
        <v>1.87653740740741</v>
      </c>
      <c r="DZ184">
        <v>1.65233407407407</v>
      </c>
      <c r="EA184">
        <v>16.4393481481482</v>
      </c>
      <c r="EB184">
        <v>14.4557444444444</v>
      </c>
      <c r="EC184">
        <v>2000.00148148148</v>
      </c>
      <c r="ED184">
        <v>0.980005</v>
      </c>
      <c r="EE184">
        <v>0.0199952</v>
      </c>
      <c r="EF184">
        <v>0</v>
      </c>
      <c r="EG184">
        <v>425.789518518519</v>
      </c>
      <c r="EH184">
        <v>5.00063</v>
      </c>
      <c r="EI184">
        <v>8502.7762962963</v>
      </c>
      <c r="EJ184">
        <v>17256.9296296296</v>
      </c>
      <c r="EK184">
        <v>37.75</v>
      </c>
      <c r="EL184">
        <v>37.937</v>
      </c>
      <c r="EM184">
        <v>37.3353333333333</v>
      </c>
      <c r="EN184">
        <v>37.2453333333333</v>
      </c>
      <c r="EO184">
        <v>38.625</v>
      </c>
      <c r="EP184">
        <v>1955.11148148148</v>
      </c>
      <c r="EQ184">
        <v>39.89</v>
      </c>
      <c r="ER184">
        <v>0</v>
      </c>
      <c r="ES184">
        <v>1659720625.9</v>
      </c>
      <c r="ET184">
        <v>0</v>
      </c>
      <c r="EU184">
        <v>425.767076923077</v>
      </c>
      <c r="EV184">
        <v>-0.512752122858645</v>
      </c>
      <c r="EW184">
        <v>-21.5179487180677</v>
      </c>
      <c r="EX184">
        <v>8502.70461538461</v>
      </c>
      <c r="EY184">
        <v>15</v>
      </c>
      <c r="EZ184">
        <v>0</v>
      </c>
      <c r="FA184" t="s">
        <v>419</v>
      </c>
      <c r="FB184">
        <v>1659628608.5</v>
      </c>
      <c r="FC184">
        <v>1659628614.5</v>
      </c>
      <c r="FD184">
        <v>0</v>
      </c>
      <c r="FE184">
        <v>0.171</v>
      </c>
      <c r="FF184">
        <v>-0.023</v>
      </c>
      <c r="FG184">
        <v>6.372</v>
      </c>
      <c r="FH184">
        <v>0.072</v>
      </c>
      <c r="FI184">
        <v>420</v>
      </c>
      <c r="FJ184">
        <v>15</v>
      </c>
      <c r="FK184">
        <v>0.23</v>
      </c>
      <c r="FL184">
        <v>0.04</v>
      </c>
      <c r="FM184">
        <v>-41.447315</v>
      </c>
      <c r="FN184">
        <v>-0.282891557223137</v>
      </c>
      <c r="FO184">
        <v>0.416778010186478</v>
      </c>
      <c r="FP184">
        <v>1</v>
      </c>
      <c r="FQ184">
        <v>425.813676470588</v>
      </c>
      <c r="FR184">
        <v>-0.58094728362209</v>
      </c>
      <c r="FS184">
        <v>0.245764918832451</v>
      </c>
      <c r="FT184">
        <v>1</v>
      </c>
      <c r="FU184">
        <v>2.48025325</v>
      </c>
      <c r="FV184">
        <v>-0.00591365853658741</v>
      </c>
      <c r="FW184">
        <v>0.00257130160376028</v>
      </c>
      <c r="FX184">
        <v>1</v>
      </c>
      <c r="FY184">
        <v>3</v>
      </c>
      <c r="FZ184">
        <v>3</v>
      </c>
      <c r="GA184" t="s">
        <v>420</v>
      </c>
      <c r="GB184">
        <v>2.97383</v>
      </c>
      <c r="GC184">
        <v>2.75327</v>
      </c>
      <c r="GD184">
        <v>0.201209</v>
      </c>
      <c r="GE184">
        <v>0.205646</v>
      </c>
      <c r="GF184">
        <v>0.0934568</v>
      </c>
      <c r="GG184">
        <v>0.0862982</v>
      </c>
      <c r="GH184">
        <v>31133.8</v>
      </c>
      <c r="GI184">
        <v>33872</v>
      </c>
      <c r="GJ184">
        <v>35314.5</v>
      </c>
      <c r="GK184">
        <v>38665.4</v>
      </c>
      <c r="GL184">
        <v>45390.7</v>
      </c>
      <c r="GM184">
        <v>51027.4</v>
      </c>
      <c r="GN184">
        <v>55192.2</v>
      </c>
      <c r="GO184">
        <v>62017.2</v>
      </c>
      <c r="GP184">
        <v>1.9932</v>
      </c>
      <c r="GQ184">
        <v>1.8508</v>
      </c>
      <c r="GR184">
        <v>0.101298</v>
      </c>
      <c r="GS184">
        <v>0</v>
      </c>
      <c r="GT184">
        <v>23.3647</v>
      </c>
      <c r="GU184">
        <v>999.9</v>
      </c>
      <c r="GV184">
        <v>55.726</v>
      </c>
      <c r="GW184">
        <v>28.611</v>
      </c>
      <c r="GX184">
        <v>24.2394</v>
      </c>
      <c r="GY184">
        <v>55.212</v>
      </c>
      <c r="GZ184">
        <v>50.5128</v>
      </c>
      <c r="HA184">
        <v>1</v>
      </c>
      <c r="HB184">
        <v>-0.0979675</v>
      </c>
      <c r="HC184">
        <v>1.62002</v>
      </c>
      <c r="HD184">
        <v>20.122</v>
      </c>
      <c r="HE184">
        <v>5.20052</v>
      </c>
      <c r="HF184">
        <v>12.0064</v>
      </c>
      <c r="HG184">
        <v>4.9756</v>
      </c>
      <c r="HH184">
        <v>3.2932</v>
      </c>
      <c r="HI184">
        <v>660.5</v>
      </c>
      <c r="HJ184">
        <v>9999</v>
      </c>
      <c r="HK184">
        <v>9999</v>
      </c>
      <c r="HL184">
        <v>9999</v>
      </c>
      <c r="HM184">
        <v>1.86307</v>
      </c>
      <c r="HN184">
        <v>1.86798</v>
      </c>
      <c r="HO184">
        <v>1.86771</v>
      </c>
      <c r="HP184">
        <v>1.8689</v>
      </c>
      <c r="HQ184">
        <v>1.86975</v>
      </c>
      <c r="HR184">
        <v>1.86584</v>
      </c>
      <c r="HS184">
        <v>1.86691</v>
      </c>
      <c r="HT184">
        <v>1.86829</v>
      </c>
      <c r="HU184">
        <v>5</v>
      </c>
      <c r="HV184">
        <v>0</v>
      </c>
      <c r="HW184">
        <v>0</v>
      </c>
      <c r="HX184">
        <v>0</v>
      </c>
      <c r="HY184" t="s">
        <v>421</v>
      </c>
      <c r="HZ184" t="s">
        <v>422</v>
      </c>
      <c r="IA184" t="s">
        <v>423</v>
      </c>
      <c r="IB184" t="s">
        <v>423</v>
      </c>
      <c r="IC184" t="s">
        <v>423</v>
      </c>
      <c r="ID184" t="s">
        <v>423</v>
      </c>
      <c r="IE184">
        <v>0</v>
      </c>
      <c r="IF184">
        <v>100</v>
      </c>
      <c r="IG184">
        <v>100</v>
      </c>
      <c r="IH184">
        <v>11.26</v>
      </c>
      <c r="II184">
        <v>0.3233</v>
      </c>
      <c r="IJ184">
        <v>3.92169283877132</v>
      </c>
      <c r="IK184">
        <v>0.0054094350880348</v>
      </c>
      <c r="IL184">
        <v>8.62785101562088e-07</v>
      </c>
      <c r="IM184">
        <v>-6.09410195572284e-10</v>
      </c>
      <c r="IN184">
        <v>-0.025273926026183</v>
      </c>
      <c r="IO184">
        <v>-0.0219156322177338</v>
      </c>
      <c r="IP184">
        <v>0.00246301660602182</v>
      </c>
      <c r="IQ184">
        <v>-2.7174175459257e-05</v>
      </c>
      <c r="IR184">
        <v>-3</v>
      </c>
      <c r="IS184">
        <v>1757</v>
      </c>
      <c r="IT184">
        <v>1</v>
      </c>
      <c r="IU184">
        <v>21</v>
      </c>
      <c r="IV184">
        <v>1533.7</v>
      </c>
      <c r="IW184">
        <v>1533.6</v>
      </c>
      <c r="IX184">
        <v>2.68677</v>
      </c>
      <c r="IY184">
        <v>2.58301</v>
      </c>
      <c r="IZ184">
        <v>1.54785</v>
      </c>
      <c r="JA184">
        <v>2.30713</v>
      </c>
      <c r="JB184">
        <v>1.34644</v>
      </c>
      <c r="JC184">
        <v>2.42676</v>
      </c>
      <c r="JD184">
        <v>32.2666</v>
      </c>
      <c r="JE184">
        <v>24.2539</v>
      </c>
      <c r="JF184">
        <v>18</v>
      </c>
      <c r="JG184">
        <v>499.49</v>
      </c>
      <c r="JH184">
        <v>408.533</v>
      </c>
      <c r="JI184">
        <v>20.8369</v>
      </c>
      <c r="JJ184">
        <v>25.9516</v>
      </c>
      <c r="JK184">
        <v>30.0001</v>
      </c>
      <c r="JL184">
        <v>25.9443</v>
      </c>
      <c r="JM184">
        <v>25.8918</v>
      </c>
      <c r="JN184">
        <v>53.8878</v>
      </c>
      <c r="JO184">
        <v>29.2503</v>
      </c>
      <c r="JP184">
        <v>0</v>
      </c>
      <c r="JQ184">
        <v>20.8201</v>
      </c>
      <c r="JR184">
        <v>1410.51</v>
      </c>
      <c r="JS184">
        <v>18.2777</v>
      </c>
      <c r="JT184">
        <v>102.391</v>
      </c>
      <c r="JU184">
        <v>103.229</v>
      </c>
    </row>
    <row r="185" spans="1:281">
      <c r="A185">
        <v>169</v>
      </c>
      <c r="B185">
        <v>1659722084</v>
      </c>
      <c r="C185">
        <v>4098.90000009537</v>
      </c>
      <c r="D185" t="s">
        <v>762</v>
      </c>
      <c r="E185" t="s">
        <v>763</v>
      </c>
      <c r="F185">
        <v>5</v>
      </c>
      <c r="G185" t="s">
        <v>764</v>
      </c>
      <c r="H185" t="s">
        <v>416</v>
      </c>
      <c r="I185">
        <v>1659722076.25</v>
      </c>
      <c r="J185">
        <f>(K185)/1000</f>
        <v>0</v>
      </c>
      <c r="K185">
        <f>IF(CZ185, AN185, AH185)</f>
        <v>0</v>
      </c>
      <c r="L185">
        <f>IF(CZ185, AI185, AG185)</f>
        <v>0</v>
      </c>
      <c r="M185">
        <f>DB185 - IF(AU185&gt;1, L185*CV185*100.0/(AW185*DP185), 0)</f>
        <v>0</v>
      </c>
      <c r="N185">
        <f>((T185-J185/2)*M185-L185)/(T185+J185/2)</f>
        <v>0</v>
      </c>
      <c r="O185">
        <f>N185*(DI185+DJ185)/1000.0</f>
        <v>0</v>
      </c>
      <c r="P185">
        <f>(DB185 - IF(AU185&gt;1, L185*CV185*100.0/(AW185*DP185), 0))*(DI185+DJ185)/1000.0</f>
        <v>0</v>
      </c>
      <c r="Q185">
        <f>2.0/((1/S185-1/R185)+SIGN(S185)*SQRT((1/S185-1/R185)*(1/S185-1/R185) + 4*CW185/((CW185+1)*(CW185+1))*(2*1/S185*1/R185-1/R185*1/R185)))</f>
        <v>0</v>
      </c>
      <c r="R185">
        <f>IF(LEFT(CX185,1)&lt;&gt;"0",IF(LEFT(CX185,1)="1",3.0,CY185),$D$5+$E$5*(DP185*DI185/($K$5*1000))+$F$5*(DP185*DI185/($K$5*1000))*MAX(MIN(CV185,$J$5),$I$5)*MAX(MIN(CV185,$J$5),$I$5)+$G$5*MAX(MIN(CV185,$J$5),$I$5)*(DP185*DI185/($K$5*1000))+$H$5*(DP185*DI185/($K$5*1000))*(DP185*DI185/($K$5*1000)))</f>
        <v>0</v>
      </c>
      <c r="S185">
        <f>J185*(1000-(1000*0.61365*exp(17.502*W185/(240.97+W185))/(DI185+DJ185)+DD185)/2)/(1000*0.61365*exp(17.502*W185/(240.97+W185))/(DI185+DJ185)-DD185)</f>
        <v>0</v>
      </c>
      <c r="T185">
        <f>1/((CW185+1)/(Q185/1.6)+1/(R185/1.37)) + CW185/((CW185+1)/(Q185/1.6) + CW185/(R185/1.37))</f>
        <v>0</v>
      </c>
      <c r="U185">
        <f>(CR185*CU185)</f>
        <v>0</v>
      </c>
      <c r="V185">
        <f>(DK185+(U185+2*0.95*5.67E-8*(((DK185+$B$7)+273)^4-(DK185+273)^4)-44100*J185)/(1.84*29.3*R185+8*0.95*5.67E-8*(DK185+273)^3))</f>
        <v>0</v>
      </c>
      <c r="W185">
        <f>($C$7*DL185+$D$7*DM185+$E$7*V185)</f>
        <v>0</v>
      </c>
      <c r="X185">
        <f>0.61365*exp(17.502*W185/(240.97+W185))</f>
        <v>0</v>
      </c>
      <c r="Y185">
        <f>(Z185/AA185*100)</f>
        <v>0</v>
      </c>
      <c r="Z185">
        <f>DD185*(DI185+DJ185)/1000</f>
        <v>0</v>
      </c>
      <c r="AA185">
        <f>0.61365*exp(17.502*DK185/(240.97+DK185))</f>
        <v>0</v>
      </c>
      <c r="AB185">
        <f>(X185-DD185*(DI185+DJ185)/1000)</f>
        <v>0</v>
      </c>
      <c r="AC185">
        <f>(-J185*44100)</f>
        <v>0</v>
      </c>
      <c r="AD185">
        <f>2*29.3*R185*0.92*(DK185-W185)</f>
        <v>0</v>
      </c>
      <c r="AE185">
        <f>2*0.95*5.67E-8*(((DK185+$B$7)+273)^4-(W185+273)^4)</f>
        <v>0</v>
      </c>
      <c r="AF185">
        <f>U185+AE185+AC185+AD185</f>
        <v>0</v>
      </c>
      <c r="AG185">
        <f>DH185*AU185*(DC185-DB185*(1000-AU185*DE185)/(1000-AU185*DD185))/(100*CV185)</f>
        <v>0</v>
      </c>
      <c r="AH185">
        <f>1000*DH185*AU185*(DD185-DE185)/(100*CV185*(1000-AU185*DD185))</f>
        <v>0</v>
      </c>
      <c r="AI185">
        <f>(AJ185 - AK185 - DI185*1E3/(8.314*(DK185+273.15)) * AM185/DH185 * AL185) * DH185/(100*CV185) * (1000 - DE185)/1000</f>
        <v>0</v>
      </c>
      <c r="AJ185">
        <v>428.814573920116</v>
      </c>
      <c r="AK185">
        <v>423.327703030303</v>
      </c>
      <c r="AL185">
        <v>-0.00295350063991378</v>
      </c>
      <c r="AM185">
        <v>66.0070140870222</v>
      </c>
      <c r="AN185">
        <f>(AP185 - AO185 + DI185*1E3/(8.314*(DK185+273.15)) * AR185/DH185 * AQ185) * DH185/(100*CV185) * 1000/(1000 - AP185)</f>
        <v>0</v>
      </c>
      <c r="AO185">
        <v>20.1803130166266</v>
      </c>
      <c r="AP185">
        <v>21.3660608391608</v>
      </c>
      <c r="AQ185">
        <v>5.4338896853508e-05</v>
      </c>
      <c r="AR185">
        <v>111.285414985331</v>
      </c>
      <c r="AS185">
        <v>2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MAX(0,($B$13+$C$13*DP185)/(1+$D$13*DP185)*DI185/(DK185+273)*$E$13)</f>
        <v>0</v>
      </c>
      <c r="AX185" t="s">
        <v>417</v>
      </c>
      <c r="AY185" t="s">
        <v>417</v>
      </c>
      <c r="AZ185">
        <v>0</v>
      </c>
      <c r="BA185">
        <v>0</v>
      </c>
      <c r="BB185">
        <f>1-AZ185/BA185</f>
        <v>0</v>
      </c>
      <c r="BC185">
        <v>0</v>
      </c>
      <c r="BD185" t="s">
        <v>417</v>
      </c>
      <c r="BE185" t="s">
        <v>417</v>
      </c>
      <c r="BF185">
        <v>0</v>
      </c>
      <c r="BG185">
        <v>0</v>
      </c>
      <c r="BH185">
        <f>1-BF185/BG185</f>
        <v>0</v>
      </c>
      <c r="BI185">
        <v>0.5</v>
      </c>
      <c r="BJ185">
        <f>CS185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417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f>$B$11*DQ185+$C$11*DR185+$F$11*EC185*(1-EF185)</f>
        <v>0</v>
      </c>
      <c r="CS185">
        <f>CR185*CT185</f>
        <v>0</v>
      </c>
      <c r="CT185">
        <f>($B$11*$D$9+$C$11*$D$9+$F$11*((EP185+EH185)/MAX(EP185+EH185+EQ185, 0.1)*$I$9+EQ185/MAX(EP185+EH185+EQ185, 0.1)*$J$9))/($B$11+$C$11+$F$11)</f>
        <v>0</v>
      </c>
      <c r="CU185">
        <f>($B$11*$K$9+$C$11*$K$9+$F$11*((EP185+EH185)/MAX(EP185+EH185+EQ185, 0.1)*$P$9+EQ185/MAX(EP185+EH185+EQ185, 0.1)*$Q$9))/($B$11+$C$11+$F$11)</f>
        <v>0</v>
      </c>
      <c r="CV185">
        <v>6</v>
      </c>
      <c r="CW185">
        <v>0.5</v>
      </c>
      <c r="CX185" t="s">
        <v>418</v>
      </c>
      <c r="CY185">
        <v>2</v>
      </c>
      <c r="CZ185" t="b">
        <v>1</v>
      </c>
      <c r="DA185">
        <v>1659722076.25</v>
      </c>
      <c r="DB185">
        <v>414.289466666667</v>
      </c>
      <c r="DC185">
        <v>420.012266666667</v>
      </c>
      <c r="DD185">
        <v>21.3639</v>
      </c>
      <c r="DE185">
        <v>20.1773433333333</v>
      </c>
      <c r="DF185">
        <v>408.0584</v>
      </c>
      <c r="DG185">
        <v>21.0142133333333</v>
      </c>
      <c r="DH185">
        <v>500.096966666667</v>
      </c>
      <c r="DI185">
        <v>90.37109</v>
      </c>
      <c r="DJ185">
        <v>0.100041556666667</v>
      </c>
      <c r="DK185">
        <v>24.5381233333333</v>
      </c>
      <c r="DL185">
        <v>24.97719</v>
      </c>
      <c r="DM185">
        <v>999.9</v>
      </c>
      <c r="DN185">
        <v>0</v>
      </c>
      <c r="DO185">
        <v>0</v>
      </c>
      <c r="DP185">
        <v>9993.5</v>
      </c>
      <c r="DQ185">
        <v>0</v>
      </c>
      <c r="DR185">
        <v>11.0103666666667</v>
      </c>
      <c r="DS185">
        <v>-5.722658</v>
      </c>
      <c r="DT185">
        <v>423.333766666667</v>
      </c>
      <c r="DU185">
        <v>428.661633333333</v>
      </c>
      <c r="DV185">
        <v>1.18654433333333</v>
      </c>
      <c r="DW185">
        <v>420.012266666667</v>
      </c>
      <c r="DX185">
        <v>20.1773433333333</v>
      </c>
      <c r="DY185">
        <v>1.930679</v>
      </c>
      <c r="DZ185">
        <v>1.823449</v>
      </c>
      <c r="EA185">
        <v>16.887</v>
      </c>
      <c r="EB185">
        <v>15.9892633333333</v>
      </c>
      <c r="EC185">
        <v>1999.97033333333</v>
      </c>
      <c r="ED185">
        <v>0.9800053</v>
      </c>
      <c r="EE185">
        <v>0.0199944466666667</v>
      </c>
      <c r="EF185">
        <v>0</v>
      </c>
      <c r="EG185">
        <v>262.384766666667</v>
      </c>
      <c r="EH185">
        <v>5.00063</v>
      </c>
      <c r="EI185">
        <v>5497.86266666667</v>
      </c>
      <c r="EJ185">
        <v>17256.66</v>
      </c>
      <c r="EK185">
        <v>38.2248</v>
      </c>
      <c r="EL185">
        <v>38.25</v>
      </c>
      <c r="EM185">
        <v>37.7458</v>
      </c>
      <c r="EN185">
        <v>37.625</v>
      </c>
      <c r="EO185">
        <v>39.0248</v>
      </c>
      <c r="EP185">
        <v>1955.08033333333</v>
      </c>
      <c r="EQ185">
        <v>39.89</v>
      </c>
      <c r="ER185">
        <v>0</v>
      </c>
      <c r="ES185">
        <v>1659722080.9</v>
      </c>
      <c r="ET185">
        <v>0</v>
      </c>
      <c r="EU185">
        <v>262.36364</v>
      </c>
      <c r="EV185">
        <v>0.470846153532661</v>
      </c>
      <c r="EW185">
        <v>-0.16538463014563</v>
      </c>
      <c r="EX185">
        <v>5497.902</v>
      </c>
      <c r="EY185">
        <v>15</v>
      </c>
      <c r="EZ185">
        <v>0</v>
      </c>
      <c r="FA185" t="s">
        <v>419</v>
      </c>
      <c r="FB185">
        <v>1659628608.5</v>
      </c>
      <c r="FC185">
        <v>1659628614.5</v>
      </c>
      <c r="FD185">
        <v>0</v>
      </c>
      <c r="FE185">
        <v>0.171</v>
      </c>
      <c r="FF185">
        <v>-0.023</v>
      </c>
      <c r="FG185">
        <v>6.372</v>
      </c>
      <c r="FH185">
        <v>0.072</v>
      </c>
      <c r="FI185">
        <v>420</v>
      </c>
      <c r="FJ185">
        <v>15</v>
      </c>
      <c r="FK185">
        <v>0.23</v>
      </c>
      <c r="FL185">
        <v>0.04</v>
      </c>
      <c r="FM185">
        <v>-5.69949975</v>
      </c>
      <c r="FN185">
        <v>-0.378250694183851</v>
      </c>
      <c r="FO185">
        <v>0.119694973233789</v>
      </c>
      <c r="FP185">
        <v>1</v>
      </c>
      <c r="FQ185">
        <v>262.408970588235</v>
      </c>
      <c r="FR185">
        <v>-0.716776165939041</v>
      </c>
      <c r="FS185">
        <v>0.232680225567716</v>
      </c>
      <c r="FT185">
        <v>1</v>
      </c>
      <c r="FU185">
        <v>1.18547475</v>
      </c>
      <c r="FV185">
        <v>0.0190742589118191</v>
      </c>
      <c r="FW185">
        <v>0.0031872401756849</v>
      </c>
      <c r="FX185">
        <v>1</v>
      </c>
      <c r="FY185">
        <v>3</v>
      </c>
      <c r="FZ185">
        <v>3</v>
      </c>
      <c r="GA185" t="s">
        <v>420</v>
      </c>
      <c r="GB185">
        <v>2.9735</v>
      </c>
      <c r="GC185">
        <v>2.75313</v>
      </c>
      <c r="GD185">
        <v>0.0896169</v>
      </c>
      <c r="GE185">
        <v>0.0916979</v>
      </c>
      <c r="GF185">
        <v>0.0953332</v>
      </c>
      <c r="GG185">
        <v>0.0925057</v>
      </c>
      <c r="GH185">
        <v>35471.3</v>
      </c>
      <c r="GI185">
        <v>38716.6</v>
      </c>
      <c r="GJ185">
        <v>35305.9</v>
      </c>
      <c r="GK185">
        <v>38654.6</v>
      </c>
      <c r="GL185">
        <v>45282.7</v>
      </c>
      <c r="GM185">
        <v>50664.6</v>
      </c>
      <c r="GN185">
        <v>55180.2</v>
      </c>
      <c r="GO185">
        <v>62002.2</v>
      </c>
      <c r="GP185">
        <v>1.9826</v>
      </c>
      <c r="GQ185">
        <v>1.8488</v>
      </c>
      <c r="GR185">
        <v>0.076592</v>
      </c>
      <c r="GS185">
        <v>0</v>
      </c>
      <c r="GT185">
        <v>23.7313</v>
      </c>
      <c r="GU185">
        <v>999.9</v>
      </c>
      <c r="GV185">
        <v>55.268</v>
      </c>
      <c r="GW185">
        <v>28.762</v>
      </c>
      <c r="GX185">
        <v>24.2603</v>
      </c>
      <c r="GY185">
        <v>55.1421</v>
      </c>
      <c r="GZ185">
        <v>50.2524</v>
      </c>
      <c r="HA185">
        <v>1</v>
      </c>
      <c r="HB185">
        <v>-0.0901626</v>
      </c>
      <c r="HC185">
        <v>1.72466</v>
      </c>
      <c r="HD185">
        <v>20.1364</v>
      </c>
      <c r="HE185">
        <v>5.19932</v>
      </c>
      <c r="HF185">
        <v>12.004</v>
      </c>
      <c r="HG185">
        <v>4.976</v>
      </c>
      <c r="HH185">
        <v>3.2934</v>
      </c>
      <c r="HI185">
        <v>660.9</v>
      </c>
      <c r="HJ185">
        <v>9999</v>
      </c>
      <c r="HK185">
        <v>9999</v>
      </c>
      <c r="HL185">
        <v>9999</v>
      </c>
      <c r="HM185">
        <v>1.86295</v>
      </c>
      <c r="HN185">
        <v>1.86783</v>
      </c>
      <c r="HO185">
        <v>1.86752</v>
      </c>
      <c r="HP185">
        <v>1.86874</v>
      </c>
      <c r="HQ185">
        <v>1.8696</v>
      </c>
      <c r="HR185">
        <v>1.86566</v>
      </c>
      <c r="HS185">
        <v>1.86676</v>
      </c>
      <c r="HT185">
        <v>1.8681</v>
      </c>
      <c r="HU185">
        <v>5</v>
      </c>
      <c r="HV185">
        <v>0</v>
      </c>
      <c r="HW185">
        <v>0</v>
      </c>
      <c r="HX185">
        <v>0</v>
      </c>
      <c r="HY185" t="s">
        <v>421</v>
      </c>
      <c r="HZ185" t="s">
        <v>422</v>
      </c>
      <c r="IA185" t="s">
        <v>423</v>
      </c>
      <c r="IB185" t="s">
        <v>423</v>
      </c>
      <c r="IC185" t="s">
        <v>423</v>
      </c>
      <c r="ID185" t="s">
        <v>423</v>
      </c>
      <c r="IE185">
        <v>0</v>
      </c>
      <c r="IF185">
        <v>100</v>
      </c>
      <c r="IG185">
        <v>100</v>
      </c>
      <c r="IH185">
        <v>6.232</v>
      </c>
      <c r="II185">
        <v>0.3501</v>
      </c>
      <c r="IJ185">
        <v>3.92169283877132</v>
      </c>
      <c r="IK185">
        <v>0.0054094350880348</v>
      </c>
      <c r="IL185">
        <v>8.62785101562088e-07</v>
      </c>
      <c r="IM185">
        <v>-6.09410195572284e-10</v>
      </c>
      <c r="IN185">
        <v>-0.025273926026183</v>
      </c>
      <c r="IO185">
        <v>-0.0219156322177338</v>
      </c>
      <c r="IP185">
        <v>0.00246301660602182</v>
      </c>
      <c r="IQ185">
        <v>-2.7174175459257e-05</v>
      </c>
      <c r="IR185">
        <v>-3</v>
      </c>
      <c r="IS185">
        <v>1757</v>
      </c>
      <c r="IT185">
        <v>1</v>
      </c>
      <c r="IU185">
        <v>21</v>
      </c>
      <c r="IV185">
        <v>1557.9</v>
      </c>
      <c r="IW185">
        <v>1557.8</v>
      </c>
      <c r="IX185">
        <v>1.02539</v>
      </c>
      <c r="IY185">
        <v>2.60376</v>
      </c>
      <c r="IZ185">
        <v>1.54785</v>
      </c>
      <c r="JA185">
        <v>2.30469</v>
      </c>
      <c r="JB185">
        <v>1.34644</v>
      </c>
      <c r="JC185">
        <v>2.3938</v>
      </c>
      <c r="JD185">
        <v>32.3549</v>
      </c>
      <c r="JE185">
        <v>16.3123</v>
      </c>
      <c r="JF185">
        <v>18</v>
      </c>
      <c r="JG185">
        <v>493.109</v>
      </c>
      <c r="JH185">
        <v>407.833</v>
      </c>
      <c r="JI185">
        <v>20.3954</v>
      </c>
      <c r="JJ185">
        <v>26.0371</v>
      </c>
      <c r="JK185">
        <v>30</v>
      </c>
      <c r="JL185">
        <v>26.0033</v>
      </c>
      <c r="JM185">
        <v>25.9482</v>
      </c>
      <c r="JN185">
        <v>20.463</v>
      </c>
      <c r="JO185">
        <v>21.7272</v>
      </c>
      <c r="JP185">
        <v>8.08113</v>
      </c>
      <c r="JQ185">
        <v>20.3988</v>
      </c>
      <c r="JR185">
        <v>413.066</v>
      </c>
      <c r="JS185">
        <v>20.1612</v>
      </c>
      <c r="JT185">
        <v>102.367</v>
      </c>
      <c r="JU185">
        <v>103.203</v>
      </c>
    </row>
    <row r="186" spans="1:281">
      <c r="A186">
        <v>170</v>
      </c>
      <c r="B186">
        <v>1659722089</v>
      </c>
      <c r="C186">
        <v>4103.90000009537</v>
      </c>
      <c r="D186" t="s">
        <v>765</v>
      </c>
      <c r="E186" t="s">
        <v>766</v>
      </c>
      <c r="F186">
        <v>5</v>
      </c>
      <c r="G186" t="s">
        <v>764</v>
      </c>
      <c r="H186" t="s">
        <v>416</v>
      </c>
      <c r="I186">
        <v>1659722081.15517</v>
      </c>
      <c r="J186">
        <f>(K186)/1000</f>
        <v>0</v>
      </c>
      <c r="K186">
        <f>IF(CZ186, AN186, AH186)</f>
        <v>0</v>
      </c>
      <c r="L186">
        <f>IF(CZ186, AI186, AG186)</f>
        <v>0</v>
      </c>
      <c r="M186">
        <f>DB186 - IF(AU186&gt;1, L186*CV186*100.0/(AW186*DP186), 0)</f>
        <v>0</v>
      </c>
      <c r="N186">
        <f>((T186-J186/2)*M186-L186)/(T186+J186/2)</f>
        <v>0</v>
      </c>
      <c r="O186">
        <f>N186*(DI186+DJ186)/1000.0</f>
        <v>0</v>
      </c>
      <c r="P186">
        <f>(DB186 - IF(AU186&gt;1, L186*CV186*100.0/(AW186*DP186), 0))*(DI186+DJ186)/1000.0</f>
        <v>0</v>
      </c>
      <c r="Q186">
        <f>2.0/((1/S186-1/R186)+SIGN(S186)*SQRT((1/S186-1/R186)*(1/S186-1/R186) + 4*CW186/((CW186+1)*(CW186+1))*(2*1/S186*1/R186-1/R186*1/R186)))</f>
        <v>0</v>
      </c>
      <c r="R186">
        <f>IF(LEFT(CX186,1)&lt;&gt;"0",IF(LEFT(CX186,1)="1",3.0,CY186),$D$5+$E$5*(DP186*DI186/($K$5*1000))+$F$5*(DP186*DI186/($K$5*1000))*MAX(MIN(CV186,$J$5),$I$5)*MAX(MIN(CV186,$J$5),$I$5)+$G$5*MAX(MIN(CV186,$J$5),$I$5)*(DP186*DI186/($K$5*1000))+$H$5*(DP186*DI186/($K$5*1000))*(DP186*DI186/($K$5*1000)))</f>
        <v>0</v>
      </c>
      <c r="S186">
        <f>J186*(1000-(1000*0.61365*exp(17.502*W186/(240.97+W186))/(DI186+DJ186)+DD186)/2)/(1000*0.61365*exp(17.502*W186/(240.97+W186))/(DI186+DJ186)-DD186)</f>
        <v>0</v>
      </c>
      <c r="T186">
        <f>1/((CW186+1)/(Q186/1.6)+1/(R186/1.37)) + CW186/((CW186+1)/(Q186/1.6) + CW186/(R186/1.37))</f>
        <v>0</v>
      </c>
      <c r="U186">
        <f>(CR186*CU186)</f>
        <v>0</v>
      </c>
      <c r="V186">
        <f>(DK186+(U186+2*0.95*5.67E-8*(((DK186+$B$7)+273)^4-(DK186+273)^4)-44100*J186)/(1.84*29.3*R186+8*0.95*5.67E-8*(DK186+273)^3))</f>
        <v>0</v>
      </c>
      <c r="W186">
        <f>($C$7*DL186+$D$7*DM186+$E$7*V186)</f>
        <v>0</v>
      </c>
      <c r="X186">
        <f>0.61365*exp(17.502*W186/(240.97+W186))</f>
        <v>0</v>
      </c>
      <c r="Y186">
        <f>(Z186/AA186*100)</f>
        <v>0</v>
      </c>
      <c r="Z186">
        <f>DD186*(DI186+DJ186)/1000</f>
        <v>0</v>
      </c>
      <c r="AA186">
        <f>0.61365*exp(17.502*DK186/(240.97+DK186))</f>
        <v>0</v>
      </c>
      <c r="AB186">
        <f>(X186-DD186*(DI186+DJ186)/1000)</f>
        <v>0</v>
      </c>
      <c r="AC186">
        <f>(-J186*44100)</f>
        <v>0</v>
      </c>
      <c r="AD186">
        <f>2*29.3*R186*0.92*(DK186-W186)</f>
        <v>0</v>
      </c>
      <c r="AE186">
        <f>2*0.95*5.67E-8*(((DK186+$B$7)+273)^4-(W186+273)^4)</f>
        <v>0</v>
      </c>
      <c r="AF186">
        <f>U186+AE186+AC186+AD186</f>
        <v>0</v>
      </c>
      <c r="AG186">
        <f>DH186*AU186*(DC186-DB186*(1000-AU186*DE186)/(1000-AU186*DD186))/(100*CV186)</f>
        <v>0</v>
      </c>
      <c r="AH186">
        <f>1000*DH186*AU186*(DD186-DE186)/(100*CV186*(1000-AU186*DD186))</f>
        <v>0</v>
      </c>
      <c r="AI186">
        <f>(AJ186 - AK186 - DI186*1E3/(8.314*(DK186+273.15)) * AM186/DH186 * AL186) * DH186/(100*CV186) * (1000 - DE186)/1000</f>
        <v>0</v>
      </c>
      <c r="AJ186">
        <v>427.660499529343</v>
      </c>
      <c r="AK186">
        <v>422.905975757576</v>
      </c>
      <c r="AL186">
        <v>-0.146972766103868</v>
      </c>
      <c r="AM186">
        <v>66.0070140870222</v>
      </c>
      <c r="AN186">
        <f>(AP186 - AO186 + DI186*1E3/(8.314*(DK186+273.15)) * AR186/DH186 * AQ186) * DH186/(100*CV186) * 1000/(1000 - AP186)</f>
        <v>0</v>
      </c>
      <c r="AO186">
        <v>20.1802456119474</v>
      </c>
      <c r="AP186">
        <v>21.3710167832168</v>
      </c>
      <c r="AQ186">
        <v>2.81280150414212e-05</v>
      </c>
      <c r="AR186">
        <v>111.285414985331</v>
      </c>
      <c r="AS186">
        <v>2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MAX(0,($B$13+$C$13*DP186)/(1+$D$13*DP186)*DI186/(DK186+273)*$E$13)</f>
        <v>0</v>
      </c>
      <c r="AX186" t="s">
        <v>417</v>
      </c>
      <c r="AY186" t="s">
        <v>417</v>
      </c>
      <c r="AZ186">
        <v>0</v>
      </c>
      <c r="BA186">
        <v>0</v>
      </c>
      <c r="BB186">
        <f>1-AZ186/BA186</f>
        <v>0</v>
      </c>
      <c r="BC186">
        <v>0</v>
      </c>
      <c r="BD186" t="s">
        <v>417</v>
      </c>
      <c r="BE186" t="s">
        <v>417</v>
      </c>
      <c r="BF186">
        <v>0</v>
      </c>
      <c r="BG186">
        <v>0</v>
      </c>
      <c r="BH186">
        <f>1-BF186/BG186</f>
        <v>0</v>
      </c>
      <c r="BI186">
        <v>0.5</v>
      </c>
      <c r="BJ186">
        <f>CS186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417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f>$B$11*DQ186+$C$11*DR186+$F$11*EC186*(1-EF186)</f>
        <v>0</v>
      </c>
      <c r="CS186">
        <f>CR186*CT186</f>
        <v>0</v>
      </c>
      <c r="CT186">
        <f>($B$11*$D$9+$C$11*$D$9+$F$11*((EP186+EH186)/MAX(EP186+EH186+EQ186, 0.1)*$I$9+EQ186/MAX(EP186+EH186+EQ186, 0.1)*$J$9))/($B$11+$C$11+$F$11)</f>
        <v>0</v>
      </c>
      <c r="CU186">
        <f>($B$11*$K$9+$C$11*$K$9+$F$11*((EP186+EH186)/MAX(EP186+EH186+EQ186, 0.1)*$P$9+EQ186/MAX(EP186+EH186+EQ186, 0.1)*$Q$9))/($B$11+$C$11+$F$11)</f>
        <v>0</v>
      </c>
      <c r="CV186">
        <v>6</v>
      </c>
      <c r="CW186">
        <v>0.5</v>
      </c>
      <c r="CX186" t="s">
        <v>418</v>
      </c>
      <c r="CY186">
        <v>2</v>
      </c>
      <c r="CZ186" t="b">
        <v>1</v>
      </c>
      <c r="DA186">
        <v>1659722081.15517</v>
      </c>
      <c r="DB186">
        <v>414.25524137931</v>
      </c>
      <c r="DC186">
        <v>419.412827586207</v>
      </c>
      <c r="DD186">
        <v>21.3671206896552</v>
      </c>
      <c r="DE186">
        <v>20.1786620689655</v>
      </c>
      <c r="DF186">
        <v>408.024310344828</v>
      </c>
      <c r="DG186">
        <v>21.0172896551724</v>
      </c>
      <c r="DH186">
        <v>500.094793103448</v>
      </c>
      <c r="DI186">
        <v>90.3708965517241</v>
      </c>
      <c r="DJ186">
        <v>0.100014472413793</v>
      </c>
      <c r="DK186">
        <v>24.5404931034483</v>
      </c>
      <c r="DL186">
        <v>24.9842103448276</v>
      </c>
      <c r="DM186">
        <v>999.9</v>
      </c>
      <c r="DN186">
        <v>0</v>
      </c>
      <c r="DO186">
        <v>0</v>
      </c>
      <c r="DP186">
        <v>9997.41379310345</v>
      </c>
      <c r="DQ186">
        <v>0</v>
      </c>
      <c r="DR186">
        <v>10.9962793103448</v>
      </c>
      <c r="DS186">
        <v>-5.15755575862069</v>
      </c>
      <c r="DT186">
        <v>423.300137931034</v>
      </c>
      <c r="DU186">
        <v>428.050482758621</v>
      </c>
      <c r="DV186">
        <v>1.18843793103448</v>
      </c>
      <c r="DW186">
        <v>419.412827586207</v>
      </c>
      <c r="DX186">
        <v>20.1786620689655</v>
      </c>
      <c r="DY186">
        <v>1.93096517241379</v>
      </c>
      <c r="DZ186">
        <v>1.82356482758621</v>
      </c>
      <c r="EA186">
        <v>16.8893448275862</v>
      </c>
      <c r="EB186">
        <v>15.9902586206897</v>
      </c>
      <c r="EC186">
        <v>1999.9724137931</v>
      </c>
      <c r="ED186">
        <v>0.980005379310345</v>
      </c>
      <c r="EE186">
        <v>0.0199943620689655</v>
      </c>
      <c r="EF186">
        <v>0</v>
      </c>
      <c r="EG186">
        <v>262.397068965517</v>
      </c>
      <c r="EH186">
        <v>5.00063</v>
      </c>
      <c r="EI186">
        <v>5497.76</v>
      </c>
      <c r="EJ186">
        <v>17256.6862068966</v>
      </c>
      <c r="EK186">
        <v>38.2130689655172</v>
      </c>
      <c r="EL186">
        <v>38.25</v>
      </c>
      <c r="EM186">
        <v>37.7456551724138</v>
      </c>
      <c r="EN186">
        <v>37.625</v>
      </c>
      <c r="EO186">
        <v>39.0171034482759</v>
      </c>
      <c r="EP186">
        <v>1955.0824137931</v>
      </c>
      <c r="EQ186">
        <v>39.89</v>
      </c>
      <c r="ER186">
        <v>0</v>
      </c>
      <c r="ES186">
        <v>1659722086.3</v>
      </c>
      <c r="ET186">
        <v>0</v>
      </c>
      <c r="EU186">
        <v>262.373961538462</v>
      </c>
      <c r="EV186">
        <v>0.159145304040014</v>
      </c>
      <c r="EW186">
        <v>-2.59247864841102</v>
      </c>
      <c r="EX186">
        <v>5497.78038461538</v>
      </c>
      <c r="EY186">
        <v>15</v>
      </c>
      <c r="EZ186">
        <v>0</v>
      </c>
      <c r="FA186" t="s">
        <v>419</v>
      </c>
      <c r="FB186">
        <v>1659628608.5</v>
      </c>
      <c r="FC186">
        <v>1659628614.5</v>
      </c>
      <c r="FD186">
        <v>0</v>
      </c>
      <c r="FE186">
        <v>0.171</v>
      </c>
      <c r="FF186">
        <v>-0.023</v>
      </c>
      <c r="FG186">
        <v>6.372</v>
      </c>
      <c r="FH186">
        <v>0.072</v>
      </c>
      <c r="FI186">
        <v>420</v>
      </c>
      <c r="FJ186">
        <v>15</v>
      </c>
      <c r="FK186">
        <v>0.23</v>
      </c>
      <c r="FL186">
        <v>0.04</v>
      </c>
      <c r="FM186">
        <v>-5.52736</v>
      </c>
      <c r="FN186">
        <v>3.02361568480302</v>
      </c>
      <c r="FO186">
        <v>0.624418275609387</v>
      </c>
      <c r="FP186">
        <v>0</v>
      </c>
      <c r="FQ186">
        <v>262.367470588235</v>
      </c>
      <c r="FR186">
        <v>0.165744844312564</v>
      </c>
      <c r="FS186">
        <v>0.205766891993904</v>
      </c>
      <c r="FT186">
        <v>1</v>
      </c>
      <c r="FU186">
        <v>1.1875915</v>
      </c>
      <c r="FV186">
        <v>0.0189230769230745</v>
      </c>
      <c r="FW186">
        <v>0.00308407324005121</v>
      </c>
      <c r="FX186">
        <v>1</v>
      </c>
      <c r="FY186">
        <v>2</v>
      </c>
      <c r="FZ186">
        <v>3</v>
      </c>
      <c r="GA186" t="s">
        <v>429</v>
      </c>
      <c r="GB186">
        <v>2.97464</v>
      </c>
      <c r="GC186">
        <v>2.75487</v>
      </c>
      <c r="GD186">
        <v>0.0894742</v>
      </c>
      <c r="GE186">
        <v>0.0905412</v>
      </c>
      <c r="GF186">
        <v>0.0953298</v>
      </c>
      <c r="GG186">
        <v>0.0925067</v>
      </c>
      <c r="GH186">
        <v>35476.3</v>
      </c>
      <c r="GI186">
        <v>38765.3</v>
      </c>
      <c r="GJ186">
        <v>35305.4</v>
      </c>
      <c r="GK186">
        <v>38654.1</v>
      </c>
      <c r="GL186">
        <v>45282.4</v>
      </c>
      <c r="GM186">
        <v>50664.2</v>
      </c>
      <c r="GN186">
        <v>55179.6</v>
      </c>
      <c r="GO186">
        <v>62001.8</v>
      </c>
      <c r="GP186">
        <v>1.9824</v>
      </c>
      <c r="GQ186">
        <v>1.8486</v>
      </c>
      <c r="GR186">
        <v>0.0762939</v>
      </c>
      <c r="GS186">
        <v>0</v>
      </c>
      <c r="GT186">
        <v>23.7293</v>
      </c>
      <c r="GU186">
        <v>999.9</v>
      </c>
      <c r="GV186">
        <v>55.268</v>
      </c>
      <c r="GW186">
        <v>28.752</v>
      </c>
      <c r="GX186">
        <v>24.2459</v>
      </c>
      <c r="GY186">
        <v>54.9721</v>
      </c>
      <c r="GZ186">
        <v>49.8478</v>
      </c>
      <c r="HA186">
        <v>1</v>
      </c>
      <c r="HB186">
        <v>-0.0899594</v>
      </c>
      <c r="HC186">
        <v>1.73682</v>
      </c>
      <c r="HD186">
        <v>20.1372</v>
      </c>
      <c r="HE186">
        <v>5.19932</v>
      </c>
      <c r="HF186">
        <v>12.0064</v>
      </c>
      <c r="HG186">
        <v>4.976</v>
      </c>
      <c r="HH186">
        <v>3.2936</v>
      </c>
      <c r="HI186">
        <v>660.9</v>
      </c>
      <c r="HJ186">
        <v>9999</v>
      </c>
      <c r="HK186">
        <v>9999</v>
      </c>
      <c r="HL186">
        <v>9999</v>
      </c>
      <c r="HM186">
        <v>1.86295</v>
      </c>
      <c r="HN186">
        <v>1.86783</v>
      </c>
      <c r="HO186">
        <v>1.86755</v>
      </c>
      <c r="HP186">
        <v>1.86874</v>
      </c>
      <c r="HQ186">
        <v>1.86957</v>
      </c>
      <c r="HR186">
        <v>1.8656</v>
      </c>
      <c r="HS186">
        <v>1.8667</v>
      </c>
      <c r="HT186">
        <v>1.86807</v>
      </c>
      <c r="HU186">
        <v>5</v>
      </c>
      <c r="HV186">
        <v>0</v>
      </c>
      <c r="HW186">
        <v>0</v>
      </c>
      <c r="HX186">
        <v>0</v>
      </c>
      <c r="HY186" t="s">
        <v>421</v>
      </c>
      <c r="HZ186" t="s">
        <v>422</v>
      </c>
      <c r="IA186" t="s">
        <v>423</v>
      </c>
      <c r="IB186" t="s">
        <v>423</v>
      </c>
      <c r="IC186" t="s">
        <v>423</v>
      </c>
      <c r="ID186" t="s">
        <v>423</v>
      </c>
      <c r="IE186">
        <v>0</v>
      </c>
      <c r="IF186">
        <v>100</v>
      </c>
      <c r="IG186">
        <v>100</v>
      </c>
      <c r="IH186">
        <v>6.227</v>
      </c>
      <c r="II186">
        <v>0.3501</v>
      </c>
      <c r="IJ186">
        <v>3.92169283877132</v>
      </c>
      <c r="IK186">
        <v>0.0054094350880348</v>
      </c>
      <c r="IL186">
        <v>8.62785101562088e-07</v>
      </c>
      <c r="IM186">
        <v>-6.09410195572284e-10</v>
      </c>
      <c r="IN186">
        <v>-0.025273926026183</v>
      </c>
      <c r="IO186">
        <v>-0.0219156322177338</v>
      </c>
      <c r="IP186">
        <v>0.00246301660602182</v>
      </c>
      <c r="IQ186">
        <v>-2.7174175459257e-05</v>
      </c>
      <c r="IR186">
        <v>-3</v>
      </c>
      <c r="IS186">
        <v>1757</v>
      </c>
      <c r="IT186">
        <v>1</v>
      </c>
      <c r="IU186">
        <v>21</v>
      </c>
      <c r="IV186">
        <v>1558</v>
      </c>
      <c r="IW186">
        <v>1557.9</v>
      </c>
      <c r="IX186">
        <v>0.997314</v>
      </c>
      <c r="IY186">
        <v>2.61597</v>
      </c>
      <c r="IZ186">
        <v>1.54785</v>
      </c>
      <c r="JA186">
        <v>2.30469</v>
      </c>
      <c r="JB186">
        <v>1.34644</v>
      </c>
      <c r="JC186">
        <v>2.26807</v>
      </c>
      <c r="JD186">
        <v>32.3549</v>
      </c>
      <c r="JE186">
        <v>16.2947</v>
      </c>
      <c r="JF186">
        <v>18</v>
      </c>
      <c r="JG186">
        <v>492.979</v>
      </c>
      <c r="JH186">
        <v>407.737</v>
      </c>
      <c r="JI186">
        <v>20.4059</v>
      </c>
      <c r="JJ186">
        <v>26.0393</v>
      </c>
      <c r="JK186">
        <v>30.0002</v>
      </c>
      <c r="JL186">
        <v>26.0033</v>
      </c>
      <c r="JM186">
        <v>25.9504</v>
      </c>
      <c r="JN186">
        <v>19.9527</v>
      </c>
      <c r="JO186">
        <v>21.7272</v>
      </c>
      <c r="JP186">
        <v>8.08113</v>
      </c>
      <c r="JQ186">
        <v>20.4084</v>
      </c>
      <c r="JR186">
        <v>399.468</v>
      </c>
      <c r="JS186">
        <v>20.1612</v>
      </c>
      <c r="JT186">
        <v>102.366</v>
      </c>
      <c r="JU186">
        <v>103.202</v>
      </c>
    </row>
    <row r="187" spans="1:281">
      <c r="A187">
        <v>171</v>
      </c>
      <c r="B187">
        <v>1659722094</v>
      </c>
      <c r="C187">
        <v>4108.90000009537</v>
      </c>
      <c r="D187" t="s">
        <v>767</v>
      </c>
      <c r="E187" t="s">
        <v>768</v>
      </c>
      <c r="F187">
        <v>5</v>
      </c>
      <c r="G187" t="s">
        <v>764</v>
      </c>
      <c r="H187" t="s">
        <v>416</v>
      </c>
      <c r="I187">
        <v>1659722086.23214</v>
      </c>
      <c r="J187">
        <f>(K187)/1000</f>
        <v>0</v>
      </c>
      <c r="K187">
        <f>IF(CZ187, AN187, AH187)</f>
        <v>0</v>
      </c>
      <c r="L187">
        <f>IF(CZ187, AI187, AG187)</f>
        <v>0</v>
      </c>
      <c r="M187">
        <f>DB187 - IF(AU187&gt;1, L187*CV187*100.0/(AW187*DP187), 0)</f>
        <v>0</v>
      </c>
      <c r="N187">
        <f>((T187-J187/2)*M187-L187)/(T187+J187/2)</f>
        <v>0</v>
      </c>
      <c r="O187">
        <f>N187*(DI187+DJ187)/1000.0</f>
        <v>0</v>
      </c>
      <c r="P187">
        <f>(DB187 - IF(AU187&gt;1, L187*CV187*100.0/(AW187*DP187), 0))*(DI187+DJ187)/1000.0</f>
        <v>0</v>
      </c>
      <c r="Q187">
        <f>2.0/((1/S187-1/R187)+SIGN(S187)*SQRT((1/S187-1/R187)*(1/S187-1/R187) + 4*CW187/((CW187+1)*(CW187+1))*(2*1/S187*1/R187-1/R187*1/R187)))</f>
        <v>0</v>
      </c>
      <c r="R187">
        <f>IF(LEFT(CX187,1)&lt;&gt;"0",IF(LEFT(CX187,1)="1",3.0,CY187),$D$5+$E$5*(DP187*DI187/($K$5*1000))+$F$5*(DP187*DI187/($K$5*1000))*MAX(MIN(CV187,$J$5),$I$5)*MAX(MIN(CV187,$J$5),$I$5)+$G$5*MAX(MIN(CV187,$J$5),$I$5)*(DP187*DI187/($K$5*1000))+$H$5*(DP187*DI187/($K$5*1000))*(DP187*DI187/($K$5*1000)))</f>
        <v>0</v>
      </c>
      <c r="S187">
        <f>J187*(1000-(1000*0.61365*exp(17.502*W187/(240.97+W187))/(DI187+DJ187)+DD187)/2)/(1000*0.61365*exp(17.502*W187/(240.97+W187))/(DI187+DJ187)-DD187)</f>
        <v>0</v>
      </c>
      <c r="T187">
        <f>1/((CW187+1)/(Q187/1.6)+1/(R187/1.37)) + CW187/((CW187+1)/(Q187/1.6) + CW187/(R187/1.37))</f>
        <v>0</v>
      </c>
      <c r="U187">
        <f>(CR187*CU187)</f>
        <v>0</v>
      </c>
      <c r="V187">
        <f>(DK187+(U187+2*0.95*5.67E-8*(((DK187+$B$7)+273)^4-(DK187+273)^4)-44100*J187)/(1.84*29.3*R187+8*0.95*5.67E-8*(DK187+273)^3))</f>
        <v>0</v>
      </c>
      <c r="W187">
        <f>($C$7*DL187+$D$7*DM187+$E$7*V187)</f>
        <v>0</v>
      </c>
      <c r="X187">
        <f>0.61365*exp(17.502*W187/(240.97+W187))</f>
        <v>0</v>
      </c>
      <c r="Y187">
        <f>(Z187/AA187*100)</f>
        <v>0</v>
      </c>
      <c r="Z187">
        <f>DD187*(DI187+DJ187)/1000</f>
        <v>0</v>
      </c>
      <c r="AA187">
        <f>0.61365*exp(17.502*DK187/(240.97+DK187))</f>
        <v>0</v>
      </c>
      <c r="AB187">
        <f>(X187-DD187*(DI187+DJ187)/1000)</f>
        <v>0</v>
      </c>
      <c r="AC187">
        <f>(-J187*44100)</f>
        <v>0</v>
      </c>
      <c r="AD187">
        <f>2*29.3*R187*0.92*(DK187-W187)</f>
        <v>0</v>
      </c>
      <c r="AE187">
        <f>2*0.95*5.67E-8*(((DK187+$B$7)+273)^4-(W187+273)^4)</f>
        <v>0</v>
      </c>
      <c r="AF187">
        <f>U187+AE187+AC187+AD187</f>
        <v>0</v>
      </c>
      <c r="AG187">
        <f>DH187*AU187*(DC187-DB187*(1000-AU187*DE187)/(1000-AU187*DD187))/(100*CV187)</f>
        <v>0</v>
      </c>
      <c r="AH187">
        <f>1000*DH187*AU187*(DD187-DE187)/(100*CV187*(1000-AU187*DD187))</f>
        <v>0</v>
      </c>
      <c r="AI187">
        <f>(AJ187 - AK187 - DI187*1E3/(8.314*(DK187+273.15)) * AM187/DH187 * AL187) * DH187/(100*CV187) * (1000 - DE187)/1000</f>
        <v>0</v>
      </c>
      <c r="AJ187">
        <v>414.674223668041</v>
      </c>
      <c r="AK187">
        <v>416.827454545454</v>
      </c>
      <c r="AL187">
        <v>-1.45850243111219</v>
      </c>
      <c r="AM187">
        <v>66.0070140870222</v>
      </c>
      <c r="AN187">
        <f>(AP187 - AO187 + DI187*1E3/(8.314*(DK187+273.15)) * AR187/DH187 * AQ187) * DH187/(100*CV187) * 1000/(1000 - AP187)</f>
        <v>0</v>
      </c>
      <c r="AO187">
        <v>20.1816197276814</v>
      </c>
      <c r="AP187">
        <v>21.3775328671329</v>
      </c>
      <c r="AQ187">
        <v>4.36092252368117e-05</v>
      </c>
      <c r="AR187">
        <v>111.285414985331</v>
      </c>
      <c r="AS187">
        <v>2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MAX(0,($B$13+$C$13*DP187)/(1+$D$13*DP187)*DI187/(DK187+273)*$E$13)</f>
        <v>0</v>
      </c>
      <c r="AX187" t="s">
        <v>417</v>
      </c>
      <c r="AY187" t="s">
        <v>417</v>
      </c>
      <c r="AZ187">
        <v>0</v>
      </c>
      <c r="BA187">
        <v>0</v>
      </c>
      <c r="BB187">
        <f>1-AZ187/BA187</f>
        <v>0</v>
      </c>
      <c r="BC187">
        <v>0</v>
      </c>
      <c r="BD187" t="s">
        <v>417</v>
      </c>
      <c r="BE187" t="s">
        <v>417</v>
      </c>
      <c r="BF187">
        <v>0</v>
      </c>
      <c r="BG187">
        <v>0</v>
      </c>
      <c r="BH187">
        <f>1-BF187/BG187</f>
        <v>0</v>
      </c>
      <c r="BI187">
        <v>0.5</v>
      </c>
      <c r="BJ187">
        <f>CS187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417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f>$B$11*DQ187+$C$11*DR187+$F$11*EC187*(1-EF187)</f>
        <v>0</v>
      </c>
      <c r="CS187">
        <f>CR187*CT187</f>
        <v>0</v>
      </c>
      <c r="CT187">
        <f>($B$11*$D$9+$C$11*$D$9+$F$11*((EP187+EH187)/MAX(EP187+EH187+EQ187, 0.1)*$I$9+EQ187/MAX(EP187+EH187+EQ187, 0.1)*$J$9))/($B$11+$C$11+$F$11)</f>
        <v>0</v>
      </c>
      <c r="CU187">
        <f>($B$11*$K$9+$C$11*$K$9+$F$11*((EP187+EH187)/MAX(EP187+EH187+EQ187, 0.1)*$P$9+EQ187/MAX(EP187+EH187+EQ187, 0.1)*$Q$9))/($B$11+$C$11+$F$11)</f>
        <v>0</v>
      </c>
      <c r="CV187">
        <v>6</v>
      </c>
      <c r="CW187">
        <v>0.5</v>
      </c>
      <c r="CX187" t="s">
        <v>418</v>
      </c>
      <c r="CY187">
        <v>2</v>
      </c>
      <c r="CZ187" t="b">
        <v>1</v>
      </c>
      <c r="DA187">
        <v>1659722086.23214</v>
      </c>
      <c r="DB187">
        <v>413.150607142857</v>
      </c>
      <c r="DC187">
        <v>414.8115</v>
      </c>
      <c r="DD187">
        <v>21.3711107142857</v>
      </c>
      <c r="DE187">
        <v>20.1806607142857</v>
      </c>
      <c r="DF187">
        <v>406.925964285714</v>
      </c>
      <c r="DG187">
        <v>21.0211107142857</v>
      </c>
      <c r="DH187">
        <v>500.106821428571</v>
      </c>
      <c r="DI187">
        <v>90.3693642857143</v>
      </c>
      <c r="DJ187">
        <v>0.100053610714286</v>
      </c>
      <c r="DK187">
        <v>24.5430714285714</v>
      </c>
      <c r="DL187">
        <v>24.9855285714286</v>
      </c>
      <c r="DM187">
        <v>999.9</v>
      </c>
      <c r="DN187">
        <v>0</v>
      </c>
      <c r="DO187">
        <v>0</v>
      </c>
      <c r="DP187">
        <v>9990.71428571429</v>
      </c>
      <c r="DQ187">
        <v>0</v>
      </c>
      <c r="DR187">
        <v>10.9480785714286</v>
      </c>
      <c r="DS187">
        <v>-1.66091560714286</v>
      </c>
      <c r="DT187">
        <v>422.173071428571</v>
      </c>
      <c r="DU187">
        <v>423.35525</v>
      </c>
      <c r="DV187">
        <v>1.19042928571429</v>
      </c>
      <c r="DW187">
        <v>414.8115</v>
      </c>
      <c r="DX187">
        <v>20.1806607142857</v>
      </c>
      <c r="DY187">
        <v>1.9312925</v>
      </c>
      <c r="DZ187">
        <v>1.82371535714286</v>
      </c>
      <c r="EA187">
        <v>16.8920214285714</v>
      </c>
      <c r="EB187">
        <v>15.99155</v>
      </c>
      <c r="EC187">
        <v>1999.99107142857</v>
      </c>
      <c r="ED187">
        <v>0.980005678571429</v>
      </c>
      <c r="EE187">
        <v>0.0199940428571429</v>
      </c>
      <c r="EF187">
        <v>0</v>
      </c>
      <c r="EG187">
        <v>262.364071428571</v>
      </c>
      <c r="EH187">
        <v>5.00063</v>
      </c>
      <c r="EI187">
        <v>5497.45642857143</v>
      </c>
      <c r="EJ187">
        <v>17256.8535714286</v>
      </c>
      <c r="EK187">
        <v>38.214</v>
      </c>
      <c r="EL187">
        <v>38.25</v>
      </c>
      <c r="EM187">
        <v>37.75</v>
      </c>
      <c r="EN187">
        <v>37.625</v>
      </c>
      <c r="EO187">
        <v>39.0243571428571</v>
      </c>
      <c r="EP187">
        <v>1955.10107142857</v>
      </c>
      <c r="EQ187">
        <v>39.89</v>
      </c>
      <c r="ER187">
        <v>0</v>
      </c>
      <c r="ES187">
        <v>1659722091.1</v>
      </c>
      <c r="ET187">
        <v>0</v>
      </c>
      <c r="EU187">
        <v>262.363</v>
      </c>
      <c r="EV187">
        <v>-0.301128207286716</v>
      </c>
      <c r="EW187">
        <v>-3.90564103857363</v>
      </c>
      <c r="EX187">
        <v>5497.47538461538</v>
      </c>
      <c r="EY187">
        <v>15</v>
      </c>
      <c r="EZ187">
        <v>0</v>
      </c>
      <c r="FA187" t="s">
        <v>419</v>
      </c>
      <c r="FB187">
        <v>1659628608.5</v>
      </c>
      <c r="FC187">
        <v>1659628614.5</v>
      </c>
      <c r="FD187">
        <v>0</v>
      </c>
      <c r="FE187">
        <v>0.171</v>
      </c>
      <c r="FF187">
        <v>-0.023</v>
      </c>
      <c r="FG187">
        <v>6.372</v>
      </c>
      <c r="FH187">
        <v>0.072</v>
      </c>
      <c r="FI187">
        <v>420</v>
      </c>
      <c r="FJ187">
        <v>15</v>
      </c>
      <c r="FK187">
        <v>0.23</v>
      </c>
      <c r="FL187">
        <v>0.04</v>
      </c>
      <c r="FM187">
        <v>-2.71120285</v>
      </c>
      <c r="FN187">
        <v>39.5921936960601</v>
      </c>
      <c r="FO187">
        <v>4.56466465193346</v>
      </c>
      <c r="FP187">
        <v>0</v>
      </c>
      <c r="FQ187">
        <v>262.348</v>
      </c>
      <c r="FR187">
        <v>-0.109060350506931</v>
      </c>
      <c r="FS187">
        <v>0.212347246135139</v>
      </c>
      <c r="FT187">
        <v>1</v>
      </c>
      <c r="FU187">
        <v>1.18965075</v>
      </c>
      <c r="FV187">
        <v>0.025696322701687</v>
      </c>
      <c r="FW187">
        <v>0.00354147524874874</v>
      </c>
      <c r="FX187">
        <v>1</v>
      </c>
      <c r="FY187">
        <v>2</v>
      </c>
      <c r="FZ187">
        <v>3</v>
      </c>
      <c r="GA187" t="s">
        <v>429</v>
      </c>
      <c r="GB187">
        <v>2.97344</v>
      </c>
      <c r="GC187">
        <v>2.75405</v>
      </c>
      <c r="GD187">
        <v>0.0883645</v>
      </c>
      <c r="GE187">
        <v>0.0881178</v>
      </c>
      <c r="GF187">
        <v>0.0953377</v>
      </c>
      <c r="GG187">
        <v>0.0925001</v>
      </c>
      <c r="GH187">
        <v>35519.9</v>
      </c>
      <c r="GI187">
        <v>38868.7</v>
      </c>
      <c r="GJ187">
        <v>35305.8</v>
      </c>
      <c r="GK187">
        <v>38654.3</v>
      </c>
      <c r="GL187">
        <v>45282.4</v>
      </c>
      <c r="GM187">
        <v>50664.3</v>
      </c>
      <c r="GN187">
        <v>55180.2</v>
      </c>
      <c r="GO187">
        <v>62001.7</v>
      </c>
      <c r="GP187">
        <v>1.9822</v>
      </c>
      <c r="GQ187">
        <v>1.849</v>
      </c>
      <c r="GR187">
        <v>0.076443</v>
      </c>
      <c r="GS187">
        <v>0</v>
      </c>
      <c r="GT187">
        <v>23.7273</v>
      </c>
      <c r="GU187">
        <v>999.9</v>
      </c>
      <c r="GV187">
        <v>55.268</v>
      </c>
      <c r="GW187">
        <v>28.762</v>
      </c>
      <c r="GX187">
        <v>24.2612</v>
      </c>
      <c r="GY187">
        <v>55.2221</v>
      </c>
      <c r="GZ187">
        <v>50.1282</v>
      </c>
      <c r="HA187">
        <v>1</v>
      </c>
      <c r="HB187">
        <v>-0.0898171</v>
      </c>
      <c r="HC187">
        <v>1.7341</v>
      </c>
      <c r="HD187">
        <v>20.137</v>
      </c>
      <c r="HE187">
        <v>5.20052</v>
      </c>
      <c r="HF187">
        <v>12.004</v>
      </c>
      <c r="HG187">
        <v>4.9756</v>
      </c>
      <c r="HH187">
        <v>3.2938</v>
      </c>
      <c r="HI187">
        <v>660.9</v>
      </c>
      <c r="HJ187">
        <v>9999</v>
      </c>
      <c r="HK187">
        <v>9999</v>
      </c>
      <c r="HL187">
        <v>9999</v>
      </c>
      <c r="HM187">
        <v>1.86295</v>
      </c>
      <c r="HN187">
        <v>1.86783</v>
      </c>
      <c r="HO187">
        <v>1.86755</v>
      </c>
      <c r="HP187">
        <v>1.86874</v>
      </c>
      <c r="HQ187">
        <v>1.86957</v>
      </c>
      <c r="HR187">
        <v>1.86557</v>
      </c>
      <c r="HS187">
        <v>1.86673</v>
      </c>
      <c r="HT187">
        <v>1.86807</v>
      </c>
      <c r="HU187">
        <v>5</v>
      </c>
      <c r="HV187">
        <v>0</v>
      </c>
      <c r="HW187">
        <v>0</v>
      </c>
      <c r="HX187">
        <v>0</v>
      </c>
      <c r="HY187" t="s">
        <v>421</v>
      </c>
      <c r="HZ187" t="s">
        <v>422</v>
      </c>
      <c r="IA187" t="s">
        <v>423</v>
      </c>
      <c r="IB187" t="s">
        <v>423</v>
      </c>
      <c r="IC187" t="s">
        <v>423</v>
      </c>
      <c r="ID187" t="s">
        <v>423</v>
      </c>
      <c r="IE187">
        <v>0</v>
      </c>
      <c r="IF187">
        <v>100</v>
      </c>
      <c r="IG187">
        <v>100</v>
      </c>
      <c r="IH187">
        <v>6.189</v>
      </c>
      <c r="II187">
        <v>0.3502</v>
      </c>
      <c r="IJ187">
        <v>3.92169283877132</v>
      </c>
      <c r="IK187">
        <v>0.0054094350880348</v>
      </c>
      <c r="IL187">
        <v>8.62785101562088e-07</v>
      </c>
      <c r="IM187">
        <v>-6.09410195572284e-10</v>
      </c>
      <c r="IN187">
        <v>-0.025273926026183</v>
      </c>
      <c r="IO187">
        <v>-0.0219156322177338</v>
      </c>
      <c r="IP187">
        <v>0.00246301660602182</v>
      </c>
      <c r="IQ187">
        <v>-2.7174175459257e-05</v>
      </c>
      <c r="IR187">
        <v>-3</v>
      </c>
      <c r="IS187">
        <v>1757</v>
      </c>
      <c r="IT187">
        <v>1</v>
      </c>
      <c r="IU187">
        <v>21</v>
      </c>
      <c r="IV187">
        <v>1558.1</v>
      </c>
      <c r="IW187">
        <v>1558</v>
      </c>
      <c r="IX187">
        <v>0.968018</v>
      </c>
      <c r="IY187">
        <v>2.60864</v>
      </c>
      <c r="IZ187">
        <v>1.54785</v>
      </c>
      <c r="JA187">
        <v>2.30469</v>
      </c>
      <c r="JB187">
        <v>1.34644</v>
      </c>
      <c r="JC187">
        <v>2.39014</v>
      </c>
      <c r="JD187">
        <v>32.3549</v>
      </c>
      <c r="JE187">
        <v>16.2947</v>
      </c>
      <c r="JF187">
        <v>18</v>
      </c>
      <c r="JG187">
        <v>492.869</v>
      </c>
      <c r="JH187">
        <v>407.96</v>
      </c>
      <c r="JI187">
        <v>20.4135</v>
      </c>
      <c r="JJ187">
        <v>26.0393</v>
      </c>
      <c r="JK187">
        <v>30.0002</v>
      </c>
      <c r="JL187">
        <v>26.0055</v>
      </c>
      <c r="JM187">
        <v>25.9504</v>
      </c>
      <c r="JN187">
        <v>19.2903</v>
      </c>
      <c r="JO187">
        <v>21.7272</v>
      </c>
      <c r="JP187">
        <v>8.08113</v>
      </c>
      <c r="JQ187">
        <v>20.4197</v>
      </c>
      <c r="JR187">
        <v>379.184</v>
      </c>
      <c r="JS187">
        <v>20.1609</v>
      </c>
      <c r="JT187">
        <v>102.367</v>
      </c>
      <c r="JU187">
        <v>103.202</v>
      </c>
    </row>
    <row r="188" spans="1:281">
      <c r="A188">
        <v>172</v>
      </c>
      <c r="B188">
        <v>1659722099</v>
      </c>
      <c r="C188">
        <v>4113.90000009537</v>
      </c>
      <c r="D188" t="s">
        <v>769</v>
      </c>
      <c r="E188" t="s">
        <v>770</v>
      </c>
      <c r="F188">
        <v>5</v>
      </c>
      <c r="G188" t="s">
        <v>764</v>
      </c>
      <c r="H188" t="s">
        <v>416</v>
      </c>
      <c r="I188">
        <v>1659722091.5</v>
      </c>
      <c r="J188">
        <f>(K188)/1000</f>
        <v>0</v>
      </c>
      <c r="K188">
        <f>IF(CZ188, AN188, AH188)</f>
        <v>0</v>
      </c>
      <c r="L188">
        <f>IF(CZ188, AI188, AG188)</f>
        <v>0</v>
      </c>
      <c r="M188">
        <f>DB188 - IF(AU188&gt;1, L188*CV188*100.0/(AW188*DP188), 0)</f>
        <v>0</v>
      </c>
      <c r="N188">
        <f>((T188-J188/2)*M188-L188)/(T188+J188/2)</f>
        <v>0</v>
      </c>
      <c r="O188">
        <f>N188*(DI188+DJ188)/1000.0</f>
        <v>0</v>
      </c>
      <c r="P188">
        <f>(DB188 - IF(AU188&gt;1, L188*CV188*100.0/(AW188*DP188), 0))*(DI188+DJ188)/1000.0</f>
        <v>0</v>
      </c>
      <c r="Q188">
        <f>2.0/((1/S188-1/R188)+SIGN(S188)*SQRT((1/S188-1/R188)*(1/S188-1/R188) + 4*CW188/((CW188+1)*(CW188+1))*(2*1/S188*1/R188-1/R188*1/R188)))</f>
        <v>0</v>
      </c>
      <c r="R188">
        <f>IF(LEFT(CX188,1)&lt;&gt;"0",IF(LEFT(CX188,1)="1",3.0,CY188),$D$5+$E$5*(DP188*DI188/($K$5*1000))+$F$5*(DP188*DI188/($K$5*1000))*MAX(MIN(CV188,$J$5),$I$5)*MAX(MIN(CV188,$J$5),$I$5)+$G$5*MAX(MIN(CV188,$J$5),$I$5)*(DP188*DI188/($K$5*1000))+$H$5*(DP188*DI188/($K$5*1000))*(DP188*DI188/($K$5*1000)))</f>
        <v>0</v>
      </c>
      <c r="S188">
        <f>J188*(1000-(1000*0.61365*exp(17.502*W188/(240.97+W188))/(DI188+DJ188)+DD188)/2)/(1000*0.61365*exp(17.502*W188/(240.97+W188))/(DI188+DJ188)-DD188)</f>
        <v>0</v>
      </c>
      <c r="T188">
        <f>1/((CW188+1)/(Q188/1.6)+1/(R188/1.37)) + CW188/((CW188+1)/(Q188/1.6) + CW188/(R188/1.37))</f>
        <v>0</v>
      </c>
      <c r="U188">
        <f>(CR188*CU188)</f>
        <v>0</v>
      </c>
      <c r="V188">
        <f>(DK188+(U188+2*0.95*5.67E-8*(((DK188+$B$7)+273)^4-(DK188+273)^4)-44100*J188)/(1.84*29.3*R188+8*0.95*5.67E-8*(DK188+273)^3))</f>
        <v>0</v>
      </c>
      <c r="W188">
        <f>($C$7*DL188+$D$7*DM188+$E$7*V188)</f>
        <v>0</v>
      </c>
      <c r="X188">
        <f>0.61365*exp(17.502*W188/(240.97+W188))</f>
        <v>0</v>
      </c>
      <c r="Y188">
        <f>(Z188/AA188*100)</f>
        <v>0</v>
      </c>
      <c r="Z188">
        <f>DD188*(DI188+DJ188)/1000</f>
        <v>0</v>
      </c>
      <c r="AA188">
        <f>0.61365*exp(17.502*DK188/(240.97+DK188))</f>
        <v>0</v>
      </c>
      <c r="AB188">
        <f>(X188-DD188*(DI188+DJ188)/1000)</f>
        <v>0</v>
      </c>
      <c r="AC188">
        <f>(-J188*44100)</f>
        <v>0</v>
      </c>
      <c r="AD188">
        <f>2*29.3*R188*0.92*(DK188-W188)</f>
        <v>0</v>
      </c>
      <c r="AE188">
        <f>2*0.95*5.67E-8*(((DK188+$B$7)+273)^4-(W188+273)^4)</f>
        <v>0</v>
      </c>
      <c r="AF188">
        <f>U188+AE188+AC188+AD188</f>
        <v>0</v>
      </c>
      <c r="AG188">
        <f>DH188*AU188*(DC188-DB188*(1000-AU188*DE188)/(1000-AU188*DD188))/(100*CV188)</f>
        <v>0</v>
      </c>
      <c r="AH188">
        <f>1000*DH188*AU188*(DD188-DE188)/(100*CV188*(1000-AU188*DD188))</f>
        <v>0</v>
      </c>
      <c r="AI188">
        <f>(AJ188 - AK188 - DI188*1E3/(8.314*(DK188+273.15)) * AM188/DH188 * AL188) * DH188/(100*CV188) * (1000 - DE188)/1000</f>
        <v>0</v>
      </c>
      <c r="AJ188">
        <v>398.368056605053</v>
      </c>
      <c r="AK188">
        <v>405.38776969697</v>
      </c>
      <c r="AL188">
        <v>-2.46198223172406</v>
      </c>
      <c r="AM188">
        <v>66.0070140870222</v>
      </c>
      <c r="AN188">
        <f>(AP188 - AO188 + DI188*1E3/(8.314*(DK188+273.15)) * AR188/DH188 * AQ188) * DH188/(100*CV188) * 1000/(1000 - AP188)</f>
        <v>0</v>
      </c>
      <c r="AO188">
        <v>20.1847813116172</v>
      </c>
      <c r="AP188">
        <v>21.3758853146853</v>
      </c>
      <c r="AQ188">
        <v>3.7123990804466e-06</v>
      </c>
      <c r="AR188">
        <v>111.285414985331</v>
      </c>
      <c r="AS188">
        <v>2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MAX(0,($B$13+$C$13*DP188)/(1+$D$13*DP188)*DI188/(DK188+273)*$E$13)</f>
        <v>0</v>
      </c>
      <c r="AX188" t="s">
        <v>417</v>
      </c>
      <c r="AY188" t="s">
        <v>417</v>
      </c>
      <c r="AZ188">
        <v>0</v>
      </c>
      <c r="BA188">
        <v>0</v>
      </c>
      <c r="BB188">
        <f>1-AZ188/BA188</f>
        <v>0</v>
      </c>
      <c r="BC188">
        <v>0</v>
      </c>
      <c r="BD188" t="s">
        <v>417</v>
      </c>
      <c r="BE188" t="s">
        <v>417</v>
      </c>
      <c r="BF188">
        <v>0</v>
      </c>
      <c r="BG188">
        <v>0</v>
      </c>
      <c r="BH188">
        <f>1-BF188/BG188</f>
        <v>0</v>
      </c>
      <c r="BI188">
        <v>0.5</v>
      </c>
      <c r="BJ188">
        <f>CS188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417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f>$B$11*DQ188+$C$11*DR188+$F$11*EC188*(1-EF188)</f>
        <v>0</v>
      </c>
      <c r="CS188">
        <f>CR188*CT188</f>
        <v>0</v>
      </c>
      <c r="CT188">
        <f>($B$11*$D$9+$C$11*$D$9+$F$11*((EP188+EH188)/MAX(EP188+EH188+EQ188, 0.1)*$I$9+EQ188/MAX(EP188+EH188+EQ188, 0.1)*$J$9))/($B$11+$C$11+$F$11)</f>
        <v>0</v>
      </c>
      <c r="CU188">
        <f>($B$11*$K$9+$C$11*$K$9+$F$11*((EP188+EH188)/MAX(EP188+EH188+EQ188, 0.1)*$P$9+EQ188/MAX(EP188+EH188+EQ188, 0.1)*$Q$9))/($B$11+$C$11+$F$11)</f>
        <v>0</v>
      </c>
      <c r="CV188">
        <v>6</v>
      </c>
      <c r="CW188">
        <v>0.5</v>
      </c>
      <c r="CX188" t="s">
        <v>418</v>
      </c>
      <c r="CY188">
        <v>2</v>
      </c>
      <c r="CZ188" t="b">
        <v>1</v>
      </c>
      <c r="DA188">
        <v>1659722091.5</v>
      </c>
      <c r="DB188">
        <v>408.869481481482</v>
      </c>
      <c r="DC188">
        <v>404.472111111111</v>
      </c>
      <c r="DD188">
        <v>21.3744814814815</v>
      </c>
      <c r="DE188">
        <v>20.1821666666667</v>
      </c>
      <c r="DF188">
        <v>402.669481481482</v>
      </c>
      <c r="DG188">
        <v>21.0243407407407</v>
      </c>
      <c r="DH188">
        <v>500.133185185185</v>
      </c>
      <c r="DI188">
        <v>90.3690851851852</v>
      </c>
      <c r="DJ188">
        <v>0.0999808481481481</v>
      </c>
      <c r="DK188">
        <v>24.5462111111111</v>
      </c>
      <c r="DL188">
        <v>24.9864851851852</v>
      </c>
      <c r="DM188">
        <v>999.9</v>
      </c>
      <c r="DN188">
        <v>0</v>
      </c>
      <c r="DO188">
        <v>0</v>
      </c>
      <c r="DP188">
        <v>10007.962962963</v>
      </c>
      <c r="DQ188">
        <v>0</v>
      </c>
      <c r="DR188">
        <v>10.9617</v>
      </c>
      <c r="DS188">
        <v>4.39733418518519</v>
      </c>
      <c r="DT188">
        <v>417.799777777778</v>
      </c>
      <c r="DU188">
        <v>412.803407407407</v>
      </c>
      <c r="DV188">
        <v>1.19229666666667</v>
      </c>
      <c r="DW188">
        <v>404.472111111111</v>
      </c>
      <c r="DX188">
        <v>20.1821666666667</v>
      </c>
      <c r="DY188">
        <v>1.93159111111111</v>
      </c>
      <c r="DZ188">
        <v>1.82384481481481</v>
      </c>
      <c r="EA188">
        <v>16.8944555555556</v>
      </c>
      <c r="EB188">
        <v>15.9926703703704</v>
      </c>
      <c r="EC188">
        <v>2000.00333333333</v>
      </c>
      <c r="ED188">
        <v>0.980005888888889</v>
      </c>
      <c r="EE188">
        <v>0.0199938185185185</v>
      </c>
      <c r="EF188">
        <v>0</v>
      </c>
      <c r="EG188">
        <v>262.296481481481</v>
      </c>
      <c r="EH188">
        <v>5.00063</v>
      </c>
      <c r="EI188">
        <v>5496.63444444444</v>
      </c>
      <c r="EJ188">
        <v>17256.9666666667</v>
      </c>
      <c r="EK188">
        <v>38.2243333333333</v>
      </c>
      <c r="EL188">
        <v>38.25</v>
      </c>
      <c r="EM188">
        <v>37.75</v>
      </c>
      <c r="EN188">
        <v>37.625</v>
      </c>
      <c r="EO188">
        <v>39.0252592592593</v>
      </c>
      <c r="EP188">
        <v>1955.11333333333</v>
      </c>
      <c r="EQ188">
        <v>39.89</v>
      </c>
      <c r="ER188">
        <v>0</v>
      </c>
      <c r="ES188">
        <v>1659722095.9</v>
      </c>
      <c r="ET188">
        <v>0</v>
      </c>
      <c r="EU188">
        <v>262.303769230769</v>
      </c>
      <c r="EV188">
        <v>-0.968547018255632</v>
      </c>
      <c r="EW188">
        <v>-14.182906010026</v>
      </c>
      <c r="EX188">
        <v>5496.68115384615</v>
      </c>
      <c r="EY188">
        <v>15</v>
      </c>
      <c r="EZ188">
        <v>0</v>
      </c>
      <c r="FA188" t="s">
        <v>419</v>
      </c>
      <c r="FB188">
        <v>1659628608.5</v>
      </c>
      <c r="FC188">
        <v>1659628614.5</v>
      </c>
      <c r="FD188">
        <v>0</v>
      </c>
      <c r="FE188">
        <v>0.171</v>
      </c>
      <c r="FF188">
        <v>-0.023</v>
      </c>
      <c r="FG188">
        <v>6.372</v>
      </c>
      <c r="FH188">
        <v>0.072</v>
      </c>
      <c r="FI188">
        <v>420</v>
      </c>
      <c r="FJ188">
        <v>15</v>
      </c>
      <c r="FK188">
        <v>0.23</v>
      </c>
      <c r="FL188">
        <v>0.04</v>
      </c>
      <c r="FM188">
        <v>0.65854065</v>
      </c>
      <c r="FN188">
        <v>66.8425162176361</v>
      </c>
      <c r="FO188">
        <v>6.79825519355456</v>
      </c>
      <c r="FP188">
        <v>0</v>
      </c>
      <c r="FQ188">
        <v>262.343323529412</v>
      </c>
      <c r="FR188">
        <v>-0.526310165438955</v>
      </c>
      <c r="FS188">
        <v>0.198983109036075</v>
      </c>
      <c r="FT188">
        <v>1</v>
      </c>
      <c r="FU188">
        <v>1.19069025</v>
      </c>
      <c r="FV188">
        <v>0.0215631894934336</v>
      </c>
      <c r="FW188">
        <v>0.00330070786915474</v>
      </c>
      <c r="FX188">
        <v>1</v>
      </c>
      <c r="FY188">
        <v>2</v>
      </c>
      <c r="FZ188">
        <v>3</v>
      </c>
      <c r="GA188" t="s">
        <v>429</v>
      </c>
      <c r="GB188">
        <v>2.97328</v>
      </c>
      <c r="GC188">
        <v>2.75405</v>
      </c>
      <c r="GD188">
        <v>0.0864116</v>
      </c>
      <c r="GE188">
        <v>0.0850857</v>
      </c>
      <c r="GF188">
        <v>0.0953551</v>
      </c>
      <c r="GG188">
        <v>0.0925279</v>
      </c>
      <c r="GH188">
        <v>35595.7</v>
      </c>
      <c r="GI188">
        <v>38997.7</v>
      </c>
      <c r="GJ188">
        <v>35305.5</v>
      </c>
      <c r="GK188">
        <v>38654.1</v>
      </c>
      <c r="GL188">
        <v>45281.4</v>
      </c>
      <c r="GM188">
        <v>50662.9</v>
      </c>
      <c r="GN188">
        <v>55180.1</v>
      </c>
      <c r="GO188">
        <v>62001.9</v>
      </c>
      <c r="GP188">
        <v>1.9822</v>
      </c>
      <c r="GQ188">
        <v>1.8488</v>
      </c>
      <c r="GR188">
        <v>0.077337</v>
      </c>
      <c r="GS188">
        <v>0</v>
      </c>
      <c r="GT188">
        <v>23.7273</v>
      </c>
      <c r="GU188">
        <v>999.9</v>
      </c>
      <c r="GV188">
        <v>55.268</v>
      </c>
      <c r="GW188">
        <v>28.762</v>
      </c>
      <c r="GX188">
        <v>24.2597</v>
      </c>
      <c r="GY188">
        <v>55.3821</v>
      </c>
      <c r="GZ188">
        <v>50.1282</v>
      </c>
      <c r="HA188">
        <v>1</v>
      </c>
      <c r="HB188">
        <v>-0.0892276</v>
      </c>
      <c r="HC188">
        <v>1.72856</v>
      </c>
      <c r="HD188">
        <v>20.137</v>
      </c>
      <c r="HE188">
        <v>5.19932</v>
      </c>
      <c r="HF188">
        <v>12.004</v>
      </c>
      <c r="HG188">
        <v>4.9756</v>
      </c>
      <c r="HH188">
        <v>3.2936</v>
      </c>
      <c r="HI188">
        <v>660.9</v>
      </c>
      <c r="HJ188">
        <v>9999</v>
      </c>
      <c r="HK188">
        <v>9999</v>
      </c>
      <c r="HL188">
        <v>9999</v>
      </c>
      <c r="HM188">
        <v>1.86289</v>
      </c>
      <c r="HN188">
        <v>1.86783</v>
      </c>
      <c r="HO188">
        <v>1.86758</v>
      </c>
      <c r="HP188">
        <v>1.86871</v>
      </c>
      <c r="HQ188">
        <v>1.86954</v>
      </c>
      <c r="HR188">
        <v>1.86563</v>
      </c>
      <c r="HS188">
        <v>1.8667</v>
      </c>
      <c r="HT188">
        <v>1.86804</v>
      </c>
      <c r="HU188">
        <v>5</v>
      </c>
      <c r="HV188">
        <v>0</v>
      </c>
      <c r="HW188">
        <v>0</v>
      </c>
      <c r="HX188">
        <v>0</v>
      </c>
      <c r="HY188" t="s">
        <v>421</v>
      </c>
      <c r="HZ188" t="s">
        <v>422</v>
      </c>
      <c r="IA188" t="s">
        <v>423</v>
      </c>
      <c r="IB188" t="s">
        <v>423</v>
      </c>
      <c r="IC188" t="s">
        <v>423</v>
      </c>
      <c r="ID188" t="s">
        <v>423</v>
      </c>
      <c r="IE188">
        <v>0</v>
      </c>
      <c r="IF188">
        <v>100</v>
      </c>
      <c r="IG188">
        <v>100</v>
      </c>
      <c r="IH188">
        <v>6.122</v>
      </c>
      <c r="II188">
        <v>0.3504</v>
      </c>
      <c r="IJ188">
        <v>3.92169283877132</v>
      </c>
      <c r="IK188">
        <v>0.0054094350880348</v>
      </c>
      <c r="IL188">
        <v>8.62785101562088e-07</v>
      </c>
      <c r="IM188">
        <v>-6.09410195572284e-10</v>
      </c>
      <c r="IN188">
        <v>-0.025273926026183</v>
      </c>
      <c r="IO188">
        <v>-0.0219156322177338</v>
      </c>
      <c r="IP188">
        <v>0.00246301660602182</v>
      </c>
      <c r="IQ188">
        <v>-2.7174175459257e-05</v>
      </c>
      <c r="IR188">
        <v>-3</v>
      </c>
      <c r="IS188">
        <v>1757</v>
      </c>
      <c r="IT188">
        <v>1</v>
      </c>
      <c r="IU188">
        <v>21</v>
      </c>
      <c r="IV188">
        <v>1558.2</v>
      </c>
      <c r="IW188">
        <v>1558.1</v>
      </c>
      <c r="IX188">
        <v>0.932617</v>
      </c>
      <c r="IY188">
        <v>2.60742</v>
      </c>
      <c r="IZ188">
        <v>1.54785</v>
      </c>
      <c r="JA188">
        <v>2.30591</v>
      </c>
      <c r="JB188">
        <v>1.34644</v>
      </c>
      <c r="JC188">
        <v>2.40479</v>
      </c>
      <c r="JD188">
        <v>32.3549</v>
      </c>
      <c r="JE188">
        <v>16.2947</v>
      </c>
      <c r="JF188">
        <v>18</v>
      </c>
      <c r="JG188">
        <v>492.888</v>
      </c>
      <c r="JH188">
        <v>407.864</v>
      </c>
      <c r="JI188">
        <v>20.424</v>
      </c>
      <c r="JJ188">
        <v>26.0415</v>
      </c>
      <c r="JK188">
        <v>30.0004</v>
      </c>
      <c r="JL188">
        <v>26.0076</v>
      </c>
      <c r="JM188">
        <v>25.9525</v>
      </c>
      <c r="JN188">
        <v>18.6591</v>
      </c>
      <c r="JO188">
        <v>21.7272</v>
      </c>
      <c r="JP188">
        <v>8.08113</v>
      </c>
      <c r="JQ188">
        <v>20.4269</v>
      </c>
      <c r="JR188">
        <v>365.741</v>
      </c>
      <c r="JS188">
        <v>20.1605</v>
      </c>
      <c r="JT188">
        <v>102.367</v>
      </c>
      <c r="JU188">
        <v>103.202</v>
      </c>
    </row>
    <row r="189" spans="1:281">
      <c r="A189">
        <v>173</v>
      </c>
      <c r="B189">
        <v>1659722104</v>
      </c>
      <c r="C189">
        <v>4118.90000009537</v>
      </c>
      <c r="D189" t="s">
        <v>771</v>
      </c>
      <c r="E189" t="s">
        <v>772</v>
      </c>
      <c r="F189">
        <v>5</v>
      </c>
      <c r="G189" t="s">
        <v>764</v>
      </c>
      <c r="H189" t="s">
        <v>416</v>
      </c>
      <c r="I189">
        <v>1659722096.21429</v>
      </c>
      <c r="J189">
        <f>(K189)/1000</f>
        <v>0</v>
      </c>
      <c r="K189">
        <f>IF(CZ189, AN189, AH189)</f>
        <v>0</v>
      </c>
      <c r="L189">
        <f>IF(CZ189, AI189, AG189)</f>
        <v>0</v>
      </c>
      <c r="M189">
        <f>DB189 - IF(AU189&gt;1, L189*CV189*100.0/(AW189*DP189), 0)</f>
        <v>0</v>
      </c>
      <c r="N189">
        <f>((T189-J189/2)*M189-L189)/(T189+J189/2)</f>
        <v>0</v>
      </c>
      <c r="O189">
        <f>N189*(DI189+DJ189)/1000.0</f>
        <v>0</v>
      </c>
      <c r="P189">
        <f>(DB189 - IF(AU189&gt;1, L189*CV189*100.0/(AW189*DP189), 0))*(DI189+DJ189)/1000.0</f>
        <v>0</v>
      </c>
      <c r="Q189">
        <f>2.0/((1/S189-1/R189)+SIGN(S189)*SQRT((1/S189-1/R189)*(1/S189-1/R189) + 4*CW189/((CW189+1)*(CW189+1))*(2*1/S189*1/R189-1/R189*1/R189)))</f>
        <v>0</v>
      </c>
      <c r="R189">
        <f>IF(LEFT(CX189,1)&lt;&gt;"0",IF(LEFT(CX189,1)="1",3.0,CY189),$D$5+$E$5*(DP189*DI189/($K$5*1000))+$F$5*(DP189*DI189/($K$5*1000))*MAX(MIN(CV189,$J$5),$I$5)*MAX(MIN(CV189,$J$5),$I$5)+$G$5*MAX(MIN(CV189,$J$5),$I$5)*(DP189*DI189/($K$5*1000))+$H$5*(DP189*DI189/($K$5*1000))*(DP189*DI189/($K$5*1000)))</f>
        <v>0</v>
      </c>
      <c r="S189">
        <f>J189*(1000-(1000*0.61365*exp(17.502*W189/(240.97+W189))/(DI189+DJ189)+DD189)/2)/(1000*0.61365*exp(17.502*W189/(240.97+W189))/(DI189+DJ189)-DD189)</f>
        <v>0</v>
      </c>
      <c r="T189">
        <f>1/((CW189+1)/(Q189/1.6)+1/(R189/1.37)) + CW189/((CW189+1)/(Q189/1.6) + CW189/(R189/1.37))</f>
        <v>0</v>
      </c>
      <c r="U189">
        <f>(CR189*CU189)</f>
        <v>0</v>
      </c>
      <c r="V189">
        <f>(DK189+(U189+2*0.95*5.67E-8*(((DK189+$B$7)+273)^4-(DK189+273)^4)-44100*J189)/(1.84*29.3*R189+8*0.95*5.67E-8*(DK189+273)^3))</f>
        <v>0</v>
      </c>
      <c r="W189">
        <f>($C$7*DL189+$D$7*DM189+$E$7*V189)</f>
        <v>0</v>
      </c>
      <c r="X189">
        <f>0.61365*exp(17.502*W189/(240.97+W189))</f>
        <v>0</v>
      </c>
      <c r="Y189">
        <f>(Z189/AA189*100)</f>
        <v>0</v>
      </c>
      <c r="Z189">
        <f>DD189*(DI189+DJ189)/1000</f>
        <v>0</v>
      </c>
      <c r="AA189">
        <f>0.61365*exp(17.502*DK189/(240.97+DK189))</f>
        <v>0</v>
      </c>
      <c r="AB189">
        <f>(X189-DD189*(DI189+DJ189)/1000)</f>
        <v>0</v>
      </c>
      <c r="AC189">
        <f>(-J189*44100)</f>
        <v>0</v>
      </c>
      <c r="AD189">
        <f>2*29.3*R189*0.92*(DK189-W189)</f>
        <v>0</v>
      </c>
      <c r="AE189">
        <f>2*0.95*5.67E-8*(((DK189+$B$7)+273)^4-(W189+273)^4)</f>
        <v>0</v>
      </c>
      <c r="AF189">
        <f>U189+AE189+AC189+AD189</f>
        <v>0</v>
      </c>
      <c r="AG189">
        <f>DH189*AU189*(DC189-DB189*(1000-AU189*DE189)/(1000-AU189*DD189))/(100*CV189)</f>
        <v>0</v>
      </c>
      <c r="AH189">
        <f>1000*DH189*AU189*(DD189-DE189)/(100*CV189*(1000-AU189*DD189))</f>
        <v>0</v>
      </c>
      <c r="AI189">
        <f>(AJ189 - AK189 - DI189*1E3/(8.314*(DK189+273.15)) * AM189/DH189 * AL189) * DH189/(100*CV189) * (1000 - DE189)/1000</f>
        <v>0</v>
      </c>
      <c r="AJ189">
        <v>381.148727129643</v>
      </c>
      <c r="AK189">
        <v>390.819503030303</v>
      </c>
      <c r="AL189">
        <v>-2.95713727584261</v>
      </c>
      <c r="AM189">
        <v>66.0070140870222</v>
      </c>
      <c r="AN189">
        <f>(AP189 - AO189 + DI189*1E3/(8.314*(DK189+273.15)) * AR189/DH189 * AQ189) * DH189/(100*CV189) * 1000/(1000 - AP189)</f>
        <v>0</v>
      </c>
      <c r="AO189">
        <v>20.185527864778</v>
      </c>
      <c r="AP189">
        <v>21.3788846153846</v>
      </c>
      <c r="AQ189">
        <v>-2.49694863386787e-06</v>
      </c>
      <c r="AR189">
        <v>111.285414985331</v>
      </c>
      <c r="AS189">
        <v>2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MAX(0,($B$13+$C$13*DP189)/(1+$D$13*DP189)*DI189/(DK189+273)*$E$13)</f>
        <v>0</v>
      </c>
      <c r="AX189" t="s">
        <v>417</v>
      </c>
      <c r="AY189" t="s">
        <v>417</v>
      </c>
      <c r="AZ189">
        <v>0</v>
      </c>
      <c r="BA189">
        <v>0</v>
      </c>
      <c r="BB189">
        <f>1-AZ189/BA189</f>
        <v>0</v>
      </c>
      <c r="BC189">
        <v>0</v>
      </c>
      <c r="BD189" t="s">
        <v>417</v>
      </c>
      <c r="BE189" t="s">
        <v>417</v>
      </c>
      <c r="BF189">
        <v>0</v>
      </c>
      <c r="BG189">
        <v>0</v>
      </c>
      <c r="BH189">
        <f>1-BF189/BG189</f>
        <v>0</v>
      </c>
      <c r="BI189">
        <v>0.5</v>
      </c>
      <c r="BJ189">
        <f>CS189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417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f>$B$11*DQ189+$C$11*DR189+$F$11*EC189*(1-EF189)</f>
        <v>0</v>
      </c>
      <c r="CS189">
        <f>CR189*CT189</f>
        <v>0</v>
      </c>
      <c r="CT189">
        <f>($B$11*$D$9+$C$11*$D$9+$F$11*((EP189+EH189)/MAX(EP189+EH189+EQ189, 0.1)*$I$9+EQ189/MAX(EP189+EH189+EQ189, 0.1)*$J$9))/($B$11+$C$11+$F$11)</f>
        <v>0</v>
      </c>
      <c r="CU189">
        <f>($B$11*$K$9+$C$11*$K$9+$F$11*((EP189+EH189)/MAX(EP189+EH189+EQ189, 0.1)*$P$9+EQ189/MAX(EP189+EH189+EQ189, 0.1)*$Q$9))/($B$11+$C$11+$F$11)</f>
        <v>0</v>
      </c>
      <c r="CV189">
        <v>6</v>
      </c>
      <c r="CW189">
        <v>0.5</v>
      </c>
      <c r="CX189" t="s">
        <v>418</v>
      </c>
      <c r="CY189">
        <v>2</v>
      </c>
      <c r="CZ189" t="b">
        <v>1</v>
      </c>
      <c r="DA189">
        <v>1659722096.21429</v>
      </c>
      <c r="DB189">
        <v>400.714892857143</v>
      </c>
      <c r="DC189">
        <v>390.311892857143</v>
      </c>
      <c r="DD189">
        <v>21.3762142857143</v>
      </c>
      <c r="DE189">
        <v>20.1841321428571</v>
      </c>
      <c r="DF189">
        <v>394.561928571429</v>
      </c>
      <c r="DG189">
        <v>21.026</v>
      </c>
      <c r="DH189">
        <v>500.127357142857</v>
      </c>
      <c r="DI189">
        <v>90.3683892857143</v>
      </c>
      <c r="DJ189">
        <v>0.0999972464285714</v>
      </c>
      <c r="DK189">
        <v>24.5497464285714</v>
      </c>
      <c r="DL189">
        <v>24.9881678571429</v>
      </c>
      <c r="DM189">
        <v>999.9</v>
      </c>
      <c r="DN189">
        <v>0</v>
      </c>
      <c r="DO189">
        <v>0</v>
      </c>
      <c r="DP189">
        <v>10009.2857142857</v>
      </c>
      <c r="DQ189">
        <v>0</v>
      </c>
      <c r="DR189">
        <v>10.9882714285714</v>
      </c>
      <c r="DS189">
        <v>10.40297225</v>
      </c>
      <c r="DT189">
        <v>409.46775</v>
      </c>
      <c r="DU189">
        <v>398.352285714286</v>
      </c>
      <c r="DV189">
        <v>1.19207428571429</v>
      </c>
      <c r="DW189">
        <v>390.311892857143</v>
      </c>
      <c r="DX189">
        <v>20.1841321428571</v>
      </c>
      <c r="DY189">
        <v>1.93173357142857</v>
      </c>
      <c r="DZ189">
        <v>1.82400785714286</v>
      </c>
      <c r="EA189">
        <v>16.8956142857143</v>
      </c>
      <c r="EB189">
        <v>15.9940642857143</v>
      </c>
      <c r="EC189">
        <v>2000.00142857143</v>
      </c>
      <c r="ED189">
        <v>0.980005892857143</v>
      </c>
      <c r="EE189">
        <v>0.0199938142857143</v>
      </c>
      <c r="EF189">
        <v>0</v>
      </c>
      <c r="EG189">
        <v>262.126928571429</v>
      </c>
      <c r="EH189">
        <v>5.00063</v>
      </c>
      <c r="EI189">
        <v>5493.85785714286</v>
      </c>
      <c r="EJ189">
        <v>17256.9464285714</v>
      </c>
      <c r="EK189">
        <v>38.23875</v>
      </c>
      <c r="EL189">
        <v>38.2588571428571</v>
      </c>
      <c r="EM189">
        <v>37.75</v>
      </c>
      <c r="EN189">
        <v>37.625</v>
      </c>
      <c r="EO189">
        <v>39.0420714285714</v>
      </c>
      <c r="EP189">
        <v>1955.11142857143</v>
      </c>
      <c r="EQ189">
        <v>39.89</v>
      </c>
      <c r="ER189">
        <v>0</v>
      </c>
      <c r="ES189">
        <v>1659722101.3</v>
      </c>
      <c r="ET189">
        <v>0</v>
      </c>
      <c r="EU189">
        <v>262.09648</v>
      </c>
      <c r="EV189">
        <v>-3.16946155250884</v>
      </c>
      <c r="EW189">
        <v>-53.1907693063078</v>
      </c>
      <c r="EX189">
        <v>5493.4004</v>
      </c>
      <c r="EY189">
        <v>15</v>
      </c>
      <c r="EZ189">
        <v>0</v>
      </c>
      <c r="FA189" t="s">
        <v>419</v>
      </c>
      <c r="FB189">
        <v>1659628608.5</v>
      </c>
      <c r="FC189">
        <v>1659628614.5</v>
      </c>
      <c r="FD189">
        <v>0</v>
      </c>
      <c r="FE189">
        <v>0.171</v>
      </c>
      <c r="FF189">
        <v>-0.023</v>
      </c>
      <c r="FG189">
        <v>6.372</v>
      </c>
      <c r="FH189">
        <v>0.072</v>
      </c>
      <c r="FI189">
        <v>420</v>
      </c>
      <c r="FJ189">
        <v>15</v>
      </c>
      <c r="FK189">
        <v>0.23</v>
      </c>
      <c r="FL189">
        <v>0.04</v>
      </c>
      <c r="FM189">
        <v>6.8861314</v>
      </c>
      <c r="FN189">
        <v>77.0223263414634</v>
      </c>
      <c r="FO189">
        <v>7.56633093152193</v>
      </c>
      <c r="FP189">
        <v>0</v>
      </c>
      <c r="FQ189">
        <v>262.196235294118</v>
      </c>
      <c r="FR189">
        <v>-1.97356761193124</v>
      </c>
      <c r="FS189">
        <v>0.280110278579866</v>
      </c>
      <c r="FT189">
        <v>0</v>
      </c>
      <c r="FU189">
        <v>1.191823</v>
      </c>
      <c r="FV189">
        <v>-0.00166694183865169</v>
      </c>
      <c r="FW189">
        <v>0.00273076564355128</v>
      </c>
      <c r="FX189">
        <v>1</v>
      </c>
      <c r="FY189">
        <v>1</v>
      </c>
      <c r="FZ189">
        <v>3</v>
      </c>
      <c r="GA189" t="s">
        <v>426</v>
      </c>
      <c r="GB189">
        <v>2.9733</v>
      </c>
      <c r="GC189">
        <v>2.7539</v>
      </c>
      <c r="GD189">
        <v>0.083923</v>
      </c>
      <c r="GE189">
        <v>0.0823418</v>
      </c>
      <c r="GF189">
        <v>0.0953552</v>
      </c>
      <c r="GG189">
        <v>0.0925163</v>
      </c>
      <c r="GH189">
        <v>35692.7</v>
      </c>
      <c r="GI189">
        <v>39114.3</v>
      </c>
      <c r="GJ189">
        <v>35305.6</v>
      </c>
      <c r="GK189">
        <v>38653.8</v>
      </c>
      <c r="GL189">
        <v>45281.8</v>
      </c>
      <c r="GM189">
        <v>50662.9</v>
      </c>
      <c r="GN189">
        <v>55180.6</v>
      </c>
      <c r="GO189">
        <v>62001.2</v>
      </c>
      <c r="GP189">
        <v>1.9828</v>
      </c>
      <c r="GQ189">
        <v>1.8486</v>
      </c>
      <c r="GR189">
        <v>0.0761449</v>
      </c>
      <c r="GS189">
        <v>0</v>
      </c>
      <c r="GT189">
        <v>23.7273</v>
      </c>
      <c r="GU189">
        <v>999.9</v>
      </c>
      <c r="GV189">
        <v>55.268</v>
      </c>
      <c r="GW189">
        <v>28.762</v>
      </c>
      <c r="GX189">
        <v>24.2574</v>
      </c>
      <c r="GY189">
        <v>55.1521</v>
      </c>
      <c r="GZ189">
        <v>50.0681</v>
      </c>
      <c r="HA189">
        <v>1</v>
      </c>
      <c r="HB189">
        <v>-0.0895122</v>
      </c>
      <c r="HC189">
        <v>1.73052</v>
      </c>
      <c r="HD189">
        <v>20.1372</v>
      </c>
      <c r="HE189">
        <v>5.19932</v>
      </c>
      <c r="HF189">
        <v>12.004</v>
      </c>
      <c r="HG189">
        <v>4.9756</v>
      </c>
      <c r="HH189">
        <v>3.2934</v>
      </c>
      <c r="HI189">
        <v>660.9</v>
      </c>
      <c r="HJ189">
        <v>9999</v>
      </c>
      <c r="HK189">
        <v>9999</v>
      </c>
      <c r="HL189">
        <v>9999</v>
      </c>
      <c r="HM189">
        <v>1.86292</v>
      </c>
      <c r="HN189">
        <v>1.86783</v>
      </c>
      <c r="HO189">
        <v>1.86755</v>
      </c>
      <c r="HP189">
        <v>1.86874</v>
      </c>
      <c r="HQ189">
        <v>1.86957</v>
      </c>
      <c r="HR189">
        <v>1.86554</v>
      </c>
      <c r="HS189">
        <v>1.86676</v>
      </c>
      <c r="HT189">
        <v>1.86813</v>
      </c>
      <c r="HU189">
        <v>5</v>
      </c>
      <c r="HV189">
        <v>0</v>
      </c>
      <c r="HW189">
        <v>0</v>
      </c>
      <c r="HX189">
        <v>0</v>
      </c>
      <c r="HY189" t="s">
        <v>421</v>
      </c>
      <c r="HZ189" t="s">
        <v>422</v>
      </c>
      <c r="IA189" t="s">
        <v>423</v>
      </c>
      <c r="IB189" t="s">
        <v>423</v>
      </c>
      <c r="IC189" t="s">
        <v>423</v>
      </c>
      <c r="ID189" t="s">
        <v>423</v>
      </c>
      <c r="IE189">
        <v>0</v>
      </c>
      <c r="IF189">
        <v>100</v>
      </c>
      <c r="IG189">
        <v>100</v>
      </c>
      <c r="IH189">
        <v>6.039</v>
      </c>
      <c r="II189">
        <v>0.3503</v>
      </c>
      <c r="IJ189">
        <v>3.92169283877132</v>
      </c>
      <c r="IK189">
        <v>0.0054094350880348</v>
      </c>
      <c r="IL189">
        <v>8.62785101562088e-07</v>
      </c>
      <c r="IM189">
        <v>-6.09410195572284e-10</v>
      </c>
      <c r="IN189">
        <v>-0.025273926026183</v>
      </c>
      <c r="IO189">
        <v>-0.0219156322177338</v>
      </c>
      <c r="IP189">
        <v>0.00246301660602182</v>
      </c>
      <c r="IQ189">
        <v>-2.7174175459257e-05</v>
      </c>
      <c r="IR189">
        <v>-3</v>
      </c>
      <c r="IS189">
        <v>1757</v>
      </c>
      <c r="IT189">
        <v>1</v>
      </c>
      <c r="IU189">
        <v>21</v>
      </c>
      <c r="IV189">
        <v>1558.3</v>
      </c>
      <c r="IW189">
        <v>1558.2</v>
      </c>
      <c r="IX189">
        <v>0.90332</v>
      </c>
      <c r="IY189">
        <v>2.6123</v>
      </c>
      <c r="IZ189">
        <v>1.54785</v>
      </c>
      <c r="JA189">
        <v>2.30591</v>
      </c>
      <c r="JB189">
        <v>1.34644</v>
      </c>
      <c r="JC189">
        <v>2.29126</v>
      </c>
      <c r="JD189">
        <v>32.3549</v>
      </c>
      <c r="JE189">
        <v>16.286</v>
      </c>
      <c r="JF189">
        <v>18</v>
      </c>
      <c r="JG189">
        <v>493.279</v>
      </c>
      <c r="JH189">
        <v>407.753</v>
      </c>
      <c r="JI189">
        <v>20.4309</v>
      </c>
      <c r="JJ189">
        <v>26.0436</v>
      </c>
      <c r="JK189">
        <v>30.0001</v>
      </c>
      <c r="JL189">
        <v>26.0076</v>
      </c>
      <c r="JM189">
        <v>25.9525</v>
      </c>
      <c r="JN189">
        <v>17.9813</v>
      </c>
      <c r="JO189">
        <v>21.7272</v>
      </c>
      <c r="JP189">
        <v>8.08113</v>
      </c>
      <c r="JQ189">
        <v>20.4336</v>
      </c>
      <c r="JR189">
        <v>345.645</v>
      </c>
      <c r="JS189">
        <v>20.1583</v>
      </c>
      <c r="JT189">
        <v>102.367</v>
      </c>
      <c r="JU189">
        <v>103.201</v>
      </c>
    </row>
    <row r="190" spans="1:281">
      <c r="A190">
        <v>174</v>
      </c>
      <c r="B190">
        <v>1659722109</v>
      </c>
      <c r="C190">
        <v>4123.90000009537</v>
      </c>
      <c r="D190" t="s">
        <v>773</v>
      </c>
      <c r="E190" t="s">
        <v>774</v>
      </c>
      <c r="F190">
        <v>5</v>
      </c>
      <c r="G190" t="s">
        <v>764</v>
      </c>
      <c r="H190" t="s">
        <v>416</v>
      </c>
      <c r="I190">
        <v>1659722101.5</v>
      </c>
      <c r="J190">
        <f>(K190)/1000</f>
        <v>0</v>
      </c>
      <c r="K190">
        <f>IF(CZ190, AN190, AH190)</f>
        <v>0</v>
      </c>
      <c r="L190">
        <f>IF(CZ190, AI190, AG190)</f>
        <v>0</v>
      </c>
      <c r="M190">
        <f>DB190 - IF(AU190&gt;1, L190*CV190*100.0/(AW190*DP190), 0)</f>
        <v>0</v>
      </c>
      <c r="N190">
        <f>((T190-J190/2)*M190-L190)/(T190+J190/2)</f>
        <v>0</v>
      </c>
      <c r="O190">
        <f>N190*(DI190+DJ190)/1000.0</f>
        <v>0</v>
      </c>
      <c r="P190">
        <f>(DB190 - IF(AU190&gt;1, L190*CV190*100.0/(AW190*DP190), 0))*(DI190+DJ190)/1000.0</f>
        <v>0</v>
      </c>
      <c r="Q190">
        <f>2.0/((1/S190-1/R190)+SIGN(S190)*SQRT((1/S190-1/R190)*(1/S190-1/R190) + 4*CW190/((CW190+1)*(CW190+1))*(2*1/S190*1/R190-1/R190*1/R190)))</f>
        <v>0</v>
      </c>
      <c r="R190">
        <f>IF(LEFT(CX190,1)&lt;&gt;"0",IF(LEFT(CX190,1)="1",3.0,CY190),$D$5+$E$5*(DP190*DI190/($K$5*1000))+$F$5*(DP190*DI190/($K$5*1000))*MAX(MIN(CV190,$J$5),$I$5)*MAX(MIN(CV190,$J$5),$I$5)+$G$5*MAX(MIN(CV190,$J$5),$I$5)*(DP190*DI190/($K$5*1000))+$H$5*(DP190*DI190/($K$5*1000))*(DP190*DI190/($K$5*1000)))</f>
        <v>0</v>
      </c>
      <c r="S190">
        <f>J190*(1000-(1000*0.61365*exp(17.502*W190/(240.97+W190))/(DI190+DJ190)+DD190)/2)/(1000*0.61365*exp(17.502*W190/(240.97+W190))/(DI190+DJ190)-DD190)</f>
        <v>0</v>
      </c>
      <c r="T190">
        <f>1/((CW190+1)/(Q190/1.6)+1/(R190/1.37)) + CW190/((CW190+1)/(Q190/1.6) + CW190/(R190/1.37))</f>
        <v>0</v>
      </c>
      <c r="U190">
        <f>(CR190*CU190)</f>
        <v>0</v>
      </c>
      <c r="V190">
        <f>(DK190+(U190+2*0.95*5.67E-8*(((DK190+$B$7)+273)^4-(DK190+273)^4)-44100*J190)/(1.84*29.3*R190+8*0.95*5.67E-8*(DK190+273)^3))</f>
        <v>0</v>
      </c>
      <c r="W190">
        <f>($C$7*DL190+$D$7*DM190+$E$7*V190)</f>
        <v>0</v>
      </c>
      <c r="X190">
        <f>0.61365*exp(17.502*W190/(240.97+W190))</f>
        <v>0</v>
      </c>
      <c r="Y190">
        <f>(Z190/AA190*100)</f>
        <v>0</v>
      </c>
      <c r="Z190">
        <f>DD190*(DI190+DJ190)/1000</f>
        <v>0</v>
      </c>
      <c r="AA190">
        <f>0.61365*exp(17.502*DK190/(240.97+DK190))</f>
        <v>0</v>
      </c>
      <c r="AB190">
        <f>(X190-DD190*(DI190+DJ190)/1000)</f>
        <v>0</v>
      </c>
      <c r="AC190">
        <f>(-J190*44100)</f>
        <v>0</v>
      </c>
      <c r="AD190">
        <f>2*29.3*R190*0.92*(DK190-W190)</f>
        <v>0</v>
      </c>
      <c r="AE190">
        <f>2*0.95*5.67E-8*(((DK190+$B$7)+273)^4-(W190+273)^4)</f>
        <v>0</v>
      </c>
      <c r="AF190">
        <f>U190+AE190+AC190+AD190</f>
        <v>0</v>
      </c>
      <c r="AG190">
        <f>DH190*AU190*(DC190-DB190*(1000-AU190*DE190)/(1000-AU190*DD190))/(100*CV190)</f>
        <v>0</v>
      </c>
      <c r="AH190">
        <f>1000*DH190*AU190*(DD190-DE190)/(100*CV190*(1000-AU190*DD190))</f>
        <v>0</v>
      </c>
      <c r="AI190">
        <f>(AJ190 - AK190 - DI190*1E3/(8.314*(DK190+273.15)) * AM190/DH190 * AL190) * DH190/(100*CV190) * (1000 - DE190)/1000</f>
        <v>0</v>
      </c>
      <c r="AJ190">
        <v>364.50835679707</v>
      </c>
      <c r="AK190">
        <v>375.238121212121</v>
      </c>
      <c r="AL190">
        <v>-3.16053410111934</v>
      </c>
      <c r="AM190">
        <v>66.0070140870222</v>
      </c>
      <c r="AN190">
        <f>(AP190 - AO190 + DI190*1E3/(8.314*(DK190+273.15)) * AR190/DH190 * AQ190) * DH190/(100*CV190) * 1000/(1000 - AP190)</f>
        <v>0</v>
      </c>
      <c r="AO190">
        <v>20.1878826001867</v>
      </c>
      <c r="AP190">
        <v>21.379355944056</v>
      </c>
      <c r="AQ190">
        <v>-7.83654608649304e-06</v>
      </c>
      <c r="AR190">
        <v>111.285414985331</v>
      </c>
      <c r="AS190">
        <v>2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MAX(0,($B$13+$C$13*DP190)/(1+$D$13*DP190)*DI190/(DK190+273)*$E$13)</f>
        <v>0</v>
      </c>
      <c r="AX190" t="s">
        <v>417</v>
      </c>
      <c r="AY190" t="s">
        <v>417</v>
      </c>
      <c r="AZ190">
        <v>0</v>
      </c>
      <c r="BA190">
        <v>0</v>
      </c>
      <c r="BB190">
        <f>1-AZ190/BA190</f>
        <v>0</v>
      </c>
      <c r="BC190">
        <v>0</v>
      </c>
      <c r="BD190" t="s">
        <v>417</v>
      </c>
      <c r="BE190" t="s">
        <v>417</v>
      </c>
      <c r="BF190">
        <v>0</v>
      </c>
      <c r="BG190">
        <v>0</v>
      </c>
      <c r="BH190">
        <f>1-BF190/BG190</f>
        <v>0</v>
      </c>
      <c r="BI190">
        <v>0.5</v>
      </c>
      <c r="BJ190">
        <f>CS190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417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f>$B$11*DQ190+$C$11*DR190+$F$11*EC190*(1-EF190)</f>
        <v>0</v>
      </c>
      <c r="CS190">
        <f>CR190*CT190</f>
        <v>0</v>
      </c>
      <c r="CT190">
        <f>($B$11*$D$9+$C$11*$D$9+$F$11*((EP190+EH190)/MAX(EP190+EH190+EQ190, 0.1)*$I$9+EQ190/MAX(EP190+EH190+EQ190, 0.1)*$J$9))/($B$11+$C$11+$F$11)</f>
        <v>0</v>
      </c>
      <c r="CU190">
        <f>($B$11*$K$9+$C$11*$K$9+$F$11*((EP190+EH190)/MAX(EP190+EH190+EQ190, 0.1)*$P$9+EQ190/MAX(EP190+EH190+EQ190, 0.1)*$Q$9))/($B$11+$C$11+$F$11)</f>
        <v>0</v>
      </c>
      <c r="CV190">
        <v>6</v>
      </c>
      <c r="CW190">
        <v>0.5</v>
      </c>
      <c r="CX190" t="s">
        <v>418</v>
      </c>
      <c r="CY190">
        <v>2</v>
      </c>
      <c r="CZ190" t="b">
        <v>1</v>
      </c>
      <c r="DA190">
        <v>1659722101.5</v>
      </c>
      <c r="DB190">
        <v>387.757222222222</v>
      </c>
      <c r="DC190">
        <v>372.992703703704</v>
      </c>
      <c r="DD190">
        <v>21.3771925925926</v>
      </c>
      <c r="DE190">
        <v>20.1862703703704</v>
      </c>
      <c r="DF190">
        <v>381.679</v>
      </c>
      <c r="DG190">
        <v>21.0269407407407</v>
      </c>
      <c r="DH190">
        <v>500.131444444444</v>
      </c>
      <c r="DI190">
        <v>90.3694481481482</v>
      </c>
      <c r="DJ190">
        <v>0.0999593925925926</v>
      </c>
      <c r="DK190">
        <v>24.5518444444444</v>
      </c>
      <c r="DL190">
        <v>24.9896</v>
      </c>
      <c r="DM190">
        <v>999.9</v>
      </c>
      <c r="DN190">
        <v>0</v>
      </c>
      <c r="DO190">
        <v>0</v>
      </c>
      <c r="DP190">
        <v>10015.7407407407</v>
      </c>
      <c r="DQ190">
        <v>0</v>
      </c>
      <c r="DR190">
        <v>11.0593777777778</v>
      </c>
      <c r="DS190">
        <v>14.7644803703704</v>
      </c>
      <c r="DT190">
        <v>396.227407407407</v>
      </c>
      <c r="DU190">
        <v>380.677148148148</v>
      </c>
      <c r="DV190">
        <v>1.19092666666667</v>
      </c>
      <c r="DW190">
        <v>372.992703703704</v>
      </c>
      <c r="DX190">
        <v>20.1862703703704</v>
      </c>
      <c r="DY190">
        <v>1.93184444444444</v>
      </c>
      <c r="DZ190">
        <v>1.82422111111111</v>
      </c>
      <c r="EA190">
        <v>16.8965111111111</v>
      </c>
      <c r="EB190">
        <v>15.9958962962963</v>
      </c>
      <c r="EC190">
        <v>2000.01074074074</v>
      </c>
      <c r="ED190">
        <v>0.980005777777778</v>
      </c>
      <c r="EE190">
        <v>0.019993937037037</v>
      </c>
      <c r="EF190">
        <v>0</v>
      </c>
      <c r="EG190">
        <v>261.821407407407</v>
      </c>
      <c r="EH190">
        <v>5.00063</v>
      </c>
      <c r="EI190">
        <v>5487.73740740741</v>
      </c>
      <c r="EJ190">
        <v>17257.0185185185</v>
      </c>
      <c r="EK190">
        <v>38.2476666666667</v>
      </c>
      <c r="EL190">
        <v>38.2591851851852</v>
      </c>
      <c r="EM190">
        <v>37.75</v>
      </c>
      <c r="EN190">
        <v>37.625</v>
      </c>
      <c r="EO190">
        <v>39.0436296296296</v>
      </c>
      <c r="EP190">
        <v>1955.12037037037</v>
      </c>
      <c r="EQ190">
        <v>39.89</v>
      </c>
      <c r="ER190">
        <v>0</v>
      </c>
      <c r="ES190">
        <v>1659722106.1</v>
      </c>
      <c r="ET190">
        <v>0</v>
      </c>
      <c r="EU190">
        <v>261.8006</v>
      </c>
      <c r="EV190">
        <v>-5.11723078149161</v>
      </c>
      <c r="EW190">
        <v>-97.9438462994289</v>
      </c>
      <c r="EX190">
        <v>5487.3964</v>
      </c>
      <c r="EY190">
        <v>15</v>
      </c>
      <c r="EZ190">
        <v>0</v>
      </c>
      <c r="FA190" t="s">
        <v>419</v>
      </c>
      <c r="FB190">
        <v>1659628608.5</v>
      </c>
      <c r="FC190">
        <v>1659628614.5</v>
      </c>
      <c r="FD190">
        <v>0</v>
      </c>
      <c r="FE190">
        <v>0.171</v>
      </c>
      <c r="FF190">
        <v>-0.023</v>
      </c>
      <c r="FG190">
        <v>6.372</v>
      </c>
      <c r="FH190">
        <v>0.072</v>
      </c>
      <c r="FI190">
        <v>420</v>
      </c>
      <c r="FJ190">
        <v>15</v>
      </c>
      <c r="FK190">
        <v>0.23</v>
      </c>
      <c r="FL190">
        <v>0.04</v>
      </c>
      <c r="FM190">
        <v>11.1799064</v>
      </c>
      <c r="FN190">
        <v>54.8826512645403</v>
      </c>
      <c r="FO190">
        <v>5.55801679552612</v>
      </c>
      <c r="FP190">
        <v>0</v>
      </c>
      <c r="FQ190">
        <v>262.004735294118</v>
      </c>
      <c r="FR190">
        <v>-3.36065698921185</v>
      </c>
      <c r="FS190">
        <v>0.392341261180764</v>
      </c>
      <c r="FT190">
        <v>0</v>
      </c>
      <c r="FU190">
        <v>1.1915685</v>
      </c>
      <c r="FV190">
        <v>-0.00851954971857818</v>
      </c>
      <c r="FW190">
        <v>0.00288138122260835</v>
      </c>
      <c r="FX190">
        <v>1</v>
      </c>
      <c r="FY190">
        <v>1</v>
      </c>
      <c r="FZ190">
        <v>3</v>
      </c>
      <c r="GA190" t="s">
        <v>426</v>
      </c>
      <c r="GB190">
        <v>2.97411</v>
      </c>
      <c r="GC190">
        <v>2.75427</v>
      </c>
      <c r="GD190">
        <v>0.081226</v>
      </c>
      <c r="GE190">
        <v>0.0792729</v>
      </c>
      <c r="GF190">
        <v>0.0953427</v>
      </c>
      <c r="GG190">
        <v>0.0925248</v>
      </c>
      <c r="GH190">
        <v>35797.2</v>
      </c>
      <c r="GI190">
        <v>39244.9</v>
      </c>
      <c r="GJ190">
        <v>35305.1</v>
      </c>
      <c r="GK190">
        <v>38653.6</v>
      </c>
      <c r="GL190">
        <v>45281.6</v>
      </c>
      <c r="GM190">
        <v>50661.4</v>
      </c>
      <c r="GN190">
        <v>55179.7</v>
      </c>
      <c r="GO190">
        <v>62000.1</v>
      </c>
      <c r="GP190">
        <v>1.982</v>
      </c>
      <c r="GQ190">
        <v>1.8484</v>
      </c>
      <c r="GR190">
        <v>0.0780821</v>
      </c>
      <c r="GS190">
        <v>0</v>
      </c>
      <c r="GT190">
        <v>23.7234</v>
      </c>
      <c r="GU190">
        <v>999.9</v>
      </c>
      <c r="GV190">
        <v>55.268</v>
      </c>
      <c r="GW190">
        <v>28.782</v>
      </c>
      <c r="GX190">
        <v>24.2868</v>
      </c>
      <c r="GY190">
        <v>55.2821</v>
      </c>
      <c r="GZ190">
        <v>49.7075</v>
      </c>
      <c r="HA190">
        <v>1</v>
      </c>
      <c r="HB190">
        <v>-0.0893902</v>
      </c>
      <c r="HC190">
        <v>1.72939</v>
      </c>
      <c r="HD190">
        <v>20.1369</v>
      </c>
      <c r="HE190">
        <v>5.19932</v>
      </c>
      <c r="HF190">
        <v>12.004</v>
      </c>
      <c r="HG190">
        <v>4.9756</v>
      </c>
      <c r="HH190">
        <v>3.2934</v>
      </c>
      <c r="HI190">
        <v>660.9</v>
      </c>
      <c r="HJ190">
        <v>9999</v>
      </c>
      <c r="HK190">
        <v>9999</v>
      </c>
      <c r="HL190">
        <v>9999</v>
      </c>
      <c r="HM190">
        <v>1.86292</v>
      </c>
      <c r="HN190">
        <v>1.86783</v>
      </c>
      <c r="HO190">
        <v>1.86758</v>
      </c>
      <c r="HP190">
        <v>1.86871</v>
      </c>
      <c r="HQ190">
        <v>1.86951</v>
      </c>
      <c r="HR190">
        <v>1.86557</v>
      </c>
      <c r="HS190">
        <v>1.86676</v>
      </c>
      <c r="HT190">
        <v>1.86813</v>
      </c>
      <c r="HU190">
        <v>5</v>
      </c>
      <c r="HV190">
        <v>0</v>
      </c>
      <c r="HW190">
        <v>0</v>
      </c>
      <c r="HX190">
        <v>0</v>
      </c>
      <c r="HY190" t="s">
        <v>421</v>
      </c>
      <c r="HZ190" t="s">
        <v>422</v>
      </c>
      <c r="IA190" t="s">
        <v>423</v>
      </c>
      <c r="IB190" t="s">
        <v>423</v>
      </c>
      <c r="IC190" t="s">
        <v>423</v>
      </c>
      <c r="ID190" t="s">
        <v>423</v>
      </c>
      <c r="IE190">
        <v>0</v>
      </c>
      <c r="IF190">
        <v>100</v>
      </c>
      <c r="IG190">
        <v>100</v>
      </c>
      <c r="IH190">
        <v>5.951</v>
      </c>
      <c r="II190">
        <v>0.3501</v>
      </c>
      <c r="IJ190">
        <v>3.92169283877132</v>
      </c>
      <c r="IK190">
        <v>0.0054094350880348</v>
      </c>
      <c r="IL190">
        <v>8.62785101562088e-07</v>
      </c>
      <c r="IM190">
        <v>-6.09410195572284e-10</v>
      </c>
      <c r="IN190">
        <v>-0.025273926026183</v>
      </c>
      <c r="IO190">
        <v>-0.0219156322177338</v>
      </c>
      <c r="IP190">
        <v>0.00246301660602182</v>
      </c>
      <c r="IQ190">
        <v>-2.7174175459257e-05</v>
      </c>
      <c r="IR190">
        <v>-3</v>
      </c>
      <c r="IS190">
        <v>1757</v>
      </c>
      <c r="IT190">
        <v>1</v>
      </c>
      <c r="IU190">
        <v>21</v>
      </c>
      <c r="IV190">
        <v>1558.3</v>
      </c>
      <c r="IW190">
        <v>1558.2</v>
      </c>
      <c r="IX190">
        <v>0.866699</v>
      </c>
      <c r="IY190">
        <v>2.60742</v>
      </c>
      <c r="IZ190">
        <v>1.54785</v>
      </c>
      <c r="JA190">
        <v>2.30591</v>
      </c>
      <c r="JB190">
        <v>1.34644</v>
      </c>
      <c r="JC190">
        <v>2.33765</v>
      </c>
      <c r="JD190">
        <v>32.3549</v>
      </c>
      <c r="JE190">
        <v>16.286</v>
      </c>
      <c r="JF190">
        <v>18</v>
      </c>
      <c r="JG190">
        <v>492.778</v>
      </c>
      <c r="JH190">
        <v>407.657</v>
      </c>
      <c r="JI190">
        <v>20.4366</v>
      </c>
      <c r="JJ190">
        <v>26.0436</v>
      </c>
      <c r="JK190">
        <v>30.0002</v>
      </c>
      <c r="JL190">
        <v>26.0098</v>
      </c>
      <c r="JM190">
        <v>25.9547</v>
      </c>
      <c r="JN190">
        <v>17.3322</v>
      </c>
      <c r="JO190">
        <v>21.7272</v>
      </c>
      <c r="JP190">
        <v>8.08113</v>
      </c>
      <c r="JQ190">
        <v>20.4406</v>
      </c>
      <c r="JR190">
        <v>332.243</v>
      </c>
      <c r="JS190">
        <v>20.1594</v>
      </c>
      <c r="JT190">
        <v>102.366</v>
      </c>
      <c r="JU190">
        <v>103.199</v>
      </c>
    </row>
    <row r="191" spans="1:281">
      <c r="A191">
        <v>175</v>
      </c>
      <c r="B191">
        <v>1659722114</v>
      </c>
      <c r="C191">
        <v>4128.90000009537</v>
      </c>
      <c r="D191" t="s">
        <v>775</v>
      </c>
      <c r="E191" t="s">
        <v>776</v>
      </c>
      <c r="F191">
        <v>5</v>
      </c>
      <c r="G191" t="s">
        <v>764</v>
      </c>
      <c r="H191" t="s">
        <v>416</v>
      </c>
      <c r="I191">
        <v>1659722106.21429</v>
      </c>
      <c r="J191">
        <f>(K191)/1000</f>
        <v>0</v>
      </c>
      <c r="K191">
        <f>IF(CZ191, AN191, AH191)</f>
        <v>0</v>
      </c>
      <c r="L191">
        <f>IF(CZ191, AI191, AG191)</f>
        <v>0</v>
      </c>
      <c r="M191">
        <f>DB191 - IF(AU191&gt;1, L191*CV191*100.0/(AW191*DP191), 0)</f>
        <v>0</v>
      </c>
      <c r="N191">
        <f>((T191-J191/2)*M191-L191)/(T191+J191/2)</f>
        <v>0</v>
      </c>
      <c r="O191">
        <f>N191*(DI191+DJ191)/1000.0</f>
        <v>0</v>
      </c>
      <c r="P191">
        <f>(DB191 - IF(AU191&gt;1, L191*CV191*100.0/(AW191*DP191), 0))*(DI191+DJ191)/1000.0</f>
        <v>0</v>
      </c>
      <c r="Q191">
        <f>2.0/((1/S191-1/R191)+SIGN(S191)*SQRT((1/S191-1/R191)*(1/S191-1/R191) + 4*CW191/((CW191+1)*(CW191+1))*(2*1/S191*1/R191-1/R191*1/R191)))</f>
        <v>0</v>
      </c>
      <c r="R191">
        <f>IF(LEFT(CX191,1)&lt;&gt;"0",IF(LEFT(CX191,1)="1",3.0,CY191),$D$5+$E$5*(DP191*DI191/($K$5*1000))+$F$5*(DP191*DI191/($K$5*1000))*MAX(MIN(CV191,$J$5),$I$5)*MAX(MIN(CV191,$J$5),$I$5)+$G$5*MAX(MIN(CV191,$J$5),$I$5)*(DP191*DI191/($K$5*1000))+$H$5*(DP191*DI191/($K$5*1000))*(DP191*DI191/($K$5*1000)))</f>
        <v>0</v>
      </c>
      <c r="S191">
        <f>J191*(1000-(1000*0.61365*exp(17.502*W191/(240.97+W191))/(DI191+DJ191)+DD191)/2)/(1000*0.61365*exp(17.502*W191/(240.97+W191))/(DI191+DJ191)-DD191)</f>
        <v>0</v>
      </c>
      <c r="T191">
        <f>1/((CW191+1)/(Q191/1.6)+1/(R191/1.37)) + CW191/((CW191+1)/(Q191/1.6) + CW191/(R191/1.37))</f>
        <v>0</v>
      </c>
      <c r="U191">
        <f>(CR191*CU191)</f>
        <v>0</v>
      </c>
      <c r="V191">
        <f>(DK191+(U191+2*0.95*5.67E-8*(((DK191+$B$7)+273)^4-(DK191+273)^4)-44100*J191)/(1.84*29.3*R191+8*0.95*5.67E-8*(DK191+273)^3))</f>
        <v>0</v>
      </c>
      <c r="W191">
        <f>($C$7*DL191+$D$7*DM191+$E$7*V191)</f>
        <v>0</v>
      </c>
      <c r="X191">
        <f>0.61365*exp(17.502*W191/(240.97+W191))</f>
        <v>0</v>
      </c>
      <c r="Y191">
        <f>(Z191/AA191*100)</f>
        <v>0</v>
      </c>
      <c r="Z191">
        <f>DD191*(DI191+DJ191)/1000</f>
        <v>0</v>
      </c>
      <c r="AA191">
        <f>0.61365*exp(17.502*DK191/(240.97+DK191))</f>
        <v>0</v>
      </c>
      <c r="AB191">
        <f>(X191-DD191*(DI191+DJ191)/1000)</f>
        <v>0</v>
      </c>
      <c r="AC191">
        <f>(-J191*44100)</f>
        <v>0</v>
      </c>
      <c r="AD191">
        <f>2*29.3*R191*0.92*(DK191-W191)</f>
        <v>0</v>
      </c>
      <c r="AE191">
        <f>2*0.95*5.67E-8*(((DK191+$B$7)+273)^4-(W191+273)^4)</f>
        <v>0</v>
      </c>
      <c r="AF191">
        <f>U191+AE191+AC191+AD191</f>
        <v>0</v>
      </c>
      <c r="AG191">
        <f>DH191*AU191*(DC191-DB191*(1000-AU191*DE191)/(1000-AU191*DD191))/(100*CV191)</f>
        <v>0</v>
      </c>
      <c r="AH191">
        <f>1000*DH191*AU191*(DD191-DE191)/(100*CV191*(1000-AU191*DD191))</f>
        <v>0</v>
      </c>
      <c r="AI191">
        <f>(AJ191 - AK191 - DI191*1E3/(8.314*(DK191+273.15)) * AM191/DH191 * AL191) * DH191/(100*CV191) * (1000 - DE191)/1000</f>
        <v>0</v>
      </c>
      <c r="AJ191">
        <v>347.223669133524</v>
      </c>
      <c r="AK191">
        <v>358.867090909091</v>
      </c>
      <c r="AL191">
        <v>-3.28397272554381</v>
      </c>
      <c r="AM191">
        <v>66.0070140870222</v>
      </c>
      <c r="AN191">
        <f>(AP191 - AO191 + DI191*1E3/(8.314*(DK191+273.15)) * AR191/DH191 * AQ191) * DH191/(100*CV191) * 1000/(1000 - AP191)</f>
        <v>0</v>
      </c>
      <c r="AO191">
        <v>20.1872061193606</v>
      </c>
      <c r="AP191">
        <v>21.3822916083916</v>
      </c>
      <c r="AQ191">
        <v>-1.34794815383262e-05</v>
      </c>
      <c r="AR191">
        <v>111.285414985331</v>
      </c>
      <c r="AS191">
        <v>2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MAX(0,($B$13+$C$13*DP191)/(1+$D$13*DP191)*DI191/(DK191+273)*$E$13)</f>
        <v>0</v>
      </c>
      <c r="AX191" t="s">
        <v>417</v>
      </c>
      <c r="AY191" t="s">
        <v>417</v>
      </c>
      <c r="AZ191">
        <v>0</v>
      </c>
      <c r="BA191">
        <v>0</v>
      </c>
      <c r="BB191">
        <f>1-AZ191/BA191</f>
        <v>0</v>
      </c>
      <c r="BC191">
        <v>0</v>
      </c>
      <c r="BD191" t="s">
        <v>417</v>
      </c>
      <c r="BE191" t="s">
        <v>417</v>
      </c>
      <c r="BF191">
        <v>0</v>
      </c>
      <c r="BG191">
        <v>0</v>
      </c>
      <c r="BH191">
        <f>1-BF191/BG191</f>
        <v>0</v>
      </c>
      <c r="BI191">
        <v>0.5</v>
      </c>
      <c r="BJ191">
        <f>CS191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417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f>$B$11*DQ191+$C$11*DR191+$F$11*EC191*(1-EF191)</f>
        <v>0</v>
      </c>
      <c r="CS191">
        <f>CR191*CT191</f>
        <v>0</v>
      </c>
      <c r="CT191">
        <f>($B$11*$D$9+$C$11*$D$9+$F$11*((EP191+EH191)/MAX(EP191+EH191+EQ191, 0.1)*$I$9+EQ191/MAX(EP191+EH191+EQ191, 0.1)*$J$9))/($B$11+$C$11+$F$11)</f>
        <v>0</v>
      </c>
      <c r="CU191">
        <f>($B$11*$K$9+$C$11*$K$9+$F$11*((EP191+EH191)/MAX(EP191+EH191+EQ191, 0.1)*$P$9+EQ191/MAX(EP191+EH191+EQ191, 0.1)*$Q$9))/($B$11+$C$11+$F$11)</f>
        <v>0</v>
      </c>
      <c r="CV191">
        <v>6</v>
      </c>
      <c r="CW191">
        <v>0.5</v>
      </c>
      <c r="CX191" t="s">
        <v>418</v>
      </c>
      <c r="CY191">
        <v>2</v>
      </c>
      <c r="CZ191" t="b">
        <v>1</v>
      </c>
      <c r="DA191">
        <v>1659722106.21429</v>
      </c>
      <c r="DB191">
        <v>373.943535714286</v>
      </c>
      <c r="DC191">
        <v>357.289321428571</v>
      </c>
      <c r="DD191">
        <v>21.3776571428571</v>
      </c>
      <c r="DE191">
        <v>20.1873035714286</v>
      </c>
      <c r="DF191">
        <v>367.944964285714</v>
      </c>
      <c r="DG191">
        <v>21.0273785714286</v>
      </c>
      <c r="DH191">
        <v>500.110714285714</v>
      </c>
      <c r="DI191">
        <v>90.3710107142857</v>
      </c>
      <c r="DJ191">
        <v>0.0999719857142857</v>
      </c>
      <c r="DK191">
        <v>24.5524571428571</v>
      </c>
      <c r="DL191">
        <v>24.9907678571429</v>
      </c>
      <c r="DM191">
        <v>999.9</v>
      </c>
      <c r="DN191">
        <v>0</v>
      </c>
      <c r="DO191">
        <v>0</v>
      </c>
      <c r="DP191">
        <v>10015.5357142857</v>
      </c>
      <c r="DQ191">
        <v>0</v>
      </c>
      <c r="DR191">
        <v>11.0619785714286</v>
      </c>
      <c r="DS191">
        <v>16.6542071428571</v>
      </c>
      <c r="DT191">
        <v>382.112214285714</v>
      </c>
      <c r="DU191">
        <v>364.650607142857</v>
      </c>
      <c r="DV191">
        <v>1.19035857142857</v>
      </c>
      <c r="DW191">
        <v>357.289321428571</v>
      </c>
      <c r="DX191">
        <v>20.1873035714286</v>
      </c>
      <c r="DY191">
        <v>1.93192</v>
      </c>
      <c r="DZ191">
        <v>1.82434642857143</v>
      </c>
      <c r="EA191">
        <v>16.897125</v>
      </c>
      <c r="EB191">
        <v>15.9969678571429</v>
      </c>
      <c r="EC191">
        <v>2000.00714285714</v>
      </c>
      <c r="ED191">
        <v>0.980005571428571</v>
      </c>
      <c r="EE191">
        <v>0.0199941571428571</v>
      </c>
      <c r="EF191">
        <v>0</v>
      </c>
      <c r="EG191">
        <v>261.37875</v>
      </c>
      <c r="EH191">
        <v>5.00063</v>
      </c>
      <c r="EI191">
        <v>5478.72357142857</v>
      </c>
      <c r="EJ191">
        <v>17256.9821428571</v>
      </c>
      <c r="EK191">
        <v>38.25</v>
      </c>
      <c r="EL191">
        <v>38.2655</v>
      </c>
      <c r="EM191">
        <v>37.75</v>
      </c>
      <c r="EN191">
        <v>37.625</v>
      </c>
      <c r="EO191">
        <v>39.0553571428571</v>
      </c>
      <c r="EP191">
        <v>1955.11642857143</v>
      </c>
      <c r="EQ191">
        <v>39.89</v>
      </c>
      <c r="ER191">
        <v>0</v>
      </c>
      <c r="ES191">
        <v>1659722111.5</v>
      </c>
      <c r="ET191">
        <v>0</v>
      </c>
      <c r="EU191">
        <v>261.332269230769</v>
      </c>
      <c r="EV191">
        <v>-6.08345297763468</v>
      </c>
      <c r="EW191">
        <v>-135.1418801513</v>
      </c>
      <c r="EX191">
        <v>5477.41</v>
      </c>
      <c r="EY191">
        <v>15</v>
      </c>
      <c r="EZ191">
        <v>0</v>
      </c>
      <c r="FA191" t="s">
        <v>419</v>
      </c>
      <c r="FB191">
        <v>1659628608.5</v>
      </c>
      <c r="FC191">
        <v>1659628614.5</v>
      </c>
      <c r="FD191">
        <v>0</v>
      </c>
      <c r="FE191">
        <v>0.171</v>
      </c>
      <c r="FF191">
        <v>-0.023</v>
      </c>
      <c r="FG191">
        <v>6.372</v>
      </c>
      <c r="FH191">
        <v>0.072</v>
      </c>
      <c r="FI191">
        <v>420</v>
      </c>
      <c r="FJ191">
        <v>15</v>
      </c>
      <c r="FK191">
        <v>0.23</v>
      </c>
      <c r="FL191">
        <v>0.04</v>
      </c>
      <c r="FM191">
        <v>15.42293075</v>
      </c>
      <c r="FN191">
        <v>24.781114108818</v>
      </c>
      <c r="FO191">
        <v>2.55979392806666</v>
      </c>
      <c r="FP191">
        <v>0</v>
      </c>
      <c r="FQ191">
        <v>261.596382352941</v>
      </c>
      <c r="FR191">
        <v>-5.58415584172261</v>
      </c>
      <c r="FS191">
        <v>0.57457585454817</v>
      </c>
      <c r="FT191">
        <v>0</v>
      </c>
      <c r="FU191">
        <v>1.191025</v>
      </c>
      <c r="FV191">
        <v>-0.00705838649155813</v>
      </c>
      <c r="FW191">
        <v>0.0025195971900286</v>
      </c>
      <c r="FX191">
        <v>1</v>
      </c>
      <c r="FY191">
        <v>1</v>
      </c>
      <c r="FZ191">
        <v>3</v>
      </c>
      <c r="GA191" t="s">
        <v>426</v>
      </c>
      <c r="GB191">
        <v>2.97423</v>
      </c>
      <c r="GC191">
        <v>2.75422</v>
      </c>
      <c r="GD191">
        <v>0.0783752</v>
      </c>
      <c r="GE191">
        <v>0.0763963</v>
      </c>
      <c r="GF191">
        <v>0.0953629</v>
      </c>
      <c r="GG191">
        <v>0.0925262</v>
      </c>
      <c r="GH191">
        <v>35908.8</v>
      </c>
      <c r="GI191">
        <v>39367.8</v>
      </c>
      <c r="GJ191">
        <v>35305.7</v>
      </c>
      <c r="GK191">
        <v>38654.1</v>
      </c>
      <c r="GL191">
        <v>45280.8</v>
      </c>
      <c r="GM191">
        <v>50662.3</v>
      </c>
      <c r="GN191">
        <v>55180.1</v>
      </c>
      <c r="GO191">
        <v>62001.4</v>
      </c>
      <c r="GP191">
        <v>1.982</v>
      </c>
      <c r="GQ191">
        <v>1.8482</v>
      </c>
      <c r="GR191">
        <v>0.0779331</v>
      </c>
      <c r="GS191">
        <v>0</v>
      </c>
      <c r="GT191">
        <v>23.7194</v>
      </c>
      <c r="GU191">
        <v>999.9</v>
      </c>
      <c r="GV191">
        <v>55.268</v>
      </c>
      <c r="GW191">
        <v>28.762</v>
      </c>
      <c r="GX191">
        <v>24.2594</v>
      </c>
      <c r="GY191">
        <v>55.0521</v>
      </c>
      <c r="GZ191">
        <v>50.2204</v>
      </c>
      <c r="HA191">
        <v>1</v>
      </c>
      <c r="HB191">
        <v>-0.089187</v>
      </c>
      <c r="HC191">
        <v>1.7256</v>
      </c>
      <c r="HD191">
        <v>20.137</v>
      </c>
      <c r="HE191">
        <v>5.19932</v>
      </c>
      <c r="HF191">
        <v>12.004</v>
      </c>
      <c r="HG191">
        <v>4.9756</v>
      </c>
      <c r="HH191">
        <v>3.2934</v>
      </c>
      <c r="HI191">
        <v>660.9</v>
      </c>
      <c r="HJ191">
        <v>9999</v>
      </c>
      <c r="HK191">
        <v>9999</v>
      </c>
      <c r="HL191">
        <v>9999</v>
      </c>
      <c r="HM191">
        <v>1.86295</v>
      </c>
      <c r="HN191">
        <v>1.86783</v>
      </c>
      <c r="HO191">
        <v>1.86752</v>
      </c>
      <c r="HP191">
        <v>1.86874</v>
      </c>
      <c r="HQ191">
        <v>1.86957</v>
      </c>
      <c r="HR191">
        <v>1.86557</v>
      </c>
      <c r="HS191">
        <v>1.86673</v>
      </c>
      <c r="HT191">
        <v>1.86807</v>
      </c>
      <c r="HU191">
        <v>5</v>
      </c>
      <c r="HV191">
        <v>0</v>
      </c>
      <c r="HW191">
        <v>0</v>
      </c>
      <c r="HX191">
        <v>0</v>
      </c>
      <c r="HY191" t="s">
        <v>421</v>
      </c>
      <c r="HZ191" t="s">
        <v>422</v>
      </c>
      <c r="IA191" t="s">
        <v>423</v>
      </c>
      <c r="IB191" t="s">
        <v>423</v>
      </c>
      <c r="IC191" t="s">
        <v>423</v>
      </c>
      <c r="ID191" t="s">
        <v>423</v>
      </c>
      <c r="IE191">
        <v>0</v>
      </c>
      <c r="IF191">
        <v>100</v>
      </c>
      <c r="IG191">
        <v>100</v>
      </c>
      <c r="IH191">
        <v>5.858</v>
      </c>
      <c r="II191">
        <v>0.3505</v>
      </c>
      <c r="IJ191">
        <v>3.92169283877132</v>
      </c>
      <c r="IK191">
        <v>0.0054094350880348</v>
      </c>
      <c r="IL191">
        <v>8.62785101562088e-07</v>
      </c>
      <c r="IM191">
        <v>-6.09410195572284e-10</v>
      </c>
      <c r="IN191">
        <v>-0.025273926026183</v>
      </c>
      <c r="IO191">
        <v>-0.0219156322177338</v>
      </c>
      <c r="IP191">
        <v>0.00246301660602182</v>
      </c>
      <c r="IQ191">
        <v>-2.7174175459257e-05</v>
      </c>
      <c r="IR191">
        <v>-3</v>
      </c>
      <c r="IS191">
        <v>1757</v>
      </c>
      <c r="IT191">
        <v>1</v>
      </c>
      <c r="IU191">
        <v>21</v>
      </c>
      <c r="IV191">
        <v>1558.4</v>
      </c>
      <c r="IW191">
        <v>1558.3</v>
      </c>
      <c r="IX191">
        <v>0.836182</v>
      </c>
      <c r="IY191">
        <v>2.6123</v>
      </c>
      <c r="IZ191">
        <v>1.54785</v>
      </c>
      <c r="JA191">
        <v>2.30469</v>
      </c>
      <c r="JB191">
        <v>1.34644</v>
      </c>
      <c r="JC191">
        <v>2.40723</v>
      </c>
      <c r="JD191">
        <v>32.3549</v>
      </c>
      <c r="JE191">
        <v>16.286</v>
      </c>
      <c r="JF191">
        <v>18</v>
      </c>
      <c r="JG191">
        <v>492.778</v>
      </c>
      <c r="JH191">
        <v>407.558</v>
      </c>
      <c r="JI191">
        <v>20.4433</v>
      </c>
      <c r="JJ191">
        <v>26.0458</v>
      </c>
      <c r="JK191">
        <v>30.0004</v>
      </c>
      <c r="JL191">
        <v>26.0098</v>
      </c>
      <c r="JM191">
        <v>25.9569</v>
      </c>
      <c r="JN191">
        <v>16.6433</v>
      </c>
      <c r="JO191">
        <v>21.7272</v>
      </c>
      <c r="JP191">
        <v>8.08113</v>
      </c>
      <c r="JQ191">
        <v>20.4462</v>
      </c>
      <c r="JR191">
        <v>312.134</v>
      </c>
      <c r="JS191">
        <v>20.1545</v>
      </c>
      <c r="JT191">
        <v>102.367</v>
      </c>
      <c r="JU191">
        <v>103.201</v>
      </c>
    </row>
    <row r="192" spans="1:281">
      <c r="A192">
        <v>176</v>
      </c>
      <c r="B192">
        <v>1659722118.5</v>
      </c>
      <c r="C192">
        <v>4133.40000009537</v>
      </c>
      <c r="D192" t="s">
        <v>777</v>
      </c>
      <c r="E192" t="s">
        <v>778</v>
      </c>
      <c r="F192">
        <v>5</v>
      </c>
      <c r="G192" t="s">
        <v>764</v>
      </c>
      <c r="H192" t="s">
        <v>416</v>
      </c>
      <c r="I192">
        <v>1659722110.66071</v>
      </c>
      <c r="J192">
        <f>(K192)/1000</f>
        <v>0</v>
      </c>
      <c r="K192">
        <f>IF(CZ192, AN192, AH192)</f>
        <v>0</v>
      </c>
      <c r="L192">
        <f>IF(CZ192, AI192, AG192)</f>
        <v>0</v>
      </c>
      <c r="M192">
        <f>DB192 - IF(AU192&gt;1, L192*CV192*100.0/(AW192*DP192), 0)</f>
        <v>0</v>
      </c>
      <c r="N192">
        <f>((T192-J192/2)*M192-L192)/(T192+J192/2)</f>
        <v>0</v>
      </c>
      <c r="O192">
        <f>N192*(DI192+DJ192)/1000.0</f>
        <v>0</v>
      </c>
      <c r="P192">
        <f>(DB192 - IF(AU192&gt;1, L192*CV192*100.0/(AW192*DP192), 0))*(DI192+DJ192)/1000.0</f>
        <v>0</v>
      </c>
      <c r="Q192">
        <f>2.0/((1/S192-1/R192)+SIGN(S192)*SQRT((1/S192-1/R192)*(1/S192-1/R192) + 4*CW192/((CW192+1)*(CW192+1))*(2*1/S192*1/R192-1/R192*1/R192)))</f>
        <v>0</v>
      </c>
      <c r="R192">
        <f>IF(LEFT(CX192,1)&lt;&gt;"0",IF(LEFT(CX192,1)="1",3.0,CY192),$D$5+$E$5*(DP192*DI192/($K$5*1000))+$F$5*(DP192*DI192/($K$5*1000))*MAX(MIN(CV192,$J$5),$I$5)*MAX(MIN(CV192,$J$5),$I$5)+$G$5*MAX(MIN(CV192,$J$5),$I$5)*(DP192*DI192/($K$5*1000))+$H$5*(DP192*DI192/($K$5*1000))*(DP192*DI192/($K$5*1000)))</f>
        <v>0</v>
      </c>
      <c r="S192">
        <f>J192*(1000-(1000*0.61365*exp(17.502*W192/(240.97+W192))/(DI192+DJ192)+DD192)/2)/(1000*0.61365*exp(17.502*W192/(240.97+W192))/(DI192+DJ192)-DD192)</f>
        <v>0</v>
      </c>
      <c r="T192">
        <f>1/((CW192+1)/(Q192/1.6)+1/(R192/1.37)) + CW192/((CW192+1)/(Q192/1.6) + CW192/(R192/1.37))</f>
        <v>0</v>
      </c>
      <c r="U192">
        <f>(CR192*CU192)</f>
        <v>0</v>
      </c>
      <c r="V192">
        <f>(DK192+(U192+2*0.95*5.67E-8*(((DK192+$B$7)+273)^4-(DK192+273)^4)-44100*J192)/(1.84*29.3*R192+8*0.95*5.67E-8*(DK192+273)^3))</f>
        <v>0</v>
      </c>
      <c r="W192">
        <f>($C$7*DL192+$D$7*DM192+$E$7*V192)</f>
        <v>0</v>
      </c>
      <c r="X192">
        <f>0.61365*exp(17.502*W192/(240.97+W192))</f>
        <v>0</v>
      </c>
      <c r="Y192">
        <f>(Z192/AA192*100)</f>
        <v>0</v>
      </c>
      <c r="Z192">
        <f>DD192*(DI192+DJ192)/1000</f>
        <v>0</v>
      </c>
      <c r="AA192">
        <f>0.61365*exp(17.502*DK192/(240.97+DK192))</f>
        <v>0</v>
      </c>
      <c r="AB192">
        <f>(X192-DD192*(DI192+DJ192)/1000)</f>
        <v>0</v>
      </c>
      <c r="AC192">
        <f>(-J192*44100)</f>
        <v>0</v>
      </c>
      <c r="AD192">
        <f>2*29.3*R192*0.92*(DK192-W192)</f>
        <v>0</v>
      </c>
      <c r="AE192">
        <f>2*0.95*5.67E-8*(((DK192+$B$7)+273)^4-(W192+273)^4)</f>
        <v>0</v>
      </c>
      <c r="AF192">
        <f>U192+AE192+AC192+AD192</f>
        <v>0</v>
      </c>
      <c r="AG192">
        <f>DH192*AU192*(DC192-DB192*(1000-AU192*DE192)/(1000-AU192*DD192))/(100*CV192)</f>
        <v>0</v>
      </c>
      <c r="AH192">
        <f>1000*DH192*AU192*(DD192-DE192)/(100*CV192*(1000-AU192*DD192))</f>
        <v>0</v>
      </c>
      <c r="AI192">
        <f>(AJ192 - AK192 - DI192*1E3/(8.314*(DK192+273.15)) * AM192/DH192 * AL192) * DH192/(100*CV192) * (1000 - DE192)/1000</f>
        <v>0</v>
      </c>
      <c r="AJ192">
        <v>332.282221450739</v>
      </c>
      <c r="AK192">
        <v>344.07256969697</v>
      </c>
      <c r="AL192">
        <v>-3.29311100084897</v>
      </c>
      <c r="AM192">
        <v>66.0070140870222</v>
      </c>
      <c r="AN192">
        <f>(AP192 - AO192 + DI192*1E3/(8.314*(DK192+273.15)) * AR192/DH192 * AQ192) * DH192/(100*CV192) * 1000/(1000 - AP192)</f>
        <v>0</v>
      </c>
      <c r="AO192">
        <v>20.1871927937723</v>
      </c>
      <c r="AP192">
        <v>21.3788874125874</v>
      </c>
      <c r="AQ192">
        <v>-3.08671892650787e-06</v>
      </c>
      <c r="AR192">
        <v>111.285414985331</v>
      </c>
      <c r="AS192">
        <v>2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MAX(0,($B$13+$C$13*DP192)/(1+$D$13*DP192)*DI192/(DK192+273)*$E$13)</f>
        <v>0</v>
      </c>
      <c r="AX192" t="s">
        <v>417</v>
      </c>
      <c r="AY192" t="s">
        <v>417</v>
      </c>
      <c r="AZ192">
        <v>0</v>
      </c>
      <c r="BA192">
        <v>0</v>
      </c>
      <c r="BB192">
        <f>1-AZ192/BA192</f>
        <v>0</v>
      </c>
      <c r="BC192">
        <v>0</v>
      </c>
      <c r="BD192" t="s">
        <v>417</v>
      </c>
      <c r="BE192" t="s">
        <v>417</v>
      </c>
      <c r="BF192">
        <v>0</v>
      </c>
      <c r="BG192">
        <v>0</v>
      </c>
      <c r="BH192">
        <f>1-BF192/BG192</f>
        <v>0</v>
      </c>
      <c r="BI192">
        <v>0.5</v>
      </c>
      <c r="BJ192">
        <f>CS192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417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f>$B$11*DQ192+$C$11*DR192+$F$11*EC192*(1-EF192)</f>
        <v>0</v>
      </c>
      <c r="CS192">
        <f>CR192*CT192</f>
        <v>0</v>
      </c>
      <c r="CT192">
        <f>($B$11*$D$9+$C$11*$D$9+$F$11*((EP192+EH192)/MAX(EP192+EH192+EQ192, 0.1)*$I$9+EQ192/MAX(EP192+EH192+EQ192, 0.1)*$J$9))/($B$11+$C$11+$F$11)</f>
        <v>0</v>
      </c>
      <c r="CU192">
        <f>($B$11*$K$9+$C$11*$K$9+$F$11*((EP192+EH192)/MAX(EP192+EH192+EQ192, 0.1)*$P$9+EQ192/MAX(EP192+EH192+EQ192, 0.1)*$Q$9))/($B$11+$C$11+$F$11)</f>
        <v>0</v>
      </c>
      <c r="CV192">
        <v>6</v>
      </c>
      <c r="CW192">
        <v>0.5</v>
      </c>
      <c r="CX192" t="s">
        <v>418</v>
      </c>
      <c r="CY192">
        <v>2</v>
      </c>
      <c r="CZ192" t="b">
        <v>1</v>
      </c>
      <c r="DA192">
        <v>1659722110.66071</v>
      </c>
      <c r="DB192">
        <v>360.166607142857</v>
      </c>
      <c r="DC192">
        <v>342.586</v>
      </c>
      <c r="DD192">
        <v>21.3787107142857</v>
      </c>
      <c r="DE192">
        <v>20.1878607142857</v>
      </c>
      <c r="DF192">
        <v>354.247392857143</v>
      </c>
      <c r="DG192">
        <v>21.0283964285714</v>
      </c>
      <c r="DH192">
        <v>500.107321428571</v>
      </c>
      <c r="DI192">
        <v>90.3722571428571</v>
      </c>
      <c r="DJ192">
        <v>0.0999955142857143</v>
      </c>
      <c r="DK192">
        <v>24.5520214285714</v>
      </c>
      <c r="DL192">
        <v>24.9935285714286</v>
      </c>
      <c r="DM192">
        <v>999.9</v>
      </c>
      <c r="DN192">
        <v>0</v>
      </c>
      <c r="DO192">
        <v>0</v>
      </c>
      <c r="DP192">
        <v>10017.6785714286</v>
      </c>
      <c r="DQ192">
        <v>0</v>
      </c>
      <c r="DR192">
        <v>11.08445</v>
      </c>
      <c r="DS192">
        <v>17.5805714285714</v>
      </c>
      <c r="DT192">
        <v>368.03475</v>
      </c>
      <c r="DU192">
        <v>349.644607142857</v>
      </c>
      <c r="DV192">
        <v>1.19085785714286</v>
      </c>
      <c r="DW192">
        <v>342.586</v>
      </c>
      <c r="DX192">
        <v>20.1878607142857</v>
      </c>
      <c r="DY192">
        <v>1.93204178571429</v>
      </c>
      <c r="DZ192">
        <v>1.82442178571429</v>
      </c>
      <c r="EA192">
        <v>16.8981285714286</v>
      </c>
      <c r="EB192">
        <v>15.9976178571429</v>
      </c>
      <c r="EC192">
        <v>2000.01571428571</v>
      </c>
      <c r="ED192">
        <v>0.980005571428571</v>
      </c>
      <c r="EE192">
        <v>0.0199941571428571</v>
      </c>
      <c r="EF192">
        <v>0</v>
      </c>
      <c r="EG192">
        <v>260.899428571429</v>
      </c>
      <c r="EH192">
        <v>5.00063</v>
      </c>
      <c r="EI192">
        <v>5468.18035714286</v>
      </c>
      <c r="EJ192">
        <v>17257.0535714286</v>
      </c>
      <c r="EK192">
        <v>38.24775</v>
      </c>
      <c r="EL192">
        <v>38.2610714285714</v>
      </c>
      <c r="EM192">
        <v>37.75</v>
      </c>
      <c r="EN192">
        <v>37.625</v>
      </c>
      <c r="EO192">
        <v>39.0442857142857</v>
      </c>
      <c r="EP192">
        <v>1955.125</v>
      </c>
      <c r="EQ192">
        <v>39.89</v>
      </c>
      <c r="ER192">
        <v>0</v>
      </c>
      <c r="ES192">
        <v>1659722115.7</v>
      </c>
      <c r="ET192">
        <v>0</v>
      </c>
      <c r="EU192">
        <v>260.85116</v>
      </c>
      <c r="EV192">
        <v>-7.02930769614613</v>
      </c>
      <c r="EW192">
        <v>-158.746923079235</v>
      </c>
      <c r="EX192">
        <v>5466.4828</v>
      </c>
      <c r="EY192">
        <v>15</v>
      </c>
      <c r="EZ192">
        <v>0</v>
      </c>
      <c r="FA192" t="s">
        <v>419</v>
      </c>
      <c r="FB192">
        <v>1659628608.5</v>
      </c>
      <c r="FC192">
        <v>1659628614.5</v>
      </c>
      <c r="FD192">
        <v>0</v>
      </c>
      <c r="FE192">
        <v>0.171</v>
      </c>
      <c r="FF192">
        <v>-0.023</v>
      </c>
      <c r="FG192">
        <v>6.372</v>
      </c>
      <c r="FH192">
        <v>0.072</v>
      </c>
      <c r="FI192">
        <v>420</v>
      </c>
      <c r="FJ192">
        <v>15</v>
      </c>
      <c r="FK192">
        <v>0.23</v>
      </c>
      <c r="FL192">
        <v>0.04</v>
      </c>
      <c r="FM192">
        <v>16.84364</v>
      </c>
      <c r="FN192">
        <v>13.6359264540337</v>
      </c>
      <c r="FO192">
        <v>1.3877877308508</v>
      </c>
      <c r="FP192">
        <v>0</v>
      </c>
      <c r="FQ192">
        <v>261.237794117647</v>
      </c>
      <c r="FR192">
        <v>-6.13239114098186</v>
      </c>
      <c r="FS192">
        <v>0.626776664390294</v>
      </c>
      <c r="FT192">
        <v>0</v>
      </c>
      <c r="FU192">
        <v>1.1911295</v>
      </c>
      <c r="FV192">
        <v>0.00312315196997885</v>
      </c>
      <c r="FW192">
        <v>0.00263188425847338</v>
      </c>
      <c r="FX192">
        <v>1</v>
      </c>
      <c r="FY192">
        <v>1</v>
      </c>
      <c r="FZ192">
        <v>3</v>
      </c>
      <c r="GA192" t="s">
        <v>426</v>
      </c>
      <c r="GB192">
        <v>2.97235</v>
      </c>
      <c r="GC192">
        <v>2.7536</v>
      </c>
      <c r="GD192">
        <v>0.0757579</v>
      </c>
      <c r="GE192">
        <v>0.0734715</v>
      </c>
      <c r="GF192">
        <v>0.0953697</v>
      </c>
      <c r="GG192">
        <v>0.092541</v>
      </c>
      <c r="GH192">
        <v>36010.4</v>
      </c>
      <c r="GI192">
        <v>39492.2</v>
      </c>
      <c r="GJ192">
        <v>35305.4</v>
      </c>
      <c r="GK192">
        <v>38653.8</v>
      </c>
      <c r="GL192">
        <v>45280</v>
      </c>
      <c r="GM192">
        <v>50661.2</v>
      </c>
      <c r="GN192">
        <v>55179.6</v>
      </c>
      <c r="GO192">
        <v>62001.1</v>
      </c>
      <c r="GP192">
        <v>1.9816</v>
      </c>
      <c r="GQ192">
        <v>1.8488</v>
      </c>
      <c r="GR192">
        <v>0.0778139</v>
      </c>
      <c r="GS192">
        <v>0</v>
      </c>
      <c r="GT192">
        <v>23.7173</v>
      </c>
      <c r="GU192">
        <v>999.9</v>
      </c>
      <c r="GV192">
        <v>55.268</v>
      </c>
      <c r="GW192">
        <v>28.782</v>
      </c>
      <c r="GX192">
        <v>24.2855</v>
      </c>
      <c r="GY192">
        <v>54.8021</v>
      </c>
      <c r="GZ192">
        <v>49.9399</v>
      </c>
      <c r="HA192">
        <v>1</v>
      </c>
      <c r="HB192">
        <v>-0.0890244</v>
      </c>
      <c r="HC192">
        <v>1.7246</v>
      </c>
      <c r="HD192">
        <v>20.1361</v>
      </c>
      <c r="HE192">
        <v>5.19692</v>
      </c>
      <c r="HF192">
        <v>12.004</v>
      </c>
      <c r="HG192">
        <v>4.9748</v>
      </c>
      <c r="HH192">
        <v>3.2932</v>
      </c>
      <c r="HI192">
        <v>660.9</v>
      </c>
      <c r="HJ192">
        <v>9999</v>
      </c>
      <c r="HK192">
        <v>9999</v>
      </c>
      <c r="HL192">
        <v>9999</v>
      </c>
      <c r="HM192">
        <v>1.86285</v>
      </c>
      <c r="HN192">
        <v>1.86783</v>
      </c>
      <c r="HO192">
        <v>1.86752</v>
      </c>
      <c r="HP192">
        <v>1.86871</v>
      </c>
      <c r="HQ192">
        <v>1.86951</v>
      </c>
      <c r="HR192">
        <v>1.86554</v>
      </c>
      <c r="HS192">
        <v>1.8667</v>
      </c>
      <c r="HT192">
        <v>1.86807</v>
      </c>
      <c r="HU192">
        <v>5</v>
      </c>
      <c r="HV192">
        <v>0</v>
      </c>
      <c r="HW192">
        <v>0</v>
      </c>
      <c r="HX192">
        <v>0</v>
      </c>
      <c r="HY192" t="s">
        <v>421</v>
      </c>
      <c r="HZ192" t="s">
        <v>422</v>
      </c>
      <c r="IA192" t="s">
        <v>423</v>
      </c>
      <c r="IB192" t="s">
        <v>423</v>
      </c>
      <c r="IC192" t="s">
        <v>423</v>
      </c>
      <c r="ID192" t="s">
        <v>423</v>
      </c>
      <c r="IE192">
        <v>0</v>
      </c>
      <c r="IF192">
        <v>100</v>
      </c>
      <c r="IG192">
        <v>100</v>
      </c>
      <c r="IH192">
        <v>5.776</v>
      </c>
      <c r="II192">
        <v>0.3505</v>
      </c>
      <c r="IJ192">
        <v>3.92169283877132</v>
      </c>
      <c r="IK192">
        <v>0.0054094350880348</v>
      </c>
      <c r="IL192">
        <v>8.62785101562088e-07</v>
      </c>
      <c r="IM192">
        <v>-6.09410195572284e-10</v>
      </c>
      <c r="IN192">
        <v>-0.025273926026183</v>
      </c>
      <c r="IO192">
        <v>-0.0219156322177338</v>
      </c>
      <c r="IP192">
        <v>0.00246301660602182</v>
      </c>
      <c r="IQ192">
        <v>-2.7174175459257e-05</v>
      </c>
      <c r="IR192">
        <v>-3</v>
      </c>
      <c r="IS192">
        <v>1757</v>
      </c>
      <c r="IT192">
        <v>1</v>
      </c>
      <c r="IU192">
        <v>21</v>
      </c>
      <c r="IV192">
        <v>1558.5</v>
      </c>
      <c r="IW192">
        <v>1558.4</v>
      </c>
      <c r="IX192">
        <v>0.809326</v>
      </c>
      <c r="IY192">
        <v>2.61353</v>
      </c>
      <c r="IZ192">
        <v>1.54785</v>
      </c>
      <c r="JA192">
        <v>2.30591</v>
      </c>
      <c r="JB192">
        <v>1.34644</v>
      </c>
      <c r="JC192">
        <v>2.40845</v>
      </c>
      <c r="JD192">
        <v>32.3549</v>
      </c>
      <c r="JE192">
        <v>16.2772</v>
      </c>
      <c r="JF192">
        <v>18</v>
      </c>
      <c r="JG192">
        <v>492.539</v>
      </c>
      <c r="JH192">
        <v>407.896</v>
      </c>
      <c r="JI192">
        <v>20.4487</v>
      </c>
      <c r="JJ192">
        <v>26.0458</v>
      </c>
      <c r="JK192">
        <v>30.0004</v>
      </c>
      <c r="JL192">
        <v>26.012</v>
      </c>
      <c r="JM192">
        <v>25.9569</v>
      </c>
      <c r="JN192">
        <v>16.0345</v>
      </c>
      <c r="JO192">
        <v>21.7272</v>
      </c>
      <c r="JP192">
        <v>8.08113</v>
      </c>
      <c r="JQ192">
        <v>20.4462</v>
      </c>
      <c r="JR192">
        <v>298.705</v>
      </c>
      <c r="JS192">
        <v>20.152</v>
      </c>
      <c r="JT192">
        <v>102.366</v>
      </c>
      <c r="JU192">
        <v>103.201</v>
      </c>
    </row>
    <row r="193" spans="1:281">
      <c r="A193">
        <v>177</v>
      </c>
      <c r="B193">
        <v>1659722124</v>
      </c>
      <c r="C193">
        <v>4138.90000009537</v>
      </c>
      <c r="D193" t="s">
        <v>779</v>
      </c>
      <c r="E193" t="s">
        <v>780</v>
      </c>
      <c r="F193">
        <v>5</v>
      </c>
      <c r="G193" t="s">
        <v>764</v>
      </c>
      <c r="H193" t="s">
        <v>416</v>
      </c>
      <c r="I193">
        <v>1659722116.23214</v>
      </c>
      <c r="J193">
        <f>(K193)/1000</f>
        <v>0</v>
      </c>
      <c r="K193">
        <f>IF(CZ193, AN193, AH193)</f>
        <v>0</v>
      </c>
      <c r="L193">
        <f>IF(CZ193, AI193, AG193)</f>
        <v>0</v>
      </c>
      <c r="M193">
        <f>DB193 - IF(AU193&gt;1, L193*CV193*100.0/(AW193*DP193), 0)</f>
        <v>0</v>
      </c>
      <c r="N193">
        <f>((T193-J193/2)*M193-L193)/(T193+J193/2)</f>
        <v>0</v>
      </c>
      <c r="O193">
        <f>N193*(DI193+DJ193)/1000.0</f>
        <v>0</v>
      </c>
      <c r="P193">
        <f>(DB193 - IF(AU193&gt;1, L193*CV193*100.0/(AW193*DP193), 0))*(DI193+DJ193)/1000.0</f>
        <v>0</v>
      </c>
      <c r="Q193">
        <f>2.0/((1/S193-1/R193)+SIGN(S193)*SQRT((1/S193-1/R193)*(1/S193-1/R193) + 4*CW193/((CW193+1)*(CW193+1))*(2*1/S193*1/R193-1/R193*1/R193)))</f>
        <v>0</v>
      </c>
      <c r="R193">
        <f>IF(LEFT(CX193,1)&lt;&gt;"0",IF(LEFT(CX193,1)="1",3.0,CY193),$D$5+$E$5*(DP193*DI193/($K$5*1000))+$F$5*(DP193*DI193/($K$5*1000))*MAX(MIN(CV193,$J$5),$I$5)*MAX(MIN(CV193,$J$5),$I$5)+$G$5*MAX(MIN(CV193,$J$5),$I$5)*(DP193*DI193/($K$5*1000))+$H$5*(DP193*DI193/($K$5*1000))*(DP193*DI193/($K$5*1000)))</f>
        <v>0</v>
      </c>
      <c r="S193">
        <f>J193*(1000-(1000*0.61365*exp(17.502*W193/(240.97+W193))/(DI193+DJ193)+DD193)/2)/(1000*0.61365*exp(17.502*W193/(240.97+W193))/(DI193+DJ193)-DD193)</f>
        <v>0</v>
      </c>
      <c r="T193">
        <f>1/((CW193+1)/(Q193/1.6)+1/(R193/1.37)) + CW193/((CW193+1)/(Q193/1.6) + CW193/(R193/1.37))</f>
        <v>0</v>
      </c>
      <c r="U193">
        <f>(CR193*CU193)</f>
        <v>0</v>
      </c>
      <c r="V193">
        <f>(DK193+(U193+2*0.95*5.67E-8*(((DK193+$B$7)+273)^4-(DK193+273)^4)-44100*J193)/(1.84*29.3*R193+8*0.95*5.67E-8*(DK193+273)^3))</f>
        <v>0</v>
      </c>
      <c r="W193">
        <f>($C$7*DL193+$D$7*DM193+$E$7*V193)</f>
        <v>0</v>
      </c>
      <c r="X193">
        <f>0.61365*exp(17.502*W193/(240.97+W193))</f>
        <v>0</v>
      </c>
      <c r="Y193">
        <f>(Z193/AA193*100)</f>
        <v>0</v>
      </c>
      <c r="Z193">
        <f>DD193*(DI193+DJ193)/1000</f>
        <v>0</v>
      </c>
      <c r="AA193">
        <f>0.61365*exp(17.502*DK193/(240.97+DK193))</f>
        <v>0</v>
      </c>
      <c r="AB193">
        <f>(X193-DD193*(DI193+DJ193)/1000)</f>
        <v>0</v>
      </c>
      <c r="AC193">
        <f>(-J193*44100)</f>
        <v>0</v>
      </c>
      <c r="AD193">
        <f>2*29.3*R193*0.92*(DK193-W193)</f>
        <v>0</v>
      </c>
      <c r="AE193">
        <f>2*0.95*5.67E-8*(((DK193+$B$7)+273)^4-(W193+273)^4)</f>
        <v>0</v>
      </c>
      <c r="AF193">
        <f>U193+AE193+AC193+AD193</f>
        <v>0</v>
      </c>
      <c r="AG193">
        <f>DH193*AU193*(DC193-DB193*(1000-AU193*DE193)/(1000-AU193*DD193))/(100*CV193)</f>
        <v>0</v>
      </c>
      <c r="AH193">
        <f>1000*DH193*AU193*(DD193-DE193)/(100*CV193*(1000-AU193*DD193))</f>
        <v>0</v>
      </c>
      <c r="AI193">
        <f>(AJ193 - AK193 - DI193*1E3/(8.314*(DK193+273.15)) * AM193/DH193 * AL193) * DH193/(100*CV193) * (1000 - DE193)/1000</f>
        <v>0</v>
      </c>
      <c r="AJ193">
        <v>313.240702412455</v>
      </c>
      <c r="AK193">
        <v>325.60643030303</v>
      </c>
      <c r="AL193">
        <v>-3.39223774274753</v>
      </c>
      <c r="AM193">
        <v>66.0070140870222</v>
      </c>
      <c r="AN193">
        <f>(AP193 - AO193 + DI193*1E3/(8.314*(DK193+273.15)) * AR193/DH193 * AQ193) * DH193/(100*CV193) * 1000/(1000 - AP193)</f>
        <v>0</v>
      </c>
      <c r="AO193">
        <v>20.1895684128049</v>
      </c>
      <c r="AP193">
        <v>21.3781727272727</v>
      </c>
      <c r="AQ193">
        <v>-1.97739352714294e-05</v>
      </c>
      <c r="AR193">
        <v>111.285414985331</v>
      </c>
      <c r="AS193">
        <v>2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MAX(0,($B$13+$C$13*DP193)/(1+$D$13*DP193)*DI193/(DK193+273)*$E$13)</f>
        <v>0</v>
      </c>
      <c r="AX193" t="s">
        <v>417</v>
      </c>
      <c r="AY193" t="s">
        <v>417</v>
      </c>
      <c r="AZ193">
        <v>0</v>
      </c>
      <c r="BA193">
        <v>0</v>
      </c>
      <c r="BB193">
        <f>1-AZ193/BA193</f>
        <v>0</v>
      </c>
      <c r="BC193">
        <v>0</v>
      </c>
      <c r="BD193" t="s">
        <v>417</v>
      </c>
      <c r="BE193" t="s">
        <v>417</v>
      </c>
      <c r="BF193">
        <v>0</v>
      </c>
      <c r="BG193">
        <v>0</v>
      </c>
      <c r="BH193">
        <f>1-BF193/BG193</f>
        <v>0</v>
      </c>
      <c r="BI193">
        <v>0.5</v>
      </c>
      <c r="BJ193">
        <f>CS193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417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f>$B$11*DQ193+$C$11*DR193+$F$11*EC193*(1-EF193)</f>
        <v>0</v>
      </c>
      <c r="CS193">
        <f>CR193*CT193</f>
        <v>0</v>
      </c>
      <c r="CT193">
        <f>($B$11*$D$9+$C$11*$D$9+$F$11*((EP193+EH193)/MAX(EP193+EH193+EQ193, 0.1)*$I$9+EQ193/MAX(EP193+EH193+EQ193, 0.1)*$J$9))/($B$11+$C$11+$F$11)</f>
        <v>0</v>
      </c>
      <c r="CU193">
        <f>($B$11*$K$9+$C$11*$K$9+$F$11*((EP193+EH193)/MAX(EP193+EH193+EQ193, 0.1)*$P$9+EQ193/MAX(EP193+EH193+EQ193, 0.1)*$Q$9))/($B$11+$C$11+$F$11)</f>
        <v>0</v>
      </c>
      <c r="CV193">
        <v>6</v>
      </c>
      <c r="CW193">
        <v>0.5</v>
      </c>
      <c r="CX193" t="s">
        <v>418</v>
      </c>
      <c r="CY193">
        <v>2</v>
      </c>
      <c r="CZ193" t="b">
        <v>1</v>
      </c>
      <c r="DA193">
        <v>1659722116.23214</v>
      </c>
      <c r="DB193">
        <v>342.351928571429</v>
      </c>
      <c r="DC193">
        <v>323.9485</v>
      </c>
      <c r="DD193">
        <v>21.3794714285714</v>
      </c>
      <c r="DE193">
        <v>20.1883428571429</v>
      </c>
      <c r="DF193">
        <v>336.53525</v>
      </c>
      <c r="DG193">
        <v>21.0291214285714</v>
      </c>
      <c r="DH193">
        <v>500.108071428571</v>
      </c>
      <c r="DI193">
        <v>90.3719</v>
      </c>
      <c r="DJ193">
        <v>0.100046482142857</v>
      </c>
      <c r="DK193">
        <v>24.5526714285714</v>
      </c>
      <c r="DL193">
        <v>24.9935035714286</v>
      </c>
      <c r="DM193">
        <v>999.9</v>
      </c>
      <c r="DN193">
        <v>0</v>
      </c>
      <c r="DO193">
        <v>0</v>
      </c>
      <c r="DP193">
        <v>10012.1428571429</v>
      </c>
      <c r="DQ193">
        <v>0</v>
      </c>
      <c r="DR193">
        <v>11.088</v>
      </c>
      <c r="DS193">
        <v>18.4034285714286</v>
      </c>
      <c r="DT193">
        <v>349.83125</v>
      </c>
      <c r="DU193">
        <v>330.62325</v>
      </c>
      <c r="DV193">
        <v>1.19113357142857</v>
      </c>
      <c r="DW193">
        <v>323.9485</v>
      </c>
      <c r="DX193">
        <v>20.1883428571429</v>
      </c>
      <c r="DY193">
        <v>1.93210428571429</v>
      </c>
      <c r="DZ193">
        <v>1.82445857142857</v>
      </c>
      <c r="EA193">
        <v>16.8986321428571</v>
      </c>
      <c r="EB193">
        <v>15.9979285714286</v>
      </c>
      <c r="EC193">
        <v>2000.02071428571</v>
      </c>
      <c r="ED193">
        <v>0.980005678571429</v>
      </c>
      <c r="EE193">
        <v>0.0199940428571429</v>
      </c>
      <c r="EF193">
        <v>0</v>
      </c>
      <c r="EG193">
        <v>260.201428571429</v>
      </c>
      <c r="EH193">
        <v>5.00063</v>
      </c>
      <c r="EI193">
        <v>5452.99035714286</v>
      </c>
      <c r="EJ193">
        <v>17257.1</v>
      </c>
      <c r="EK193">
        <v>38.23875</v>
      </c>
      <c r="EL193">
        <v>38.2566428571429</v>
      </c>
      <c r="EM193">
        <v>37.75</v>
      </c>
      <c r="EN193">
        <v>37.625</v>
      </c>
      <c r="EO193">
        <v>39.0398571428571</v>
      </c>
      <c r="EP193">
        <v>1955.13035714286</v>
      </c>
      <c r="EQ193">
        <v>39.89</v>
      </c>
      <c r="ER193">
        <v>0</v>
      </c>
      <c r="ES193">
        <v>1659722121.1</v>
      </c>
      <c r="ET193">
        <v>0</v>
      </c>
      <c r="EU193">
        <v>260.197230769231</v>
      </c>
      <c r="EV193">
        <v>-8.46078632638273</v>
      </c>
      <c r="EW193">
        <v>-172.334017077941</v>
      </c>
      <c r="EX193">
        <v>5452.40115384615</v>
      </c>
      <c r="EY193">
        <v>15</v>
      </c>
      <c r="EZ193">
        <v>0</v>
      </c>
      <c r="FA193" t="s">
        <v>419</v>
      </c>
      <c r="FB193">
        <v>1659628608.5</v>
      </c>
      <c r="FC193">
        <v>1659628614.5</v>
      </c>
      <c r="FD193">
        <v>0</v>
      </c>
      <c r="FE193">
        <v>0.171</v>
      </c>
      <c r="FF193">
        <v>-0.023</v>
      </c>
      <c r="FG193">
        <v>6.372</v>
      </c>
      <c r="FH193">
        <v>0.072</v>
      </c>
      <c r="FI193">
        <v>420</v>
      </c>
      <c r="FJ193">
        <v>15</v>
      </c>
      <c r="FK193">
        <v>0.23</v>
      </c>
      <c r="FL193">
        <v>0.04</v>
      </c>
      <c r="FM193">
        <v>17.8909390243902</v>
      </c>
      <c r="FN193">
        <v>8.97029895470379</v>
      </c>
      <c r="FO193">
        <v>0.952212510836825</v>
      </c>
      <c r="FP193">
        <v>0</v>
      </c>
      <c r="FQ193">
        <v>260.630294117647</v>
      </c>
      <c r="FR193">
        <v>-7.21152023906485</v>
      </c>
      <c r="FS193">
        <v>0.728570014779626</v>
      </c>
      <c r="FT193">
        <v>0</v>
      </c>
      <c r="FU193">
        <v>1.19095536585366</v>
      </c>
      <c r="FV193">
        <v>0.00386592334494883</v>
      </c>
      <c r="FW193">
        <v>0.00245044555188161</v>
      </c>
      <c r="FX193">
        <v>1</v>
      </c>
      <c r="FY193">
        <v>1</v>
      </c>
      <c r="FZ193">
        <v>3</v>
      </c>
      <c r="GA193" t="s">
        <v>426</v>
      </c>
      <c r="GB193">
        <v>2.97387</v>
      </c>
      <c r="GC193">
        <v>2.75417</v>
      </c>
      <c r="GD193">
        <v>0.0723854</v>
      </c>
      <c r="GE193">
        <v>0.0701041</v>
      </c>
      <c r="GF193">
        <v>0.0953354</v>
      </c>
      <c r="GG193">
        <v>0.0925336</v>
      </c>
      <c r="GH193">
        <v>36141.3</v>
      </c>
      <c r="GI193">
        <v>39635.4</v>
      </c>
      <c r="GJ193">
        <v>35305</v>
      </c>
      <c r="GK193">
        <v>38653.6</v>
      </c>
      <c r="GL193">
        <v>45281.3</v>
      </c>
      <c r="GM193">
        <v>50661.3</v>
      </c>
      <c r="GN193">
        <v>55179.2</v>
      </c>
      <c r="GO193">
        <v>62000.9</v>
      </c>
      <c r="GP193">
        <v>1.9822</v>
      </c>
      <c r="GQ193">
        <v>1.8478</v>
      </c>
      <c r="GR193">
        <v>0.07689</v>
      </c>
      <c r="GS193">
        <v>0</v>
      </c>
      <c r="GT193">
        <v>23.7134</v>
      </c>
      <c r="GU193">
        <v>999.9</v>
      </c>
      <c r="GV193">
        <v>55.268</v>
      </c>
      <c r="GW193">
        <v>28.782</v>
      </c>
      <c r="GX193">
        <v>24.2866</v>
      </c>
      <c r="GY193">
        <v>55.1021</v>
      </c>
      <c r="GZ193">
        <v>50.0641</v>
      </c>
      <c r="HA193">
        <v>1</v>
      </c>
      <c r="HB193">
        <v>-0.087561</v>
      </c>
      <c r="HC193">
        <v>2.03702</v>
      </c>
      <c r="HD193">
        <v>20.1336</v>
      </c>
      <c r="HE193">
        <v>5.19932</v>
      </c>
      <c r="HF193">
        <v>12.004</v>
      </c>
      <c r="HG193">
        <v>4.9752</v>
      </c>
      <c r="HH193">
        <v>3.2934</v>
      </c>
      <c r="HI193">
        <v>660.9</v>
      </c>
      <c r="HJ193">
        <v>9999</v>
      </c>
      <c r="HK193">
        <v>9999</v>
      </c>
      <c r="HL193">
        <v>9999</v>
      </c>
      <c r="HM193">
        <v>1.86285</v>
      </c>
      <c r="HN193">
        <v>1.86783</v>
      </c>
      <c r="HO193">
        <v>1.86752</v>
      </c>
      <c r="HP193">
        <v>1.86874</v>
      </c>
      <c r="HQ193">
        <v>1.86951</v>
      </c>
      <c r="HR193">
        <v>1.86557</v>
      </c>
      <c r="HS193">
        <v>1.86673</v>
      </c>
      <c r="HT193">
        <v>1.86807</v>
      </c>
      <c r="HU193">
        <v>5</v>
      </c>
      <c r="HV193">
        <v>0</v>
      </c>
      <c r="HW193">
        <v>0</v>
      </c>
      <c r="HX193">
        <v>0</v>
      </c>
      <c r="HY193" t="s">
        <v>421</v>
      </c>
      <c r="HZ193" t="s">
        <v>422</v>
      </c>
      <c r="IA193" t="s">
        <v>423</v>
      </c>
      <c r="IB193" t="s">
        <v>423</v>
      </c>
      <c r="IC193" t="s">
        <v>423</v>
      </c>
      <c r="ID193" t="s">
        <v>423</v>
      </c>
      <c r="IE193">
        <v>0</v>
      </c>
      <c r="IF193">
        <v>100</v>
      </c>
      <c r="IG193">
        <v>100</v>
      </c>
      <c r="IH193">
        <v>5.671</v>
      </c>
      <c r="II193">
        <v>0.35</v>
      </c>
      <c r="IJ193">
        <v>3.92169283877132</v>
      </c>
      <c r="IK193">
        <v>0.0054094350880348</v>
      </c>
      <c r="IL193">
        <v>8.62785101562088e-07</v>
      </c>
      <c r="IM193">
        <v>-6.09410195572284e-10</v>
      </c>
      <c r="IN193">
        <v>-0.025273926026183</v>
      </c>
      <c r="IO193">
        <v>-0.0219156322177338</v>
      </c>
      <c r="IP193">
        <v>0.00246301660602182</v>
      </c>
      <c r="IQ193">
        <v>-2.7174175459257e-05</v>
      </c>
      <c r="IR193">
        <v>-3</v>
      </c>
      <c r="IS193">
        <v>1757</v>
      </c>
      <c r="IT193">
        <v>1</v>
      </c>
      <c r="IU193">
        <v>21</v>
      </c>
      <c r="IV193">
        <v>1558.6</v>
      </c>
      <c r="IW193">
        <v>1558.5</v>
      </c>
      <c r="IX193">
        <v>0.767822</v>
      </c>
      <c r="IY193">
        <v>2.62817</v>
      </c>
      <c r="IZ193">
        <v>1.54785</v>
      </c>
      <c r="JA193">
        <v>2.30469</v>
      </c>
      <c r="JB193">
        <v>1.34644</v>
      </c>
      <c r="JC193">
        <v>2.23755</v>
      </c>
      <c r="JD193">
        <v>32.3549</v>
      </c>
      <c r="JE193">
        <v>16.2597</v>
      </c>
      <c r="JF193">
        <v>18</v>
      </c>
      <c r="JG193">
        <v>492.948</v>
      </c>
      <c r="JH193">
        <v>407.355</v>
      </c>
      <c r="JI193">
        <v>20.3491</v>
      </c>
      <c r="JJ193">
        <v>26.048</v>
      </c>
      <c r="JK193">
        <v>30.0009</v>
      </c>
      <c r="JL193">
        <v>26.0142</v>
      </c>
      <c r="JM193">
        <v>25.9591</v>
      </c>
      <c r="JN193">
        <v>15.3982</v>
      </c>
      <c r="JO193">
        <v>21.7272</v>
      </c>
      <c r="JP193">
        <v>8.08113</v>
      </c>
      <c r="JQ193">
        <v>20.3443</v>
      </c>
      <c r="JR193">
        <v>278.601</v>
      </c>
      <c r="JS193">
        <v>20.1558</v>
      </c>
      <c r="JT193">
        <v>102.365</v>
      </c>
      <c r="JU193">
        <v>103.2</v>
      </c>
    </row>
    <row r="194" spans="1:281">
      <c r="A194">
        <v>178</v>
      </c>
      <c r="B194">
        <v>1659722129</v>
      </c>
      <c r="C194">
        <v>4143.90000009537</v>
      </c>
      <c r="D194" t="s">
        <v>781</v>
      </c>
      <c r="E194" t="s">
        <v>782</v>
      </c>
      <c r="F194">
        <v>5</v>
      </c>
      <c r="G194" t="s">
        <v>764</v>
      </c>
      <c r="H194" t="s">
        <v>416</v>
      </c>
      <c r="I194">
        <v>1659722121.51852</v>
      </c>
      <c r="J194">
        <f>(K194)/1000</f>
        <v>0</v>
      </c>
      <c r="K194">
        <f>IF(CZ194, AN194, AH194)</f>
        <v>0</v>
      </c>
      <c r="L194">
        <f>IF(CZ194, AI194, AG194)</f>
        <v>0</v>
      </c>
      <c r="M194">
        <f>DB194 - IF(AU194&gt;1, L194*CV194*100.0/(AW194*DP194), 0)</f>
        <v>0</v>
      </c>
      <c r="N194">
        <f>((T194-J194/2)*M194-L194)/(T194+J194/2)</f>
        <v>0</v>
      </c>
      <c r="O194">
        <f>N194*(DI194+DJ194)/1000.0</f>
        <v>0</v>
      </c>
      <c r="P194">
        <f>(DB194 - IF(AU194&gt;1, L194*CV194*100.0/(AW194*DP194), 0))*(DI194+DJ194)/1000.0</f>
        <v>0</v>
      </c>
      <c r="Q194">
        <f>2.0/((1/S194-1/R194)+SIGN(S194)*SQRT((1/S194-1/R194)*(1/S194-1/R194) + 4*CW194/((CW194+1)*(CW194+1))*(2*1/S194*1/R194-1/R194*1/R194)))</f>
        <v>0</v>
      </c>
      <c r="R194">
        <f>IF(LEFT(CX194,1)&lt;&gt;"0",IF(LEFT(CX194,1)="1",3.0,CY194),$D$5+$E$5*(DP194*DI194/($K$5*1000))+$F$5*(DP194*DI194/($K$5*1000))*MAX(MIN(CV194,$J$5),$I$5)*MAX(MIN(CV194,$J$5),$I$5)+$G$5*MAX(MIN(CV194,$J$5),$I$5)*(DP194*DI194/($K$5*1000))+$H$5*(DP194*DI194/($K$5*1000))*(DP194*DI194/($K$5*1000)))</f>
        <v>0</v>
      </c>
      <c r="S194">
        <f>J194*(1000-(1000*0.61365*exp(17.502*W194/(240.97+W194))/(DI194+DJ194)+DD194)/2)/(1000*0.61365*exp(17.502*W194/(240.97+W194))/(DI194+DJ194)-DD194)</f>
        <v>0</v>
      </c>
      <c r="T194">
        <f>1/((CW194+1)/(Q194/1.6)+1/(R194/1.37)) + CW194/((CW194+1)/(Q194/1.6) + CW194/(R194/1.37))</f>
        <v>0</v>
      </c>
      <c r="U194">
        <f>(CR194*CU194)</f>
        <v>0</v>
      </c>
      <c r="V194">
        <f>(DK194+(U194+2*0.95*5.67E-8*(((DK194+$B$7)+273)^4-(DK194+273)^4)-44100*J194)/(1.84*29.3*R194+8*0.95*5.67E-8*(DK194+273)^3))</f>
        <v>0</v>
      </c>
      <c r="W194">
        <f>($C$7*DL194+$D$7*DM194+$E$7*V194)</f>
        <v>0</v>
      </c>
      <c r="X194">
        <f>0.61365*exp(17.502*W194/(240.97+W194))</f>
        <v>0</v>
      </c>
      <c r="Y194">
        <f>(Z194/AA194*100)</f>
        <v>0</v>
      </c>
      <c r="Z194">
        <f>DD194*(DI194+DJ194)/1000</f>
        <v>0</v>
      </c>
      <c r="AA194">
        <f>0.61365*exp(17.502*DK194/(240.97+DK194))</f>
        <v>0</v>
      </c>
      <c r="AB194">
        <f>(X194-DD194*(DI194+DJ194)/1000)</f>
        <v>0</v>
      </c>
      <c r="AC194">
        <f>(-J194*44100)</f>
        <v>0</v>
      </c>
      <c r="AD194">
        <f>2*29.3*R194*0.92*(DK194-W194)</f>
        <v>0</v>
      </c>
      <c r="AE194">
        <f>2*0.95*5.67E-8*(((DK194+$B$7)+273)^4-(W194+273)^4)</f>
        <v>0</v>
      </c>
      <c r="AF194">
        <f>U194+AE194+AC194+AD194</f>
        <v>0</v>
      </c>
      <c r="AG194">
        <f>DH194*AU194*(DC194-DB194*(1000-AU194*DE194)/(1000-AU194*DD194))/(100*CV194)</f>
        <v>0</v>
      </c>
      <c r="AH194">
        <f>1000*DH194*AU194*(DD194-DE194)/(100*CV194*(1000-AU194*DD194))</f>
        <v>0</v>
      </c>
      <c r="AI194">
        <f>(AJ194 - AK194 - DI194*1E3/(8.314*(DK194+273.15)) * AM194/DH194 * AL194) * DH194/(100*CV194) * (1000 - DE194)/1000</f>
        <v>0</v>
      </c>
      <c r="AJ194">
        <v>297.202505934162</v>
      </c>
      <c r="AK194">
        <v>309.349163636363</v>
      </c>
      <c r="AL194">
        <v>-3.24257554759629</v>
      </c>
      <c r="AM194">
        <v>66.0070140870222</v>
      </c>
      <c r="AN194">
        <f>(AP194 - AO194 + DI194*1E3/(8.314*(DK194+273.15)) * AR194/DH194 * AQ194) * DH194/(100*CV194) * 1000/(1000 - AP194)</f>
        <v>0</v>
      </c>
      <c r="AO194">
        <v>20.1899551448592</v>
      </c>
      <c r="AP194">
        <v>21.3656111888112</v>
      </c>
      <c r="AQ194">
        <v>-3.65285595445552e-05</v>
      </c>
      <c r="AR194">
        <v>111.285414985331</v>
      </c>
      <c r="AS194">
        <v>2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MAX(0,($B$13+$C$13*DP194)/(1+$D$13*DP194)*DI194/(DK194+273)*$E$13)</f>
        <v>0</v>
      </c>
      <c r="AX194" t="s">
        <v>417</v>
      </c>
      <c r="AY194" t="s">
        <v>417</v>
      </c>
      <c r="AZ194">
        <v>0</v>
      </c>
      <c r="BA194">
        <v>0</v>
      </c>
      <c r="BB194">
        <f>1-AZ194/BA194</f>
        <v>0</v>
      </c>
      <c r="BC194">
        <v>0</v>
      </c>
      <c r="BD194" t="s">
        <v>417</v>
      </c>
      <c r="BE194" t="s">
        <v>417</v>
      </c>
      <c r="BF194">
        <v>0</v>
      </c>
      <c r="BG194">
        <v>0</v>
      </c>
      <c r="BH194">
        <f>1-BF194/BG194</f>
        <v>0</v>
      </c>
      <c r="BI194">
        <v>0.5</v>
      </c>
      <c r="BJ194">
        <f>CS194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417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f>$B$11*DQ194+$C$11*DR194+$F$11*EC194*(1-EF194)</f>
        <v>0</v>
      </c>
      <c r="CS194">
        <f>CR194*CT194</f>
        <v>0</v>
      </c>
      <c r="CT194">
        <f>($B$11*$D$9+$C$11*$D$9+$F$11*((EP194+EH194)/MAX(EP194+EH194+EQ194, 0.1)*$I$9+EQ194/MAX(EP194+EH194+EQ194, 0.1)*$J$9))/($B$11+$C$11+$F$11)</f>
        <v>0</v>
      </c>
      <c r="CU194">
        <f>($B$11*$K$9+$C$11*$K$9+$F$11*((EP194+EH194)/MAX(EP194+EH194+EQ194, 0.1)*$P$9+EQ194/MAX(EP194+EH194+EQ194, 0.1)*$Q$9))/($B$11+$C$11+$F$11)</f>
        <v>0</v>
      </c>
      <c r="CV194">
        <v>6</v>
      </c>
      <c r="CW194">
        <v>0.5</v>
      </c>
      <c r="CX194" t="s">
        <v>418</v>
      </c>
      <c r="CY194">
        <v>2</v>
      </c>
      <c r="CZ194" t="b">
        <v>1</v>
      </c>
      <c r="DA194">
        <v>1659722121.51852</v>
      </c>
      <c r="DB194">
        <v>325.253407407407</v>
      </c>
      <c r="DC194">
        <v>306.628814814815</v>
      </c>
      <c r="DD194">
        <v>21.3763</v>
      </c>
      <c r="DE194">
        <v>20.1889740740741</v>
      </c>
      <c r="DF194">
        <v>319.535</v>
      </c>
      <c r="DG194">
        <v>21.0260962962963</v>
      </c>
      <c r="DH194">
        <v>500.093703703704</v>
      </c>
      <c r="DI194">
        <v>90.3712</v>
      </c>
      <c r="DJ194">
        <v>0.100000674074074</v>
      </c>
      <c r="DK194">
        <v>24.551337037037</v>
      </c>
      <c r="DL194">
        <v>24.9875037037037</v>
      </c>
      <c r="DM194">
        <v>999.9</v>
      </c>
      <c r="DN194">
        <v>0</v>
      </c>
      <c r="DO194">
        <v>0</v>
      </c>
      <c r="DP194">
        <v>10007.962962963</v>
      </c>
      <c r="DQ194">
        <v>0</v>
      </c>
      <c r="DR194">
        <v>11.0749148148148</v>
      </c>
      <c r="DS194">
        <v>18.6246037037037</v>
      </c>
      <c r="DT194">
        <v>332.358111111111</v>
      </c>
      <c r="DU194">
        <v>312.946925925926</v>
      </c>
      <c r="DV194">
        <v>1.18734259259259</v>
      </c>
      <c r="DW194">
        <v>306.628814814815</v>
      </c>
      <c r="DX194">
        <v>20.1889740740741</v>
      </c>
      <c r="DY194">
        <v>1.93180333333333</v>
      </c>
      <c r="DZ194">
        <v>1.82450074074074</v>
      </c>
      <c r="EA194">
        <v>16.8961740740741</v>
      </c>
      <c r="EB194">
        <v>15.9982925925926</v>
      </c>
      <c r="EC194">
        <v>2000.02740740741</v>
      </c>
      <c r="ED194">
        <v>0.980005777777778</v>
      </c>
      <c r="EE194">
        <v>0.019993937037037</v>
      </c>
      <c r="EF194">
        <v>0</v>
      </c>
      <c r="EG194">
        <v>259.461777777778</v>
      </c>
      <c r="EH194">
        <v>5.00063</v>
      </c>
      <c r="EI194">
        <v>5437.84074074074</v>
      </c>
      <c r="EJ194">
        <v>17257.1555555556</v>
      </c>
      <c r="EK194">
        <v>38.222</v>
      </c>
      <c r="EL194">
        <v>38.2614814814815</v>
      </c>
      <c r="EM194">
        <v>37.7453333333333</v>
      </c>
      <c r="EN194">
        <v>37.625</v>
      </c>
      <c r="EO194">
        <v>39.0344444444444</v>
      </c>
      <c r="EP194">
        <v>1955.13740740741</v>
      </c>
      <c r="EQ194">
        <v>39.89</v>
      </c>
      <c r="ER194">
        <v>0</v>
      </c>
      <c r="ES194">
        <v>1659722125.9</v>
      </c>
      <c r="ET194">
        <v>0</v>
      </c>
      <c r="EU194">
        <v>259.523576923077</v>
      </c>
      <c r="EV194">
        <v>-8.97596581345537</v>
      </c>
      <c r="EW194">
        <v>-172.079316221659</v>
      </c>
      <c r="EX194">
        <v>5438.75153846154</v>
      </c>
      <c r="EY194">
        <v>15</v>
      </c>
      <c r="EZ194">
        <v>0</v>
      </c>
      <c r="FA194" t="s">
        <v>419</v>
      </c>
      <c r="FB194">
        <v>1659628608.5</v>
      </c>
      <c r="FC194">
        <v>1659628614.5</v>
      </c>
      <c r="FD194">
        <v>0</v>
      </c>
      <c r="FE194">
        <v>0.171</v>
      </c>
      <c r="FF194">
        <v>-0.023</v>
      </c>
      <c r="FG194">
        <v>6.372</v>
      </c>
      <c r="FH194">
        <v>0.072</v>
      </c>
      <c r="FI194">
        <v>420</v>
      </c>
      <c r="FJ194">
        <v>15</v>
      </c>
      <c r="FK194">
        <v>0.23</v>
      </c>
      <c r="FL194">
        <v>0.04</v>
      </c>
      <c r="FM194">
        <v>18.37778</v>
      </c>
      <c r="FN194">
        <v>3.79999249530959</v>
      </c>
      <c r="FO194">
        <v>0.508903618674499</v>
      </c>
      <c r="FP194">
        <v>0</v>
      </c>
      <c r="FQ194">
        <v>260.012058823529</v>
      </c>
      <c r="FR194">
        <v>-8.24455309893541</v>
      </c>
      <c r="FS194">
        <v>0.824455647192041</v>
      </c>
      <c r="FT194">
        <v>0</v>
      </c>
      <c r="FU194">
        <v>1.1890725</v>
      </c>
      <c r="FV194">
        <v>-0.0322491557223284</v>
      </c>
      <c r="FW194">
        <v>0.00499823106208586</v>
      </c>
      <c r="FX194">
        <v>1</v>
      </c>
      <c r="FY194">
        <v>1</v>
      </c>
      <c r="FZ194">
        <v>3</v>
      </c>
      <c r="GA194" t="s">
        <v>426</v>
      </c>
      <c r="GB194">
        <v>2.9748</v>
      </c>
      <c r="GC194">
        <v>2.75401</v>
      </c>
      <c r="GD194">
        <v>0.0693631</v>
      </c>
      <c r="GE194">
        <v>0.0669766</v>
      </c>
      <c r="GF194">
        <v>0.0953088</v>
      </c>
      <c r="GG194">
        <v>0.0925369</v>
      </c>
      <c r="GH194">
        <v>36259.1</v>
      </c>
      <c r="GI194">
        <v>39768.7</v>
      </c>
      <c r="GJ194">
        <v>35305.1</v>
      </c>
      <c r="GK194">
        <v>38653.7</v>
      </c>
      <c r="GL194">
        <v>45283.1</v>
      </c>
      <c r="GM194">
        <v>50661.2</v>
      </c>
      <c r="GN194">
        <v>55179.7</v>
      </c>
      <c r="GO194">
        <v>62001.1</v>
      </c>
      <c r="GP194">
        <v>1.983</v>
      </c>
      <c r="GQ194">
        <v>1.848</v>
      </c>
      <c r="GR194">
        <v>0.076741</v>
      </c>
      <c r="GS194">
        <v>0</v>
      </c>
      <c r="GT194">
        <v>23.7074</v>
      </c>
      <c r="GU194">
        <v>999.9</v>
      </c>
      <c r="GV194">
        <v>55.268</v>
      </c>
      <c r="GW194">
        <v>28.762</v>
      </c>
      <c r="GX194">
        <v>24.257</v>
      </c>
      <c r="GY194">
        <v>55.0221</v>
      </c>
      <c r="GZ194">
        <v>49.6274</v>
      </c>
      <c r="HA194">
        <v>1</v>
      </c>
      <c r="HB194">
        <v>-0.088374</v>
      </c>
      <c r="HC194">
        <v>1.88754</v>
      </c>
      <c r="HD194">
        <v>20.1353</v>
      </c>
      <c r="HE194">
        <v>5.19932</v>
      </c>
      <c r="HF194">
        <v>12.004</v>
      </c>
      <c r="HG194">
        <v>4.976</v>
      </c>
      <c r="HH194">
        <v>3.2934</v>
      </c>
      <c r="HI194">
        <v>660.9</v>
      </c>
      <c r="HJ194">
        <v>9999</v>
      </c>
      <c r="HK194">
        <v>9999</v>
      </c>
      <c r="HL194">
        <v>9999</v>
      </c>
      <c r="HM194">
        <v>1.86285</v>
      </c>
      <c r="HN194">
        <v>1.86783</v>
      </c>
      <c r="HO194">
        <v>1.86755</v>
      </c>
      <c r="HP194">
        <v>1.86868</v>
      </c>
      <c r="HQ194">
        <v>1.86951</v>
      </c>
      <c r="HR194">
        <v>1.86554</v>
      </c>
      <c r="HS194">
        <v>1.8667</v>
      </c>
      <c r="HT194">
        <v>1.8681</v>
      </c>
      <c r="HU194">
        <v>5</v>
      </c>
      <c r="HV194">
        <v>0</v>
      </c>
      <c r="HW194">
        <v>0</v>
      </c>
      <c r="HX194">
        <v>0</v>
      </c>
      <c r="HY194" t="s">
        <v>421</v>
      </c>
      <c r="HZ194" t="s">
        <v>422</v>
      </c>
      <c r="IA194" t="s">
        <v>423</v>
      </c>
      <c r="IB194" t="s">
        <v>423</v>
      </c>
      <c r="IC194" t="s">
        <v>423</v>
      </c>
      <c r="ID194" t="s">
        <v>423</v>
      </c>
      <c r="IE194">
        <v>0</v>
      </c>
      <c r="IF194">
        <v>100</v>
      </c>
      <c r="IG194">
        <v>100</v>
      </c>
      <c r="IH194">
        <v>5.579</v>
      </c>
      <c r="II194">
        <v>0.3497</v>
      </c>
      <c r="IJ194">
        <v>3.92169283877132</v>
      </c>
      <c r="IK194">
        <v>0.0054094350880348</v>
      </c>
      <c r="IL194">
        <v>8.62785101562088e-07</v>
      </c>
      <c r="IM194">
        <v>-6.09410195572284e-10</v>
      </c>
      <c r="IN194">
        <v>-0.025273926026183</v>
      </c>
      <c r="IO194">
        <v>-0.0219156322177338</v>
      </c>
      <c r="IP194">
        <v>0.00246301660602182</v>
      </c>
      <c r="IQ194">
        <v>-2.7174175459257e-05</v>
      </c>
      <c r="IR194">
        <v>-3</v>
      </c>
      <c r="IS194">
        <v>1757</v>
      </c>
      <c r="IT194">
        <v>1</v>
      </c>
      <c r="IU194">
        <v>21</v>
      </c>
      <c r="IV194">
        <v>1558.7</v>
      </c>
      <c r="IW194">
        <v>1558.6</v>
      </c>
      <c r="IX194">
        <v>0.734863</v>
      </c>
      <c r="IY194">
        <v>2.63062</v>
      </c>
      <c r="IZ194">
        <v>1.54785</v>
      </c>
      <c r="JA194">
        <v>2.30469</v>
      </c>
      <c r="JB194">
        <v>1.34644</v>
      </c>
      <c r="JC194">
        <v>2.28149</v>
      </c>
      <c r="JD194">
        <v>32.3549</v>
      </c>
      <c r="JE194">
        <v>16.2597</v>
      </c>
      <c r="JF194">
        <v>18</v>
      </c>
      <c r="JG194">
        <v>493.468</v>
      </c>
      <c r="JH194">
        <v>407.466</v>
      </c>
      <c r="JI194">
        <v>20.3311</v>
      </c>
      <c r="JJ194">
        <v>26.0503</v>
      </c>
      <c r="JK194">
        <v>30</v>
      </c>
      <c r="JL194">
        <v>26.0142</v>
      </c>
      <c r="JM194">
        <v>25.9591</v>
      </c>
      <c r="JN194">
        <v>14.6919</v>
      </c>
      <c r="JO194">
        <v>21.7272</v>
      </c>
      <c r="JP194">
        <v>8.08113</v>
      </c>
      <c r="JQ194">
        <v>20.3634</v>
      </c>
      <c r="JR194">
        <v>265.157</v>
      </c>
      <c r="JS194">
        <v>20.1558</v>
      </c>
      <c r="JT194">
        <v>102.366</v>
      </c>
      <c r="JU194">
        <v>103.2</v>
      </c>
    </row>
    <row r="195" spans="1:281">
      <c r="A195">
        <v>179</v>
      </c>
      <c r="B195">
        <v>1659722134</v>
      </c>
      <c r="C195">
        <v>4148.90000009537</v>
      </c>
      <c r="D195" t="s">
        <v>783</v>
      </c>
      <c r="E195" t="s">
        <v>784</v>
      </c>
      <c r="F195">
        <v>5</v>
      </c>
      <c r="G195" t="s">
        <v>764</v>
      </c>
      <c r="H195" t="s">
        <v>416</v>
      </c>
      <c r="I195">
        <v>1659722126.23214</v>
      </c>
      <c r="J195">
        <f>(K195)/1000</f>
        <v>0</v>
      </c>
      <c r="K195">
        <f>IF(CZ195, AN195, AH195)</f>
        <v>0</v>
      </c>
      <c r="L195">
        <f>IF(CZ195, AI195, AG195)</f>
        <v>0</v>
      </c>
      <c r="M195">
        <f>DB195 - IF(AU195&gt;1, L195*CV195*100.0/(AW195*DP195), 0)</f>
        <v>0</v>
      </c>
      <c r="N195">
        <f>((T195-J195/2)*M195-L195)/(T195+J195/2)</f>
        <v>0</v>
      </c>
      <c r="O195">
        <f>N195*(DI195+DJ195)/1000.0</f>
        <v>0</v>
      </c>
      <c r="P195">
        <f>(DB195 - IF(AU195&gt;1, L195*CV195*100.0/(AW195*DP195), 0))*(DI195+DJ195)/1000.0</f>
        <v>0</v>
      </c>
      <c r="Q195">
        <f>2.0/((1/S195-1/R195)+SIGN(S195)*SQRT((1/S195-1/R195)*(1/S195-1/R195) + 4*CW195/((CW195+1)*(CW195+1))*(2*1/S195*1/R195-1/R195*1/R195)))</f>
        <v>0</v>
      </c>
      <c r="R195">
        <f>IF(LEFT(CX195,1)&lt;&gt;"0",IF(LEFT(CX195,1)="1",3.0,CY195),$D$5+$E$5*(DP195*DI195/($K$5*1000))+$F$5*(DP195*DI195/($K$5*1000))*MAX(MIN(CV195,$J$5),$I$5)*MAX(MIN(CV195,$J$5),$I$5)+$G$5*MAX(MIN(CV195,$J$5),$I$5)*(DP195*DI195/($K$5*1000))+$H$5*(DP195*DI195/($K$5*1000))*(DP195*DI195/($K$5*1000)))</f>
        <v>0</v>
      </c>
      <c r="S195">
        <f>J195*(1000-(1000*0.61365*exp(17.502*W195/(240.97+W195))/(DI195+DJ195)+DD195)/2)/(1000*0.61365*exp(17.502*W195/(240.97+W195))/(DI195+DJ195)-DD195)</f>
        <v>0</v>
      </c>
      <c r="T195">
        <f>1/((CW195+1)/(Q195/1.6)+1/(R195/1.37)) + CW195/((CW195+1)/(Q195/1.6) + CW195/(R195/1.37))</f>
        <v>0</v>
      </c>
      <c r="U195">
        <f>(CR195*CU195)</f>
        <v>0</v>
      </c>
      <c r="V195">
        <f>(DK195+(U195+2*0.95*5.67E-8*(((DK195+$B$7)+273)^4-(DK195+273)^4)-44100*J195)/(1.84*29.3*R195+8*0.95*5.67E-8*(DK195+273)^3))</f>
        <v>0</v>
      </c>
      <c r="W195">
        <f>($C$7*DL195+$D$7*DM195+$E$7*V195)</f>
        <v>0</v>
      </c>
      <c r="X195">
        <f>0.61365*exp(17.502*W195/(240.97+W195))</f>
        <v>0</v>
      </c>
      <c r="Y195">
        <f>(Z195/AA195*100)</f>
        <v>0</v>
      </c>
      <c r="Z195">
        <f>DD195*(DI195+DJ195)/1000</f>
        <v>0</v>
      </c>
      <c r="AA195">
        <f>0.61365*exp(17.502*DK195/(240.97+DK195))</f>
        <v>0</v>
      </c>
      <c r="AB195">
        <f>(X195-DD195*(DI195+DJ195)/1000)</f>
        <v>0</v>
      </c>
      <c r="AC195">
        <f>(-J195*44100)</f>
        <v>0</v>
      </c>
      <c r="AD195">
        <f>2*29.3*R195*0.92*(DK195-W195)</f>
        <v>0</v>
      </c>
      <c r="AE195">
        <f>2*0.95*5.67E-8*(((DK195+$B$7)+273)^4-(W195+273)^4)</f>
        <v>0</v>
      </c>
      <c r="AF195">
        <f>U195+AE195+AC195+AD195</f>
        <v>0</v>
      </c>
      <c r="AG195">
        <f>DH195*AU195*(DC195-DB195*(1000-AU195*DE195)/(1000-AU195*DD195))/(100*CV195)</f>
        <v>0</v>
      </c>
      <c r="AH195">
        <f>1000*DH195*AU195*(DD195-DE195)/(100*CV195*(1000-AU195*DD195))</f>
        <v>0</v>
      </c>
      <c r="AI195">
        <f>(AJ195 - AK195 - DI195*1E3/(8.314*(DK195+273.15)) * AM195/DH195 * AL195) * DH195/(100*CV195) * (1000 - DE195)/1000</f>
        <v>0</v>
      </c>
      <c r="AJ195">
        <v>280.780068785405</v>
      </c>
      <c r="AK195">
        <v>293.090066666666</v>
      </c>
      <c r="AL195">
        <v>-3.26239987064168</v>
      </c>
      <c r="AM195">
        <v>66.0070140870222</v>
      </c>
      <c r="AN195">
        <f>(AP195 - AO195 + DI195*1E3/(8.314*(DK195+273.15)) * AR195/DH195 * AQ195) * DH195/(100*CV195) * 1000/(1000 - AP195)</f>
        <v>0</v>
      </c>
      <c r="AO195">
        <v>20.1909774084712</v>
      </c>
      <c r="AP195">
        <v>21.3664265734266</v>
      </c>
      <c r="AQ195">
        <v>-1.63470568875709e-05</v>
      </c>
      <c r="AR195">
        <v>111.285414985331</v>
      </c>
      <c r="AS195">
        <v>2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MAX(0,($B$13+$C$13*DP195)/(1+$D$13*DP195)*DI195/(DK195+273)*$E$13)</f>
        <v>0</v>
      </c>
      <c r="AX195" t="s">
        <v>417</v>
      </c>
      <c r="AY195" t="s">
        <v>417</v>
      </c>
      <c r="AZ195">
        <v>0</v>
      </c>
      <c r="BA195">
        <v>0</v>
      </c>
      <c r="BB195">
        <f>1-AZ195/BA195</f>
        <v>0</v>
      </c>
      <c r="BC195">
        <v>0</v>
      </c>
      <c r="BD195" t="s">
        <v>417</v>
      </c>
      <c r="BE195" t="s">
        <v>417</v>
      </c>
      <c r="BF195">
        <v>0</v>
      </c>
      <c r="BG195">
        <v>0</v>
      </c>
      <c r="BH195">
        <f>1-BF195/BG195</f>
        <v>0</v>
      </c>
      <c r="BI195">
        <v>0.5</v>
      </c>
      <c r="BJ195">
        <f>CS195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417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f>$B$11*DQ195+$C$11*DR195+$F$11*EC195*(1-EF195)</f>
        <v>0</v>
      </c>
      <c r="CS195">
        <f>CR195*CT195</f>
        <v>0</v>
      </c>
      <c r="CT195">
        <f>($B$11*$D$9+$C$11*$D$9+$F$11*((EP195+EH195)/MAX(EP195+EH195+EQ195, 0.1)*$I$9+EQ195/MAX(EP195+EH195+EQ195, 0.1)*$J$9))/($B$11+$C$11+$F$11)</f>
        <v>0</v>
      </c>
      <c r="CU195">
        <f>($B$11*$K$9+$C$11*$K$9+$F$11*((EP195+EH195)/MAX(EP195+EH195+EQ195, 0.1)*$P$9+EQ195/MAX(EP195+EH195+EQ195, 0.1)*$Q$9))/($B$11+$C$11+$F$11)</f>
        <v>0</v>
      </c>
      <c r="CV195">
        <v>6</v>
      </c>
      <c r="CW195">
        <v>0.5</v>
      </c>
      <c r="CX195" t="s">
        <v>418</v>
      </c>
      <c r="CY195">
        <v>2</v>
      </c>
      <c r="CZ195" t="b">
        <v>1</v>
      </c>
      <c r="DA195">
        <v>1659722126.23214</v>
      </c>
      <c r="DB195">
        <v>310.0655</v>
      </c>
      <c r="DC195">
        <v>291.291678571429</v>
      </c>
      <c r="DD195">
        <v>21.3712178571429</v>
      </c>
      <c r="DE195">
        <v>20.1902642857143</v>
      </c>
      <c r="DF195">
        <v>304.434214285714</v>
      </c>
      <c r="DG195">
        <v>21.0212178571429</v>
      </c>
      <c r="DH195">
        <v>500.088821428571</v>
      </c>
      <c r="DI195">
        <v>90.370275</v>
      </c>
      <c r="DJ195">
        <v>0.0999888642857143</v>
      </c>
      <c r="DK195">
        <v>24.5479392857143</v>
      </c>
      <c r="DL195">
        <v>24.9766107142857</v>
      </c>
      <c r="DM195">
        <v>999.9</v>
      </c>
      <c r="DN195">
        <v>0</v>
      </c>
      <c r="DO195">
        <v>0</v>
      </c>
      <c r="DP195">
        <v>10002.8571428571</v>
      </c>
      <c r="DQ195">
        <v>0</v>
      </c>
      <c r="DR195">
        <v>11.0682857142857</v>
      </c>
      <c r="DS195">
        <v>18.7738714285714</v>
      </c>
      <c r="DT195">
        <v>316.836821428571</v>
      </c>
      <c r="DU195">
        <v>297.294142857143</v>
      </c>
      <c r="DV195">
        <v>1.18095785714286</v>
      </c>
      <c r="DW195">
        <v>291.291678571429</v>
      </c>
      <c r="DX195">
        <v>20.1902642857143</v>
      </c>
      <c r="DY195">
        <v>1.93132357142857</v>
      </c>
      <c r="DZ195">
        <v>1.82459857142857</v>
      </c>
      <c r="EA195">
        <v>16.8922535714286</v>
      </c>
      <c r="EB195">
        <v>15.9991392857143</v>
      </c>
      <c r="EC195">
        <v>2000.01678571429</v>
      </c>
      <c r="ED195">
        <v>0.980005678571429</v>
      </c>
      <c r="EE195">
        <v>0.0199940428571429</v>
      </c>
      <c r="EF195">
        <v>0</v>
      </c>
      <c r="EG195">
        <v>258.832821428571</v>
      </c>
      <c r="EH195">
        <v>5.00063</v>
      </c>
      <c r="EI195">
        <v>5424.72892857143</v>
      </c>
      <c r="EJ195">
        <v>17257.0714285714</v>
      </c>
      <c r="EK195">
        <v>38.205</v>
      </c>
      <c r="EL195">
        <v>38.2655</v>
      </c>
      <c r="EM195">
        <v>37.7455</v>
      </c>
      <c r="EN195">
        <v>37.625</v>
      </c>
      <c r="EO195">
        <v>39.0287857142857</v>
      </c>
      <c r="EP195">
        <v>1955.12678571429</v>
      </c>
      <c r="EQ195">
        <v>39.89</v>
      </c>
      <c r="ER195">
        <v>0</v>
      </c>
      <c r="ES195">
        <v>1659722131.3</v>
      </c>
      <c r="ET195">
        <v>0</v>
      </c>
      <c r="EU195">
        <v>258.73984</v>
      </c>
      <c r="EV195">
        <v>-7.76707693338753</v>
      </c>
      <c r="EW195">
        <v>-161.159231006541</v>
      </c>
      <c r="EX195">
        <v>5422.9516</v>
      </c>
      <c r="EY195">
        <v>15</v>
      </c>
      <c r="EZ195">
        <v>0</v>
      </c>
      <c r="FA195" t="s">
        <v>419</v>
      </c>
      <c r="FB195">
        <v>1659628608.5</v>
      </c>
      <c r="FC195">
        <v>1659628614.5</v>
      </c>
      <c r="FD195">
        <v>0</v>
      </c>
      <c r="FE195">
        <v>0.171</v>
      </c>
      <c r="FF195">
        <v>-0.023</v>
      </c>
      <c r="FG195">
        <v>6.372</v>
      </c>
      <c r="FH195">
        <v>0.072</v>
      </c>
      <c r="FI195">
        <v>420</v>
      </c>
      <c r="FJ195">
        <v>15</v>
      </c>
      <c r="FK195">
        <v>0.23</v>
      </c>
      <c r="FL195">
        <v>0.04</v>
      </c>
      <c r="FM195">
        <v>18.5907825</v>
      </c>
      <c r="FN195">
        <v>1.63604240150094</v>
      </c>
      <c r="FO195">
        <v>0.386070655377678</v>
      </c>
      <c r="FP195">
        <v>0</v>
      </c>
      <c r="FQ195">
        <v>259.357352941176</v>
      </c>
      <c r="FR195">
        <v>-8.40953399728775</v>
      </c>
      <c r="FS195">
        <v>0.840648100202277</v>
      </c>
      <c r="FT195">
        <v>0</v>
      </c>
      <c r="FU195">
        <v>1.18464</v>
      </c>
      <c r="FV195">
        <v>-0.0786603377110697</v>
      </c>
      <c r="FW195">
        <v>0.00834026228604351</v>
      </c>
      <c r="FX195">
        <v>1</v>
      </c>
      <c r="FY195">
        <v>1</v>
      </c>
      <c r="FZ195">
        <v>3</v>
      </c>
      <c r="GA195" t="s">
        <v>426</v>
      </c>
      <c r="GB195">
        <v>2.97342</v>
      </c>
      <c r="GC195">
        <v>2.75418</v>
      </c>
      <c r="GD195">
        <v>0.0662939</v>
      </c>
      <c r="GE195">
        <v>0.0637547</v>
      </c>
      <c r="GF195">
        <v>0.0953131</v>
      </c>
      <c r="GG195">
        <v>0.0925411</v>
      </c>
      <c r="GH195">
        <v>36378.9</v>
      </c>
      <c r="GI195">
        <v>39905.8</v>
      </c>
      <c r="GJ195">
        <v>35305.3</v>
      </c>
      <c r="GK195">
        <v>38653.5</v>
      </c>
      <c r="GL195">
        <v>45282.7</v>
      </c>
      <c r="GM195">
        <v>50660.5</v>
      </c>
      <c r="GN195">
        <v>55179.7</v>
      </c>
      <c r="GO195">
        <v>62000.6</v>
      </c>
      <c r="GP195">
        <v>1.9828</v>
      </c>
      <c r="GQ195">
        <v>1.8484</v>
      </c>
      <c r="GR195">
        <v>0.077486</v>
      </c>
      <c r="GS195">
        <v>0</v>
      </c>
      <c r="GT195">
        <v>23.7034</v>
      </c>
      <c r="GU195">
        <v>999.9</v>
      </c>
      <c r="GV195">
        <v>55.268</v>
      </c>
      <c r="GW195">
        <v>28.762</v>
      </c>
      <c r="GX195">
        <v>24.2614</v>
      </c>
      <c r="GY195">
        <v>54.7021</v>
      </c>
      <c r="GZ195">
        <v>49.6514</v>
      </c>
      <c r="HA195">
        <v>1</v>
      </c>
      <c r="HB195">
        <v>-0.0885976</v>
      </c>
      <c r="HC195">
        <v>1.77296</v>
      </c>
      <c r="HD195">
        <v>20.1366</v>
      </c>
      <c r="HE195">
        <v>5.19932</v>
      </c>
      <c r="HF195">
        <v>12.004</v>
      </c>
      <c r="HG195">
        <v>4.9756</v>
      </c>
      <c r="HH195">
        <v>3.2932</v>
      </c>
      <c r="HI195">
        <v>660.9</v>
      </c>
      <c r="HJ195">
        <v>9999</v>
      </c>
      <c r="HK195">
        <v>9999</v>
      </c>
      <c r="HL195">
        <v>9999</v>
      </c>
      <c r="HM195">
        <v>1.86289</v>
      </c>
      <c r="HN195">
        <v>1.86783</v>
      </c>
      <c r="HO195">
        <v>1.86752</v>
      </c>
      <c r="HP195">
        <v>1.86865</v>
      </c>
      <c r="HQ195">
        <v>1.86951</v>
      </c>
      <c r="HR195">
        <v>1.86554</v>
      </c>
      <c r="HS195">
        <v>1.86676</v>
      </c>
      <c r="HT195">
        <v>1.86813</v>
      </c>
      <c r="HU195">
        <v>5</v>
      </c>
      <c r="HV195">
        <v>0</v>
      </c>
      <c r="HW195">
        <v>0</v>
      </c>
      <c r="HX195">
        <v>0</v>
      </c>
      <c r="HY195" t="s">
        <v>421</v>
      </c>
      <c r="HZ195" t="s">
        <v>422</v>
      </c>
      <c r="IA195" t="s">
        <v>423</v>
      </c>
      <c r="IB195" t="s">
        <v>423</v>
      </c>
      <c r="IC195" t="s">
        <v>423</v>
      </c>
      <c r="ID195" t="s">
        <v>423</v>
      </c>
      <c r="IE195">
        <v>0</v>
      </c>
      <c r="IF195">
        <v>100</v>
      </c>
      <c r="IG195">
        <v>100</v>
      </c>
      <c r="IH195">
        <v>5.49</v>
      </c>
      <c r="II195">
        <v>0.3499</v>
      </c>
      <c r="IJ195">
        <v>3.92169283877132</v>
      </c>
      <c r="IK195">
        <v>0.0054094350880348</v>
      </c>
      <c r="IL195">
        <v>8.62785101562088e-07</v>
      </c>
      <c r="IM195">
        <v>-6.09410195572284e-10</v>
      </c>
      <c r="IN195">
        <v>-0.025273926026183</v>
      </c>
      <c r="IO195">
        <v>-0.0219156322177338</v>
      </c>
      <c r="IP195">
        <v>0.00246301660602182</v>
      </c>
      <c r="IQ195">
        <v>-2.7174175459257e-05</v>
      </c>
      <c r="IR195">
        <v>-3</v>
      </c>
      <c r="IS195">
        <v>1757</v>
      </c>
      <c r="IT195">
        <v>1</v>
      </c>
      <c r="IU195">
        <v>21</v>
      </c>
      <c r="IV195">
        <v>1558.8</v>
      </c>
      <c r="IW195">
        <v>1558.7</v>
      </c>
      <c r="IX195">
        <v>0.701904</v>
      </c>
      <c r="IY195">
        <v>2.63062</v>
      </c>
      <c r="IZ195">
        <v>1.54785</v>
      </c>
      <c r="JA195">
        <v>2.30591</v>
      </c>
      <c r="JB195">
        <v>1.34644</v>
      </c>
      <c r="JC195">
        <v>2.30225</v>
      </c>
      <c r="JD195">
        <v>32.3549</v>
      </c>
      <c r="JE195">
        <v>16.2597</v>
      </c>
      <c r="JF195">
        <v>18</v>
      </c>
      <c r="JG195">
        <v>493.357</v>
      </c>
      <c r="JH195">
        <v>407.705</v>
      </c>
      <c r="JI195">
        <v>20.3497</v>
      </c>
      <c r="JJ195">
        <v>26.0503</v>
      </c>
      <c r="JK195">
        <v>29.9998</v>
      </c>
      <c r="JL195">
        <v>26.0164</v>
      </c>
      <c r="JM195">
        <v>25.9612</v>
      </c>
      <c r="JN195">
        <v>14.0417</v>
      </c>
      <c r="JO195">
        <v>21.7272</v>
      </c>
      <c r="JP195">
        <v>8.08113</v>
      </c>
      <c r="JQ195">
        <v>20.3846</v>
      </c>
      <c r="JR195">
        <v>251.711</v>
      </c>
      <c r="JS195">
        <v>20.1558</v>
      </c>
      <c r="JT195">
        <v>102.366</v>
      </c>
      <c r="JU195">
        <v>103.2</v>
      </c>
    </row>
    <row r="196" spans="1:281">
      <c r="A196">
        <v>180</v>
      </c>
      <c r="B196">
        <v>1659722139</v>
      </c>
      <c r="C196">
        <v>4153.90000009537</v>
      </c>
      <c r="D196" t="s">
        <v>785</v>
      </c>
      <c r="E196" t="s">
        <v>786</v>
      </c>
      <c r="F196">
        <v>5</v>
      </c>
      <c r="G196" t="s">
        <v>764</v>
      </c>
      <c r="H196" t="s">
        <v>416</v>
      </c>
      <c r="I196">
        <v>1659722131.5</v>
      </c>
      <c r="J196">
        <f>(K196)/1000</f>
        <v>0</v>
      </c>
      <c r="K196">
        <f>IF(CZ196, AN196, AH196)</f>
        <v>0</v>
      </c>
      <c r="L196">
        <f>IF(CZ196, AI196, AG196)</f>
        <v>0</v>
      </c>
      <c r="M196">
        <f>DB196 - IF(AU196&gt;1, L196*CV196*100.0/(AW196*DP196), 0)</f>
        <v>0</v>
      </c>
      <c r="N196">
        <f>((T196-J196/2)*M196-L196)/(T196+J196/2)</f>
        <v>0</v>
      </c>
      <c r="O196">
        <f>N196*(DI196+DJ196)/1000.0</f>
        <v>0</v>
      </c>
      <c r="P196">
        <f>(DB196 - IF(AU196&gt;1, L196*CV196*100.0/(AW196*DP196), 0))*(DI196+DJ196)/1000.0</f>
        <v>0</v>
      </c>
      <c r="Q196">
        <f>2.0/((1/S196-1/R196)+SIGN(S196)*SQRT((1/S196-1/R196)*(1/S196-1/R196) + 4*CW196/((CW196+1)*(CW196+1))*(2*1/S196*1/R196-1/R196*1/R196)))</f>
        <v>0</v>
      </c>
      <c r="R196">
        <f>IF(LEFT(CX196,1)&lt;&gt;"0",IF(LEFT(CX196,1)="1",3.0,CY196),$D$5+$E$5*(DP196*DI196/($K$5*1000))+$F$5*(DP196*DI196/($K$5*1000))*MAX(MIN(CV196,$J$5),$I$5)*MAX(MIN(CV196,$J$5),$I$5)+$G$5*MAX(MIN(CV196,$J$5),$I$5)*(DP196*DI196/($K$5*1000))+$H$5*(DP196*DI196/($K$5*1000))*(DP196*DI196/($K$5*1000)))</f>
        <v>0</v>
      </c>
      <c r="S196">
        <f>J196*(1000-(1000*0.61365*exp(17.502*W196/(240.97+W196))/(DI196+DJ196)+DD196)/2)/(1000*0.61365*exp(17.502*W196/(240.97+W196))/(DI196+DJ196)-DD196)</f>
        <v>0</v>
      </c>
      <c r="T196">
        <f>1/((CW196+1)/(Q196/1.6)+1/(R196/1.37)) + CW196/((CW196+1)/(Q196/1.6) + CW196/(R196/1.37))</f>
        <v>0</v>
      </c>
      <c r="U196">
        <f>(CR196*CU196)</f>
        <v>0</v>
      </c>
      <c r="V196">
        <f>(DK196+(U196+2*0.95*5.67E-8*(((DK196+$B$7)+273)^4-(DK196+273)^4)-44100*J196)/(1.84*29.3*R196+8*0.95*5.67E-8*(DK196+273)^3))</f>
        <v>0</v>
      </c>
      <c r="W196">
        <f>($C$7*DL196+$D$7*DM196+$E$7*V196)</f>
        <v>0</v>
      </c>
      <c r="X196">
        <f>0.61365*exp(17.502*W196/(240.97+W196))</f>
        <v>0</v>
      </c>
      <c r="Y196">
        <f>(Z196/AA196*100)</f>
        <v>0</v>
      </c>
      <c r="Z196">
        <f>DD196*(DI196+DJ196)/1000</f>
        <v>0</v>
      </c>
      <c r="AA196">
        <f>0.61365*exp(17.502*DK196/(240.97+DK196))</f>
        <v>0</v>
      </c>
      <c r="AB196">
        <f>(X196-DD196*(DI196+DJ196)/1000)</f>
        <v>0</v>
      </c>
      <c r="AC196">
        <f>(-J196*44100)</f>
        <v>0</v>
      </c>
      <c r="AD196">
        <f>2*29.3*R196*0.92*(DK196-W196)</f>
        <v>0</v>
      </c>
      <c r="AE196">
        <f>2*0.95*5.67E-8*(((DK196+$B$7)+273)^4-(W196+273)^4)</f>
        <v>0</v>
      </c>
      <c r="AF196">
        <f>U196+AE196+AC196+AD196</f>
        <v>0</v>
      </c>
      <c r="AG196">
        <f>DH196*AU196*(DC196-DB196*(1000-AU196*DE196)/(1000-AU196*DD196))/(100*CV196)</f>
        <v>0</v>
      </c>
      <c r="AH196">
        <f>1000*DH196*AU196*(DD196-DE196)/(100*CV196*(1000-AU196*DD196))</f>
        <v>0</v>
      </c>
      <c r="AI196">
        <f>(AJ196 - AK196 - DI196*1E3/(8.314*(DK196+273.15)) * AM196/DH196 * AL196) * DH196/(100*CV196) * (1000 - DE196)/1000</f>
        <v>0</v>
      </c>
      <c r="AJ196">
        <v>263.705577074715</v>
      </c>
      <c r="AK196">
        <v>276.565636363636</v>
      </c>
      <c r="AL196">
        <v>-3.30980636296659</v>
      </c>
      <c r="AM196">
        <v>66.0070140870222</v>
      </c>
      <c r="AN196">
        <f>(AP196 - AO196 + DI196*1E3/(8.314*(DK196+273.15)) * AR196/DH196 * AQ196) * DH196/(100*CV196) * 1000/(1000 - AP196)</f>
        <v>0</v>
      </c>
      <c r="AO196">
        <v>20.190927874458</v>
      </c>
      <c r="AP196">
        <v>21.3722146853147</v>
      </c>
      <c r="AQ196">
        <v>7.01102814874639e-06</v>
      </c>
      <c r="AR196">
        <v>111.285414985331</v>
      </c>
      <c r="AS196">
        <v>2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MAX(0,($B$13+$C$13*DP196)/(1+$D$13*DP196)*DI196/(DK196+273)*$E$13)</f>
        <v>0</v>
      </c>
      <c r="AX196" t="s">
        <v>417</v>
      </c>
      <c r="AY196" t="s">
        <v>417</v>
      </c>
      <c r="AZ196">
        <v>0</v>
      </c>
      <c r="BA196">
        <v>0</v>
      </c>
      <c r="BB196">
        <f>1-AZ196/BA196</f>
        <v>0</v>
      </c>
      <c r="BC196">
        <v>0</v>
      </c>
      <c r="BD196" t="s">
        <v>417</v>
      </c>
      <c r="BE196" t="s">
        <v>417</v>
      </c>
      <c r="BF196">
        <v>0</v>
      </c>
      <c r="BG196">
        <v>0</v>
      </c>
      <c r="BH196">
        <f>1-BF196/BG196</f>
        <v>0</v>
      </c>
      <c r="BI196">
        <v>0.5</v>
      </c>
      <c r="BJ196">
        <f>CS196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417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f>$B$11*DQ196+$C$11*DR196+$F$11*EC196*(1-EF196)</f>
        <v>0</v>
      </c>
      <c r="CS196">
        <f>CR196*CT196</f>
        <v>0</v>
      </c>
      <c r="CT196">
        <f>($B$11*$D$9+$C$11*$D$9+$F$11*((EP196+EH196)/MAX(EP196+EH196+EQ196, 0.1)*$I$9+EQ196/MAX(EP196+EH196+EQ196, 0.1)*$J$9))/($B$11+$C$11+$F$11)</f>
        <v>0</v>
      </c>
      <c r="CU196">
        <f>($B$11*$K$9+$C$11*$K$9+$F$11*((EP196+EH196)/MAX(EP196+EH196+EQ196, 0.1)*$P$9+EQ196/MAX(EP196+EH196+EQ196, 0.1)*$Q$9))/($B$11+$C$11+$F$11)</f>
        <v>0</v>
      </c>
      <c r="CV196">
        <v>6</v>
      </c>
      <c r="CW196">
        <v>0.5</v>
      </c>
      <c r="CX196" t="s">
        <v>418</v>
      </c>
      <c r="CY196">
        <v>2</v>
      </c>
      <c r="CZ196" t="b">
        <v>1</v>
      </c>
      <c r="DA196">
        <v>1659722131.5</v>
      </c>
      <c r="DB196">
        <v>293.143444444444</v>
      </c>
      <c r="DC196">
        <v>274.270851851852</v>
      </c>
      <c r="DD196">
        <v>21.3671111111111</v>
      </c>
      <c r="DE196">
        <v>20.1908592592593</v>
      </c>
      <c r="DF196">
        <v>287.609</v>
      </c>
      <c r="DG196">
        <v>21.0172888888889</v>
      </c>
      <c r="DH196">
        <v>500.078481481482</v>
      </c>
      <c r="DI196">
        <v>90.3705777777778</v>
      </c>
      <c r="DJ196">
        <v>0.0999686259259259</v>
      </c>
      <c r="DK196">
        <v>24.5431</v>
      </c>
      <c r="DL196">
        <v>24.9707333333333</v>
      </c>
      <c r="DM196">
        <v>999.9</v>
      </c>
      <c r="DN196">
        <v>0</v>
      </c>
      <c r="DO196">
        <v>0</v>
      </c>
      <c r="DP196">
        <v>9998.51851851852</v>
      </c>
      <c r="DQ196">
        <v>0</v>
      </c>
      <c r="DR196">
        <v>11.0503814814815</v>
      </c>
      <c r="DS196">
        <v>18.8726296296296</v>
      </c>
      <c r="DT196">
        <v>299.543740740741</v>
      </c>
      <c r="DU196">
        <v>279.922777777778</v>
      </c>
      <c r="DV196">
        <v>1.17625555555556</v>
      </c>
      <c r="DW196">
        <v>274.270851851852</v>
      </c>
      <c r="DX196">
        <v>20.1908592592593</v>
      </c>
      <c r="DY196">
        <v>1.93095814814815</v>
      </c>
      <c r="DZ196">
        <v>1.82465925925926</v>
      </c>
      <c r="EA196">
        <v>16.8892851851852</v>
      </c>
      <c r="EB196">
        <v>15.9996555555556</v>
      </c>
      <c r="EC196">
        <v>2000.02814814815</v>
      </c>
      <c r="ED196">
        <v>0.980005777777778</v>
      </c>
      <c r="EE196">
        <v>0.019993937037037</v>
      </c>
      <c r="EF196">
        <v>0</v>
      </c>
      <c r="EG196">
        <v>258.205740740741</v>
      </c>
      <c r="EH196">
        <v>5.00063</v>
      </c>
      <c r="EI196">
        <v>5411.25481481481</v>
      </c>
      <c r="EJ196">
        <v>17257.1703703704</v>
      </c>
      <c r="EK196">
        <v>38.1916666666667</v>
      </c>
      <c r="EL196">
        <v>38.2660740740741</v>
      </c>
      <c r="EM196">
        <v>37.7453333333333</v>
      </c>
      <c r="EN196">
        <v>37.625</v>
      </c>
      <c r="EO196">
        <v>39.0160740740741</v>
      </c>
      <c r="EP196">
        <v>1955.13814814815</v>
      </c>
      <c r="EQ196">
        <v>39.89</v>
      </c>
      <c r="ER196">
        <v>0</v>
      </c>
      <c r="ES196">
        <v>1659722136.1</v>
      </c>
      <c r="ET196">
        <v>0</v>
      </c>
      <c r="EU196">
        <v>258.17552</v>
      </c>
      <c r="EV196">
        <v>-6.58530770088894</v>
      </c>
      <c r="EW196">
        <v>-147.445384818125</v>
      </c>
      <c r="EX196">
        <v>5410.6896</v>
      </c>
      <c r="EY196">
        <v>15</v>
      </c>
      <c r="EZ196">
        <v>0</v>
      </c>
      <c r="FA196" t="s">
        <v>419</v>
      </c>
      <c r="FB196">
        <v>1659628608.5</v>
      </c>
      <c r="FC196">
        <v>1659628614.5</v>
      </c>
      <c r="FD196">
        <v>0</v>
      </c>
      <c r="FE196">
        <v>0.171</v>
      </c>
      <c r="FF196">
        <v>-0.023</v>
      </c>
      <c r="FG196">
        <v>6.372</v>
      </c>
      <c r="FH196">
        <v>0.072</v>
      </c>
      <c r="FI196">
        <v>420</v>
      </c>
      <c r="FJ196">
        <v>15</v>
      </c>
      <c r="FK196">
        <v>0.23</v>
      </c>
      <c r="FL196">
        <v>0.04</v>
      </c>
      <c r="FM196">
        <v>18.8656225</v>
      </c>
      <c r="FN196">
        <v>1.23697148217634</v>
      </c>
      <c r="FO196">
        <v>0.319304634704462</v>
      </c>
      <c r="FP196">
        <v>0</v>
      </c>
      <c r="FQ196">
        <v>258.671176470588</v>
      </c>
      <c r="FR196">
        <v>-7.49647058077583</v>
      </c>
      <c r="FS196">
        <v>0.755536251732276</v>
      </c>
      <c r="FT196">
        <v>0</v>
      </c>
      <c r="FU196">
        <v>1.18047125</v>
      </c>
      <c r="FV196">
        <v>-0.0641616135084461</v>
      </c>
      <c r="FW196">
        <v>0.007719495186701</v>
      </c>
      <c r="FX196">
        <v>1</v>
      </c>
      <c r="FY196">
        <v>1</v>
      </c>
      <c r="FZ196">
        <v>3</v>
      </c>
      <c r="GA196" t="s">
        <v>426</v>
      </c>
      <c r="GB196">
        <v>2.97352</v>
      </c>
      <c r="GC196">
        <v>2.75394</v>
      </c>
      <c r="GD196">
        <v>0.063095</v>
      </c>
      <c r="GE196">
        <v>0.0604136</v>
      </c>
      <c r="GF196">
        <v>0.0953304</v>
      </c>
      <c r="GG196">
        <v>0.0925412</v>
      </c>
      <c r="GH196">
        <v>36503.4</v>
      </c>
      <c r="GI196">
        <v>40048.2</v>
      </c>
      <c r="GJ196">
        <v>35305.2</v>
      </c>
      <c r="GK196">
        <v>38653.5</v>
      </c>
      <c r="GL196">
        <v>45281.6</v>
      </c>
      <c r="GM196">
        <v>50660.7</v>
      </c>
      <c r="GN196">
        <v>55179.5</v>
      </c>
      <c r="GO196">
        <v>62001</v>
      </c>
      <c r="GP196">
        <v>1.982</v>
      </c>
      <c r="GQ196">
        <v>1.8484</v>
      </c>
      <c r="GR196">
        <v>0.0782311</v>
      </c>
      <c r="GS196">
        <v>0</v>
      </c>
      <c r="GT196">
        <v>23.6974</v>
      </c>
      <c r="GU196">
        <v>999.9</v>
      </c>
      <c r="GV196">
        <v>55.268</v>
      </c>
      <c r="GW196">
        <v>28.762</v>
      </c>
      <c r="GX196">
        <v>24.2594</v>
      </c>
      <c r="GY196">
        <v>55.3421</v>
      </c>
      <c r="GZ196">
        <v>50.0962</v>
      </c>
      <c r="HA196">
        <v>1</v>
      </c>
      <c r="HB196">
        <v>-0.0890244</v>
      </c>
      <c r="HC196">
        <v>1.70867</v>
      </c>
      <c r="HD196">
        <v>20.1372</v>
      </c>
      <c r="HE196">
        <v>5.19932</v>
      </c>
      <c r="HF196">
        <v>12.004</v>
      </c>
      <c r="HG196">
        <v>4.9752</v>
      </c>
      <c r="HH196">
        <v>3.2936</v>
      </c>
      <c r="HI196">
        <v>660.9</v>
      </c>
      <c r="HJ196">
        <v>9999</v>
      </c>
      <c r="HK196">
        <v>9999</v>
      </c>
      <c r="HL196">
        <v>9999</v>
      </c>
      <c r="HM196">
        <v>1.86295</v>
      </c>
      <c r="HN196">
        <v>1.8678</v>
      </c>
      <c r="HO196">
        <v>1.86752</v>
      </c>
      <c r="HP196">
        <v>1.86871</v>
      </c>
      <c r="HQ196">
        <v>1.86954</v>
      </c>
      <c r="HR196">
        <v>1.86554</v>
      </c>
      <c r="HS196">
        <v>1.86673</v>
      </c>
      <c r="HT196">
        <v>1.86813</v>
      </c>
      <c r="HU196">
        <v>5</v>
      </c>
      <c r="HV196">
        <v>0</v>
      </c>
      <c r="HW196">
        <v>0</v>
      </c>
      <c r="HX196">
        <v>0</v>
      </c>
      <c r="HY196" t="s">
        <v>421</v>
      </c>
      <c r="HZ196" t="s">
        <v>422</v>
      </c>
      <c r="IA196" t="s">
        <v>423</v>
      </c>
      <c r="IB196" t="s">
        <v>423</v>
      </c>
      <c r="IC196" t="s">
        <v>423</v>
      </c>
      <c r="ID196" t="s">
        <v>423</v>
      </c>
      <c r="IE196">
        <v>0</v>
      </c>
      <c r="IF196">
        <v>100</v>
      </c>
      <c r="IG196">
        <v>100</v>
      </c>
      <c r="IH196">
        <v>5.396</v>
      </c>
      <c r="II196">
        <v>0.35</v>
      </c>
      <c r="IJ196">
        <v>3.92169283877132</v>
      </c>
      <c r="IK196">
        <v>0.0054094350880348</v>
      </c>
      <c r="IL196">
        <v>8.62785101562088e-07</v>
      </c>
      <c r="IM196">
        <v>-6.09410195572284e-10</v>
      </c>
      <c r="IN196">
        <v>-0.025273926026183</v>
      </c>
      <c r="IO196">
        <v>-0.0219156322177338</v>
      </c>
      <c r="IP196">
        <v>0.00246301660602182</v>
      </c>
      <c r="IQ196">
        <v>-2.7174175459257e-05</v>
      </c>
      <c r="IR196">
        <v>-3</v>
      </c>
      <c r="IS196">
        <v>1757</v>
      </c>
      <c r="IT196">
        <v>1</v>
      </c>
      <c r="IU196">
        <v>21</v>
      </c>
      <c r="IV196">
        <v>1558.8</v>
      </c>
      <c r="IW196">
        <v>1558.7</v>
      </c>
      <c r="IX196">
        <v>0.666504</v>
      </c>
      <c r="IY196">
        <v>2.65625</v>
      </c>
      <c r="IZ196">
        <v>1.54785</v>
      </c>
      <c r="JA196">
        <v>2.30591</v>
      </c>
      <c r="JB196">
        <v>1.34644</v>
      </c>
      <c r="JC196">
        <v>2.41211</v>
      </c>
      <c r="JD196">
        <v>32.3328</v>
      </c>
      <c r="JE196">
        <v>16.2685</v>
      </c>
      <c r="JF196">
        <v>18</v>
      </c>
      <c r="JG196">
        <v>492.838</v>
      </c>
      <c r="JH196">
        <v>407.721</v>
      </c>
      <c r="JI196">
        <v>20.3775</v>
      </c>
      <c r="JJ196">
        <v>26.0525</v>
      </c>
      <c r="JK196">
        <v>29.9999</v>
      </c>
      <c r="JL196">
        <v>26.0164</v>
      </c>
      <c r="JM196">
        <v>25.9634</v>
      </c>
      <c r="JN196">
        <v>13.2972</v>
      </c>
      <c r="JO196">
        <v>21.7272</v>
      </c>
      <c r="JP196">
        <v>8.08113</v>
      </c>
      <c r="JQ196">
        <v>20.4048</v>
      </c>
      <c r="JR196">
        <v>231.357</v>
      </c>
      <c r="JS196">
        <v>20.1558</v>
      </c>
      <c r="JT196">
        <v>102.366</v>
      </c>
      <c r="JU196">
        <v>103.2</v>
      </c>
    </row>
    <row r="197" spans="1:281">
      <c r="A197">
        <v>181</v>
      </c>
      <c r="B197">
        <v>1659722144</v>
      </c>
      <c r="C197">
        <v>4158.90000009537</v>
      </c>
      <c r="D197" t="s">
        <v>787</v>
      </c>
      <c r="E197" t="s">
        <v>788</v>
      </c>
      <c r="F197">
        <v>5</v>
      </c>
      <c r="G197" t="s">
        <v>764</v>
      </c>
      <c r="H197" t="s">
        <v>416</v>
      </c>
      <c r="I197">
        <v>1659722136.21429</v>
      </c>
      <c r="J197">
        <f>(K197)/1000</f>
        <v>0</v>
      </c>
      <c r="K197">
        <f>IF(CZ197, AN197, AH197)</f>
        <v>0</v>
      </c>
      <c r="L197">
        <f>IF(CZ197, AI197, AG197)</f>
        <v>0</v>
      </c>
      <c r="M197">
        <f>DB197 - IF(AU197&gt;1, L197*CV197*100.0/(AW197*DP197), 0)</f>
        <v>0</v>
      </c>
      <c r="N197">
        <f>((T197-J197/2)*M197-L197)/(T197+J197/2)</f>
        <v>0</v>
      </c>
      <c r="O197">
        <f>N197*(DI197+DJ197)/1000.0</f>
        <v>0</v>
      </c>
      <c r="P197">
        <f>(DB197 - IF(AU197&gt;1, L197*CV197*100.0/(AW197*DP197), 0))*(DI197+DJ197)/1000.0</f>
        <v>0</v>
      </c>
      <c r="Q197">
        <f>2.0/((1/S197-1/R197)+SIGN(S197)*SQRT((1/S197-1/R197)*(1/S197-1/R197) + 4*CW197/((CW197+1)*(CW197+1))*(2*1/S197*1/R197-1/R197*1/R197)))</f>
        <v>0</v>
      </c>
      <c r="R197">
        <f>IF(LEFT(CX197,1)&lt;&gt;"0",IF(LEFT(CX197,1)="1",3.0,CY197),$D$5+$E$5*(DP197*DI197/($K$5*1000))+$F$5*(DP197*DI197/($K$5*1000))*MAX(MIN(CV197,$J$5),$I$5)*MAX(MIN(CV197,$J$5),$I$5)+$G$5*MAX(MIN(CV197,$J$5),$I$5)*(DP197*DI197/($K$5*1000))+$H$5*(DP197*DI197/($K$5*1000))*(DP197*DI197/($K$5*1000)))</f>
        <v>0</v>
      </c>
      <c r="S197">
        <f>J197*(1000-(1000*0.61365*exp(17.502*W197/(240.97+W197))/(DI197+DJ197)+DD197)/2)/(1000*0.61365*exp(17.502*W197/(240.97+W197))/(DI197+DJ197)-DD197)</f>
        <v>0</v>
      </c>
      <c r="T197">
        <f>1/((CW197+1)/(Q197/1.6)+1/(R197/1.37)) + CW197/((CW197+1)/(Q197/1.6) + CW197/(R197/1.37))</f>
        <v>0</v>
      </c>
      <c r="U197">
        <f>(CR197*CU197)</f>
        <v>0</v>
      </c>
      <c r="V197">
        <f>(DK197+(U197+2*0.95*5.67E-8*(((DK197+$B$7)+273)^4-(DK197+273)^4)-44100*J197)/(1.84*29.3*R197+8*0.95*5.67E-8*(DK197+273)^3))</f>
        <v>0</v>
      </c>
      <c r="W197">
        <f>($C$7*DL197+$D$7*DM197+$E$7*V197)</f>
        <v>0</v>
      </c>
      <c r="X197">
        <f>0.61365*exp(17.502*W197/(240.97+W197))</f>
        <v>0</v>
      </c>
      <c r="Y197">
        <f>(Z197/AA197*100)</f>
        <v>0</v>
      </c>
      <c r="Z197">
        <f>DD197*(DI197+DJ197)/1000</f>
        <v>0</v>
      </c>
      <c r="AA197">
        <f>0.61365*exp(17.502*DK197/(240.97+DK197))</f>
        <v>0</v>
      </c>
      <c r="AB197">
        <f>(X197-DD197*(DI197+DJ197)/1000)</f>
        <v>0</v>
      </c>
      <c r="AC197">
        <f>(-J197*44100)</f>
        <v>0</v>
      </c>
      <c r="AD197">
        <f>2*29.3*R197*0.92*(DK197-W197)</f>
        <v>0</v>
      </c>
      <c r="AE197">
        <f>2*0.95*5.67E-8*(((DK197+$B$7)+273)^4-(W197+273)^4)</f>
        <v>0</v>
      </c>
      <c r="AF197">
        <f>U197+AE197+AC197+AD197</f>
        <v>0</v>
      </c>
      <c r="AG197">
        <f>DH197*AU197*(DC197-DB197*(1000-AU197*DE197)/(1000-AU197*DD197))/(100*CV197)</f>
        <v>0</v>
      </c>
      <c r="AH197">
        <f>1000*DH197*AU197*(DD197-DE197)/(100*CV197*(1000-AU197*DD197))</f>
        <v>0</v>
      </c>
      <c r="AI197">
        <f>(AJ197 - AK197 - DI197*1E3/(8.314*(DK197+273.15)) * AM197/DH197 * AL197) * DH197/(100*CV197) * (1000 - DE197)/1000</f>
        <v>0</v>
      </c>
      <c r="AJ197">
        <v>246.667715259069</v>
      </c>
      <c r="AK197">
        <v>259.979012121212</v>
      </c>
      <c r="AL197">
        <v>-3.34063459827275</v>
      </c>
      <c r="AM197">
        <v>66.0070140870222</v>
      </c>
      <c r="AN197">
        <f>(AP197 - AO197 + DI197*1E3/(8.314*(DK197+273.15)) * AR197/DH197 * AQ197) * DH197/(100*CV197) * 1000/(1000 - AP197)</f>
        <v>0</v>
      </c>
      <c r="AO197">
        <v>20.1912053564288</v>
      </c>
      <c r="AP197">
        <v>21.3786867132867</v>
      </c>
      <c r="AQ197">
        <v>3.47686562042991e-05</v>
      </c>
      <c r="AR197">
        <v>111.285414985331</v>
      </c>
      <c r="AS197">
        <v>2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MAX(0,($B$13+$C$13*DP197)/(1+$D$13*DP197)*DI197/(DK197+273)*$E$13)</f>
        <v>0</v>
      </c>
      <c r="AX197" t="s">
        <v>417</v>
      </c>
      <c r="AY197" t="s">
        <v>417</v>
      </c>
      <c r="AZ197">
        <v>0</v>
      </c>
      <c r="BA197">
        <v>0</v>
      </c>
      <c r="BB197">
        <f>1-AZ197/BA197</f>
        <v>0</v>
      </c>
      <c r="BC197">
        <v>0</v>
      </c>
      <c r="BD197" t="s">
        <v>417</v>
      </c>
      <c r="BE197" t="s">
        <v>417</v>
      </c>
      <c r="BF197">
        <v>0</v>
      </c>
      <c r="BG197">
        <v>0</v>
      </c>
      <c r="BH197">
        <f>1-BF197/BG197</f>
        <v>0</v>
      </c>
      <c r="BI197">
        <v>0.5</v>
      </c>
      <c r="BJ197">
        <f>CS197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417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f>$B$11*DQ197+$C$11*DR197+$F$11*EC197*(1-EF197)</f>
        <v>0</v>
      </c>
      <c r="CS197">
        <f>CR197*CT197</f>
        <v>0</v>
      </c>
      <c r="CT197">
        <f>($B$11*$D$9+$C$11*$D$9+$F$11*((EP197+EH197)/MAX(EP197+EH197+EQ197, 0.1)*$I$9+EQ197/MAX(EP197+EH197+EQ197, 0.1)*$J$9))/($B$11+$C$11+$F$11)</f>
        <v>0</v>
      </c>
      <c r="CU197">
        <f>($B$11*$K$9+$C$11*$K$9+$F$11*((EP197+EH197)/MAX(EP197+EH197+EQ197, 0.1)*$P$9+EQ197/MAX(EP197+EH197+EQ197, 0.1)*$Q$9))/($B$11+$C$11+$F$11)</f>
        <v>0</v>
      </c>
      <c r="CV197">
        <v>6</v>
      </c>
      <c r="CW197">
        <v>0.5</v>
      </c>
      <c r="CX197" t="s">
        <v>418</v>
      </c>
      <c r="CY197">
        <v>2</v>
      </c>
      <c r="CZ197" t="b">
        <v>1</v>
      </c>
      <c r="DA197">
        <v>1659722136.21429</v>
      </c>
      <c r="DB197">
        <v>278.021392857143</v>
      </c>
      <c r="DC197">
        <v>258.675107142857</v>
      </c>
      <c r="DD197">
        <v>21.3692785714286</v>
      </c>
      <c r="DE197">
        <v>20.1914821428571</v>
      </c>
      <c r="DF197">
        <v>272.573357142857</v>
      </c>
      <c r="DG197">
        <v>21.0193607142857</v>
      </c>
      <c r="DH197">
        <v>500.0835</v>
      </c>
      <c r="DI197">
        <v>90.3696821428572</v>
      </c>
      <c r="DJ197">
        <v>0.0998681857142857</v>
      </c>
      <c r="DK197">
        <v>24.5395428571429</v>
      </c>
      <c r="DL197">
        <v>24.9694821428571</v>
      </c>
      <c r="DM197">
        <v>999.9</v>
      </c>
      <c r="DN197">
        <v>0</v>
      </c>
      <c r="DO197">
        <v>0</v>
      </c>
      <c r="DP197">
        <v>10006.0714285714</v>
      </c>
      <c r="DQ197">
        <v>0</v>
      </c>
      <c r="DR197">
        <v>11.0414785714286</v>
      </c>
      <c r="DS197">
        <v>19.3462142857143</v>
      </c>
      <c r="DT197">
        <v>284.092071428571</v>
      </c>
      <c r="DU197">
        <v>264.005928571429</v>
      </c>
      <c r="DV197">
        <v>1.17779714285714</v>
      </c>
      <c r="DW197">
        <v>258.675107142857</v>
      </c>
      <c r="DX197">
        <v>20.1914821428571</v>
      </c>
      <c r="DY197">
        <v>1.931135</v>
      </c>
      <c r="DZ197">
        <v>1.82469785714286</v>
      </c>
      <c r="EA197">
        <v>16.890725</v>
      </c>
      <c r="EB197">
        <v>15.9999857142857</v>
      </c>
      <c r="EC197">
        <v>2000.0175</v>
      </c>
      <c r="ED197">
        <v>0.980005571428571</v>
      </c>
      <c r="EE197">
        <v>0.0199941571428571</v>
      </c>
      <c r="EF197">
        <v>0</v>
      </c>
      <c r="EG197">
        <v>257.696035714286</v>
      </c>
      <c r="EH197">
        <v>5.00063</v>
      </c>
      <c r="EI197">
        <v>5400.53571428572</v>
      </c>
      <c r="EJ197">
        <v>17257.0821428571</v>
      </c>
      <c r="EK197">
        <v>38.1915</v>
      </c>
      <c r="EL197">
        <v>38.2566428571429</v>
      </c>
      <c r="EM197">
        <v>37.741</v>
      </c>
      <c r="EN197">
        <v>37.625</v>
      </c>
      <c r="EO197">
        <v>39.0022142857143</v>
      </c>
      <c r="EP197">
        <v>1955.12714285714</v>
      </c>
      <c r="EQ197">
        <v>39.89</v>
      </c>
      <c r="ER197">
        <v>0</v>
      </c>
      <c r="ES197">
        <v>1659722140.9</v>
      </c>
      <c r="ET197">
        <v>0</v>
      </c>
      <c r="EU197">
        <v>257.66412</v>
      </c>
      <c r="EV197">
        <v>-6.28976921917276</v>
      </c>
      <c r="EW197">
        <v>-128.015384378561</v>
      </c>
      <c r="EX197">
        <v>5399.7692</v>
      </c>
      <c r="EY197">
        <v>15</v>
      </c>
      <c r="EZ197">
        <v>0</v>
      </c>
      <c r="FA197" t="s">
        <v>419</v>
      </c>
      <c r="FB197">
        <v>1659628608.5</v>
      </c>
      <c r="FC197">
        <v>1659628614.5</v>
      </c>
      <c r="FD197">
        <v>0</v>
      </c>
      <c r="FE197">
        <v>0.171</v>
      </c>
      <c r="FF197">
        <v>-0.023</v>
      </c>
      <c r="FG197">
        <v>6.372</v>
      </c>
      <c r="FH197">
        <v>0.072</v>
      </c>
      <c r="FI197">
        <v>420</v>
      </c>
      <c r="FJ197">
        <v>15</v>
      </c>
      <c r="FK197">
        <v>0.23</v>
      </c>
      <c r="FL197">
        <v>0.04</v>
      </c>
      <c r="FM197">
        <v>19.0553125</v>
      </c>
      <c r="FN197">
        <v>4.84047917448401</v>
      </c>
      <c r="FO197">
        <v>0.508605987080127</v>
      </c>
      <c r="FP197">
        <v>0</v>
      </c>
      <c r="FQ197">
        <v>258.097558823529</v>
      </c>
      <c r="FR197">
        <v>-6.48741023881132</v>
      </c>
      <c r="FS197">
        <v>0.65656889747233</v>
      </c>
      <c r="FT197">
        <v>0</v>
      </c>
      <c r="FU197">
        <v>1.178422</v>
      </c>
      <c r="FV197">
        <v>0.00392735459662145</v>
      </c>
      <c r="FW197">
        <v>0.00554469169566712</v>
      </c>
      <c r="FX197">
        <v>1</v>
      </c>
      <c r="FY197">
        <v>1</v>
      </c>
      <c r="FZ197">
        <v>3</v>
      </c>
      <c r="GA197" t="s">
        <v>426</v>
      </c>
      <c r="GB197">
        <v>2.97349</v>
      </c>
      <c r="GC197">
        <v>2.75439</v>
      </c>
      <c r="GD197">
        <v>0.0597939</v>
      </c>
      <c r="GE197">
        <v>0.0568873</v>
      </c>
      <c r="GF197">
        <v>0.0953528</v>
      </c>
      <c r="GG197">
        <v>0.0925459</v>
      </c>
      <c r="GH197">
        <v>36631.5</v>
      </c>
      <c r="GI197">
        <v>40198.3</v>
      </c>
      <c r="GJ197">
        <v>35304.8</v>
      </c>
      <c r="GK197">
        <v>38653.5</v>
      </c>
      <c r="GL197">
        <v>45280.4</v>
      </c>
      <c r="GM197">
        <v>50659.8</v>
      </c>
      <c r="GN197">
        <v>55179.4</v>
      </c>
      <c r="GO197">
        <v>62000.3</v>
      </c>
      <c r="GP197">
        <v>1.9812</v>
      </c>
      <c r="GQ197">
        <v>1.8482</v>
      </c>
      <c r="GR197">
        <v>0.0777841</v>
      </c>
      <c r="GS197">
        <v>0</v>
      </c>
      <c r="GT197">
        <v>23.6935</v>
      </c>
      <c r="GU197">
        <v>999.9</v>
      </c>
      <c r="GV197">
        <v>55.268</v>
      </c>
      <c r="GW197">
        <v>28.762</v>
      </c>
      <c r="GX197">
        <v>24.2622</v>
      </c>
      <c r="GY197">
        <v>54.8721</v>
      </c>
      <c r="GZ197">
        <v>50.2123</v>
      </c>
      <c r="HA197">
        <v>1</v>
      </c>
      <c r="HB197">
        <v>-0.0889024</v>
      </c>
      <c r="HC197">
        <v>1.69253</v>
      </c>
      <c r="HD197">
        <v>20.1366</v>
      </c>
      <c r="HE197">
        <v>5.19932</v>
      </c>
      <c r="HF197">
        <v>12.004</v>
      </c>
      <c r="HG197">
        <v>4.9756</v>
      </c>
      <c r="HH197">
        <v>3.2934</v>
      </c>
      <c r="HI197">
        <v>660.9</v>
      </c>
      <c r="HJ197">
        <v>9999</v>
      </c>
      <c r="HK197">
        <v>9999</v>
      </c>
      <c r="HL197">
        <v>9999</v>
      </c>
      <c r="HM197">
        <v>1.86289</v>
      </c>
      <c r="HN197">
        <v>1.8678</v>
      </c>
      <c r="HO197">
        <v>1.86752</v>
      </c>
      <c r="HP197">
        <v>1.86868</v>
      </c>
      <c r="HQ197">
        <v>1.86951</v>
      </c>
      <c r="HR197">
        <v>1.86557</v>
      </c>
      <c r="HS197">
        <v>1.86667</v>
      </c>
      <c r="HT197">
        <v>1.86807</v>
      </c>
      <c r="HU197">
        <v>5</v>
      </c>
      <c r="HV197">
        <v>0</v>
      </c>
      <c r="HW197">
        <v>0</v>
      </c>
      <c r="HX197">
        <v>0</v>
      </c>
      <c r="HY197" t="s">
        <v>421</v>
      </c>
      <c r="HZ197" t="s">
        <v>422</v>
      </c>
      <c r="IA197" t="s">
        <v>423</v>
      </c>
      <c r="IB197" t="s">
        <v>423</v>
      </c>
      <c r="IC197" t="s">
        <v>423</v>
      </c>
      <c r="ID197" t="s">
        <v>423</v>
      </c>
      <c r="IE197">
        <v>0</v>
      </c>
      <c r="IF197">
        <v>100</v>
      </c>
      <c r="IG197">
        <v>100</v>
      </c>
      <c r="IH197">
        <v>5.304</v>
      </c>
      <c r="II197">
        <v>0.3504</v>
      </c>
      <c r="IJ197">
        <v>3.92169283877132</v>
      </c>
      <c r="IK197">
        <v>0.0054094350880348</v>
      </c>
      <c r="IL197">
        <v>8.62785101562088e-07</v>
      </c>
      <c r="IM197">
        <v>-6.09410195572284e-10</v>
      </c>
      <c r="IN197">
        <v>-0.025273926026183</v>
      </c>
      <c r="IO197">
        <v>-0.0219156322177338</v>
      </c>
      <c r="IP197">
        <v>0.00246301660602182</v>
      </c>
      <c r="IQ197">
        <v>-2.7174175459257e-05</v>
      </c>
      <c r="IR197">
        <v>-3</v>
      </c>
      <c r="IS197">
        <v>1757</v>
      </c>
      <c r="IT197">
        <v>1</v>
      </c>
      <c r="IU197">
        <v>21</v>
      </c>
      <c r="IV197">
        <v>1558.9</v>
      </c>
      <c r="IW197">
        <v>1558.8</v>
      </c>
      <c r="IX197">
        <v>0.632324</v>
      </c>
      <c r="IY197">
        <v>2.62085</v>
      </c>
      <c r="IZ197">
        <v>1.54785</v>
      </c>
      <c r="JA197">
        <v>2.30591</v>
      </c>
      <c r="JB197">
        <v>1.34644</v>
      </c>
      <c r="JC197">
        <v>2.40479</v>
      </c>
      <c r="JD197">
        <v>32.3549</v>
      </c>
      <c r="JE197">
        <v>16.2685</v>
      </c>
      <c r="JF197">
        <v>18</v>
      </c>
      <c r="JG197">
        <v>492.338</v>
      </c>
      <c r="JH197">
        <v>407.61</v>
      </c>
      <c r="JI197">
        <v>20.4062</v>
      </c>
      <c r="JJ197">
        <v>26.0546</v>
      </c>
      <c r="JK197">
        <v>30</v>
      </c>
      <c r="JL197">
        <v>26.0186</v>
      </c>
      <c r="JM197">
        <v>25.9634</v>
      </c>
      <c r="JN197">
        <v>12.6338</v>
      </c>
      <c r="JO197">
        <v>21.7272</v>
      </c>
      <c r="JP197">
        <v>8.08113</v>
      </c>
      <c r="JQ197">
        <v>20.4256</v>
      </c>
      <c r="JR197">
        <v>217.731</v>
      </c>
      <c r="JS197">
        <v>20.1527</v>
      </c>
      <c r="JT197">
        <v>102.365</v>
      </c>
      <c r="JU197">
        <v>103.199</v>
      </c>
    </row>
    <row r="198" spans="1:281">
      <c r="A198">
        <v>182</v>
      </c>
      <c r="B198">
        <v>1659722149</v>
      </c>
      <c r="C198">
        <v>4163.90000009537</v>
      </c>
      <c r="D198" t="s">
        <v>789</v>
      </c>
      <c r="E198" t="s">
        <v>790</v>
      </c>
      <c r="F198">
        <v>5</v>
      </c>
      <c r="G198" t="s">
        <v>764</v>
      </c>
      <c r="H198" t="s">
        <v>416</v>
      </c>
      <c r="I198">
        <v>1659722141.5</v>
      </c>
      <c r="J198">
        <f>(K198)/1000</f>
        <v>0</v>
      </c>
      <c r="K198">
        <f>IF(CZ198, AN198, AH198)</f>
        <v>0</v>
      </c>
      <c r="L198">
        <f>IF(CZ198, AI198, AG198)</f>
        <v>0</v>
      </c>
      <c r="M198">
        <f>DB198 - IF(AU198&gt;1, L198*CV198*100.0/(AW198*DP198), 0)</f>
        <v>0</v>
      </c>
      <c r="N198">
        <f>((T198-J198/2)*M198-L198)/(T198+J198/2)</f>
        <v>0</v>
      </c>
      <c r="O198">
        <f>N198*(DI198+DJ198)/1000.0</f>
        <v>0</v>
      </c>
      <c r="P198">
        <f>(DB198 - IF(AU198&gt;1, L198*CV198*100.0/(AW198*DP198), 0))*(DI198+DJ198)/1000.0</f>
        <v>0</v>
      </c>
      <c r="Q198">
        <f>2.0/((1/S198-1/R198)+SIGN(S198)*SQRT((1/S198-1/R198)*(1/S198-1/R198) + 4*CW198/((CW198+1)*(CW198+1))*(2*1/S198*1/R198-1/R198*1/R198)))</f>
        <v>0</v>
      </c>
      <c r="R198">
        <f>IF(LEFT(CX198,1)&lt;&gt;"0",IF(LEFT(CX198,1)="1",3.0,CY198),$D$5+$E$5*(DP198*DI198/($K$5*1000))+$F$5*(DP198*DI198/($K$5*1000))*MAX(MIN(CV198,$J$5),$I$5)*MAX(MIN(CV198,$J$5),$I$5)+$G$5*MAX(MIN(CV198,$J$5),$I$5)*(DP198*DI198/($K$5*1000))+$H$5*(DP198*DI198/($K$5*1000))*(DP198*DI198/($K$5*1000)))</f>
        <v>0</v>
      </c>
      <c r="S198">
        <f>J198*(1000-(1000*0.61365*exp(17.502*W198/(240.97+W198))/(DI198+DJ198)+DD198)/2)/(1000*0.61365*exp(17.502*W198/(240.97+W198))/(DI198+DJ198)-DD198)</f>
        <v>0</v>
      </c>
      <c r="T198">
        <f>1/((CW198+1)/(Q198/1.6)+1/(R198/1.37)) + CW198/((CW198+1)/(Q198/1.6) + CW198/(R198/1.37))</f>
        <v>0</v>
      </c>
      <c r="U198">
        <f>(CR198*CU198)</f>
        <v>0</v>
      </c>
      <c r="V198">
        <f>(DK198+(U198+2*0.95*5.67E-8*(((DK198+$B$7)+273)^4-(DK198+273)^4)-44100*J198)/(1.84*29.3*R198+8*0.95*5.67E-8*(DK198+273)^3))</f>
        <v>0</v>
      </c>
      <c r="W198">
        <f>($C$7*DL198+$D$7*DM198+$E$7*V198)</f>
        <v>0</v>
      </c>
      <c r="X198">
        <f>0.61365*exp(17.502*W198/(240.97+W198))</f>
        <v>0</v>
      </c>
      <c r="Y198">
        <f>(Z198/AA198*100)</f>
        <v>0</v>
      </c>
      <c r="Z198">
        <f>DD198*(DI198+DJ198)/1000</f>
        <v>0</v>
      </c>
      <c r="AA198">
        <f>0.61365*exp(17.502*DK198/(240.97+DK198))</f>
        <v>0</v>
      </c>
      <c r="AB198">
        <f>(X198-DD198*(DI198+DJ198)/1000)</f>
        <v>0</v>
      </c>
      <c r="AC198">
        <f>(-J198*44100)</f>
        <v>0</v>
      </c>
      <c r="AD198">
        <f>2*29.3*R198*0.92*(DK198-W198)</f>
        <v>0</v>
      </c>
      <c r="AE198">
        <f>2*0.95*5.67E-8*(((DK198+$B$7)+273)^4-(W198+273)^4)</f>
        <v>0</v>
      </c>
      <c r="AF198">
        <f>U198+AE198+AC198+AD198</f>
        <v>0</v>
      </c>
      <c r="AG198">
        <f>DH198*AU198*(DC198-DB198*(1000-AU198*DE198)/(1000-AU198*DD198))/(100*CV198)</f>
        <v>0</v>
      </c>
      <c r="AH198">
        <f>1000*DH198*AU198*(DD198-DE198)/(100*CV198*(1000-AU198*DD198))</f>
        <v>0</v>
      </c>
      <c r="AI198">
        <f>(AJ198 - AK198 - DI198*1E3/(8.314*(DK198+273.15)) * AM198/DH198 * AL198) * DH198/(100*CV198) * (1000 - DE198)/1000</f>
        <v>0</v>
      </c>
      <c r="AJ198">
        <v>229.781137615205</v>
      </c>
      <c r="AK198">
        <v>243.282163636364</v>
      </c>
      <c r="AL198">
        <v>-3.31290880691252</v>
      </c>
      <c r="AM198">
        <v>66.0070140870222</v>
      </c>
      <c r="AN198">
        <f>(AP198 - AO198 + DI198*1E3/(8.314*(DK198+273.15)) * AR198/DH198 * AQ198) * DH198/(100*CV198) * 1000/(1000 - AP198)</f>
        <v>0</v>
      </c>
      <c r="AO198">
        <v>20.1915495862524</v>
      </c>
      <c r="AP198">
        <v>21.3874594405595</v>
      </c>
      <c r="AQ198">
        <v>1.35453184979481e-05</v>
      </c>
      <c r="AR198">
        <v>111.285414985331</v>
      </c>
      <c r="AS198">
        <v>2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MAX(0,($B$13+$C$13*DP198)/(1+$D$13*DP198)*DI198/(DK198+273)*$E$13)</f>
        <v>0</v>
      </c>
      <c r="AX198" t="s">
        <v>417</v>
      </c>
      <c r="AY198" t="s">
        <v>417</v>
      </c>
      <c r="AZ198">
        <v>0</v>
      </c>
      <c r="BA198">
        <v>0</v>
      </c>
      <c r="BB198">
        <f>1-AZ198/BA198</f>
        <v>0</v>
      </c>
      <c r="BC198">
        <v>0</v>
      </c>
      <c r="BD198" t="s">
        <v>417</v>
      </c>
      <c r="BE198" t="s">
        <v>417</v>
      </c>
      <c r="BF198">
        <v>0</v>
      </c>
      <c r="BG198">
        <v>0</v>
      </c>
      <c r="BH198">
        <f>1-BF198/BG198</f>
        <v>0</v>
      </c>
      <c r="BI198">
        <v>0.5</v>
      </c>
      <c r="BJ198">
        <f>CS198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417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f>$B$11*DQ198+$C$11*DR198+$F$11*EC198*(1-EF198)</f>
        <v>0</v>
      </c>
      <c r="CS198">
        <f>CR198*CT198</f>
        <v>0</v>
      </c>
      <c r="CT198">
        <f>($B$11*$D$9+$C$11*$D$9+$F$11*((EP198+EH198)/MAX(EP198+EH198+EQ198, 0.1)*$I$9+EQ198/MAX(EP198+EH198+EQ198, 0.1)*$J$9))/($B$11+$C$11+$F$11)</f>
        <v>0</v>
      </c>
      <c r="CU198">
        <f>($B$11*$K$9+$C$11*$K$9+$F$11*((EP198+EH198)/MAX(EP198+EH198+EQ198, 0.1)*$P$9+EQ198/MAX(EP198+EH198+EQ198, 0.1)*$Q$9))/($B$11+$C$11+$F$11)</f>
        <v>0</v>
      </c>
      <c r="CV198">
        <v>6</v>
      </c>
      <c r="CW198">
        <v>0.5</v>
      </c>
      <c r="CX198" t="s">
        <v>418</v>
      </c>
      <c r="CY198">
        <v>2</v>
      </c>
      <c r="CZ198" t="b">
        <v>1</v>
      </c>
      <c r="DA198">
        <v>1659722141.5</v>
      </c>
      <c r="DB198">
        <v>260.884259259259</v>
      </c>
      <c r="DC198">
        <v>241.181185185185</v>
      </c>
      <c r="DD198">
        <v>21.3761074074074</v>
      </c>
      <c r="DE198">
        <v>20.1916444444444</v>
      </c>
      <c r="DF198">
        <v>255.534037037037</v>
      </c>
      <c r="DG198">
        <v>21.0259</v>
      </c>
      <c r="DH198">
        <v>500.08637037037</v>
      </c>
      <c r="DI198">
        <v>90.3690666666667</v>
      </c>
      <c r="DJ198">
        <v>0.100049511111111</v>
      </c>
      <c r="DK198">
        <v>24.5377185185185</v>
      </c>
      <c r="DL198">
        <v>24.9670962962963</v>
      </c>
      <c r="DM198">
        <v>999.9</v>
      </c>
      <c r="DN198">
        <v>0</v>
      </c>
      <c r="DO198">
        <v>0</v>
      </c>
      <c r="DP198">
        <v>10004.2592592593</v>
      </c>
      <c r="DQ198">
        <v>0</v>
      </c>
      <c r="DR198">
        <v>11.0512037037037</v>
      </c>
      <c r="DS198">
        <v>19.7029222222222</v>
      </c>
      <c r="DT198">
        <v>266.582592592593</v>
      </c>
      <c r="DU198">
        <v>246.151592592593</v>
      </c>
      <c r="DV198">
        <v>1.1844662962963</v>
      </c>
      <c r="DW198">
        <v>241.181185185185</v>
      </c>
      <c r="DX198">
        <v>20.1916444444444</v>
      </c>
      <c r="DY198">
        <v>1.93173962962963</v>
      </c>
      <c r="DZ198">
        <v>1.82470074074074</v>
      </c>
      <c r="EA198">
        <v>16.8956555555556</v>
      </c>
      <c r="EB198">
        <v>16</v>
      </c>
      <c r="EC198">
        <v>2000.02703703704</v>
      </c>
      <c r="ED198">
        <v>0.980005666666667</v>
      </c>
      <c r="EE198">
        <v>0.0199940555555556</v>
      </c>
      <c r="EF198">
        <v>0</v>
      </c>
      <c r="EG198">
        <v>257.130962962963</v>
      </c>
      <c r="EH198">
        <v>5.00063</v>
      </c>
      <c r="EI198">
        <v>5389.90555555556</v>
      </c>
      <c r="EJ198">
        <v>17257.1592592593</v>
      </c>
      <c r="EK198">
        <v>38.1916666666667</v>
      </c>
      <c r="EL198">
        <v>38.25</v>
      </c>
      <c r="EM198">
        <v>37.736</v>
      </c>
      <c r="EN198">
        <v>37.625</v>
      </c>
      <c r="EO198">
        <v>39.0045925925926</v>
      </c>
      <c r="EP198">
        <v>1955.13666666667</v>
      </c>
      <c r="EQ198">
        <v>39.89</v>
      </c>
      <c r="ER198">
        <v>0</v>
      </c>
      <c r="ES198">
        <v>1659722146.3</v>
      </c>
      <c r="ET198">
        <v>0</v>
      </c>
      <c r="EU198">
        <v>257.152307692308</v>
      </c>
      <c r="EV198">
        <v>-5.95316240069485</v>
      </c>
      <c r="EW198">
        <v>-111.664957326555</v>
      </c>
      <c r="EX198">
        <v>5389.61461538462</v>
      </c>
      <c r="EY198">
        <v>15</v>
      </c>
      <c r="EZ198">
        <v>0</v>
      </c>
      <c r="FA198" t="s">
        <v>419</v>
      </c>
      <c r="FB198">
        <v>1659628608.5</v>
      </c>
      <c r="FC198">
        <v>1659628614.5</v>
      </c>
      <c r="FD198">
        <v>0</v>
      </c>
      <c r="FE198">
        <v>0.171</v>
      </c>
      <c r="FF198">
        <v>-0.023</v>
      </c>
      <c r="FG198">
        <v>6.372</v>
      </c>
      <c r="FH198">
        <v>0.072</v>
      </c>
      <c r="FI198">
        <v>420</v>
      </c>
      <c r="FJ198">
        <v>15</v>
      </c>
      <c r="FK198">
        <v>0.23</v>
      </c>
      <c r="FL198">
        <v>0.04</v>
      </c>
      <c r="FM198">
        <v>19.437505</v>
      </c>
      <c r="FN198">
        <v>5.52308667917444</v>
      </c>
      <c r="FO198">
        <v>0.614779206687246</v>
      </c>
      <c r="FP198">
        <v>0</v>
      </c>
      <c r="FQ198">
        <v>257.551970588235</v>
      </c>
      <c r="FR198">
        <v>-6.43518716717045</v>
      </c>
      <c r="FS198">
        <v>0.653399728357229</v>
      </c>
      <c r="FT198">
        <v>0</v>
      </c>
      <c r="FU198">
        <v>1.18011275</v>
      </c>
      <c r="FV198">
        <v>0.0676859662288901</v>
      </c>
      <c r="FW198">
        <v>0.00708467853452081</v>
      </c>
      <c r="FX198">
        <v>1</v>
      </c>
      <c r="FY198">
        <v>1</v>
      </c>
      <c r="FZ198">
        <v>3</v>
      </c>
      <c r="GA198" t="s">
        <v>426</v>
      </c>
      <c r="GB198">
        <v>2.97469</v>
      </c>
      <c r="GC198">
        <v>2.75404</v>
      </c>
      <c r="GD198">
        <v>0.0564523</v>
      </c>
      <c r="GE198">
        <v>0.0535772</v>
      </c>
      <c r="GF198">
        <v>0.0953681</v>
      </c>
      <c r="GG198">
        <v>0.0925448</v>
      </c>
      <c r="GH198">
        <v>36761.4</v>
      </c>
      <c r="GI198">
        <v>40339.3</v>
      </c>
      <c r="GJ198">
        <v>35304.6</v>
      </c>
      <c r="GK198">
        <v>38653.5</v>
      </c>
      <c r="GL198">
        <v>45278.5</v>
      </c>
      <c r="GM198">
        <v>50660.2</v>
      </c>
      <c r="GN198">
        <v>55178.2</v>
      </c>
      <c r="GO198">
        <v>62000.8</v>
      </c>
      <c r="GP198">
        <v>1.9826</v>
      </c>
      <c r="GQ198">
        <v>1.8476</v>
      </c>
      <c r="GR198">
        <v>0.0785291</v>
      </c>
      <c r="GS198">
        <v>0</v>
      </c>
      <c r="GT198">
        <v>23.6895</v>
      </c>
      <c r="GU198">
        <v>999.9</v>
      </c>
      <c r="GV198">
        <v>55.268</v>
      </c>
      <c r="GW198">
        <v>28.762</v>
      </c>
      <c r="GX198">
        <v>24.2625</v>
      </c>
      <c r="GY198">
        <v>54.4321</v>
      </c>
      <c r="GZ198">
        <v>49.6715</v>
      </c>
      <c r="HA198">
        <v>1</v>
      </c>
      <c r="HB198">
        <v>-0.0887805</v>
      </c>
      <c r="HC198">
        <v>1.68285</v>
      </c>
      <c r="HD198">
        <v>20.1372</v>
      </c>
      <c r="HE198">
        <v>5.19692</v>
      </c>
      <c r="HF198">
        <v>12.004</v>
      </c>
      <c r="HG198">
        <v>4.9752</v>
      </c>
      <c r="HH198">
        <v>3.2934</v>
      </c>
      <c r="HI198">
        <v>660.9</v>
      </c>
      <c r="HJ198">
        <v>9999</v>
      </c>
      <c r="HK198">
        <v>9999</v>
      </c>
      <c r="HL198">
        <v>9999</v>
      </c>
      <c r="HM198">
        <v>1.86292</v>
      </c>
      <c r="HN198">
        <v>1.86783</v>
      </c>
      <c r="HO198">
        <v>1.86752</v>
      </c>
      <c r="HP198">
        <v>1.86871</v>
      </c>
      <c r="HQ198">
        <v>1.86951</v>
      </c>
      <c r="HR198">
        <v>1.8656</v>
      </c>
      <c r="HS198">
        <v>1.86676</v>
      </c>
      <c r="HT198">
        <v>1.8681</v>
      </c>
      <c r="HU198">
        <v>5</v>
      </c>
      <c r="HV198">
        <v>0</v>
      </c>
      <c r="HW198">
        <v>0</v>
      </c>
      <c r="HX198">
        <v>0</v>
      </c>
      <c r="HY198" t="s">
        <v>421</v>
      </c>
      <c r="HZ198" t="s">
        <v>422</v>
      </c>
      <c r="IA198" t="s">
        <v>423</v>
      </c>
      <c r="IB198" t="s">
        <v>423</v>
      </c>
      <c r="IC198" t="s">
        <v>423</v>
      </c>
      <c r="ID198" t="s">
        <v>423</v>
      </c>
      <c r="IE198">
        <v>0</v>
      </c>
      <c r="IF198">
        <v>100</v>
      </c>
      <c r="IG198">
        <v>100</v>
      </c>
      <c r="IH198">
        <v>5.211</v>
      </c>
      <c r="II198">
        <v>0.3507</v>
      </c>
      <c r="IJ198">
        <v>3.92169283877132</v>
      </c>
      <c r="IK198">
        <v>0.0054094350880348</v>
      </c>
      <c r="IL198">
        <v>8.62785101562088e-07</v>
      </c>
      <c r="IM198">
        <v>-6.09410195572284e-10</v>
      </c>
      <c r="IN198">
        <v>-0.025273926026183</v>
      </c>
      <c r="IO198">
        <v>-0.0219156322177338</v>
      </c>
      <c r="IP198">
        <v>0.00246301660602182</v>
      </c>
      <c r="IQ198">
        <v>-2.7174175459257e-05</v>
      </c>
      <c r="IR198">
        <v>-3</v>
      </c>
      <c r="IS198">
        <v>1757</v>
      </c>
      <c r="IT198">
        <v>1</v>
      </c>
      <c r="IU198">
        <v>21</v>
      </c>
      <c r="IV198">
        <v>1559</v>
      </c>
      <c r="IW198">
        <v>1558.9</v>
      </c>
      <c r="IX198">
        <v>0.603027</v>
      </c>
      <c r="IY198">
        <v>2.6355</v>
      </c>
      <c r="IZ198">
        <v>1.54785</v>
      </c>
      <c r="JA198">
        <v>2.30469</v>
      </c>
      <c r="JB198">
        <v>1.34644</v>
      </c>
      <c r="JC198">
        <v>2.25342</v>
      </c>
      <c r="JD198">
        <v>32.3328</v>
      </c>
      <c r="JE198">
        <v>16.251</v>
      </c>
      <c r="JF198">
        <v>18</v>
      </c>
      <c r="JG198">
        <v>493.267</v>
      </c>
      <c r="JH198">
        <v>407.291</v>
      </c>
      <c r="JI198">
        <v>20.4308</v>
      </c>
      <c r="JJ198">
        <v>26.0546</v>
      </c>
      <c r="JK198">
        <v>30.0001</v>
      </c>
      <c r="JL198">
        <v>26.0208</v>
      </c>
      <c r="JM198">
        <v>25.9656</v>
      </c>
      <c r="JN198">
        <v>11.9034</v>
      </c>
      <c r="JO198">
        <v>21.7272</v>
      </c>
      <c r="JP198">
        <v>8.08113</v>
      </c>
      <c r="JQ198">
        <v>20.4515</v>
      </c>
      <c r="JR198">
        <v>197.564</v>
      </c>
      <c r="JS198">
        <v>20.1451</v>
      </c>
      <c r="JT198">
        <v>102.363</v>
      </c>
      <c r="JU198">
        <v>103.2</v>
      </c>
    </row>
    <row r="199" spans="1:281">
      <c r="A199">
        <v>183</v>
      </c>
      <c r="B199">
        <v>1659722154</v>
      </c>
      <c r="C199">
        <v>4168.90000009537</v>
      </c>
      <c r="D199" t="s">
        <v>791</v>
      </c>
      <c r="E199" t="s">
        <v>792</v>
      </c>
      <c r="F199">
        <v>5</v>
      </c>
      <c r="G199" t="s">
        <v>764</v>
      </c>
      <c r="H199" t="s">
        <v>416</v>
      </c>
      <c r="I199">
        <v>1659722146.21429</v>
      </c>
      <c r="J199">
        <f>(K199)/1000</f>
        <v>0</v>
      </c>
      <c r="K199">
        <f>IF(CZ199, AN199, AH199)</f>
        <v>0</v>
      </c>
      <c r="L199">
        <f>IF(CZ199, AI199, AG199)</f>
        <v>0</v>
      </c>
      <c r="M199">
        <f>DB199 - IF(AU199&gt;1, L199*CV199*100.0/(AW199*DP199), 0)</f>
        <v>0</v>
      </c>
      <c r="N199">
        <f>((T199-J199/2)*M199-L199)/(T199+J199/2)</f>
        <v>0</v>
      </c>
      <c r="O199">
        <f>N199*(DI199+DJ199)/1000.0</f>
        <v>0</v>
      </c>
      <c r="P199">
        <f>(DB199 - IF(AU199&gt;1, L199*CV199*100.0/(AW199*DP199), 0))*(DI199+DJ199)/1000.0</f>
        <v>0</v>
      </c>
      <c r="Q199">
        <f>2.0/((1/S199-1/R199)+SIGN(S199)*SQRT((1/S199-1/R199)*(1/S199-1/R199) + 4*CW199/((CW199+1)*(CW199+1))*(2*1/S199*1/R199-1/R199*1/R199)))</f>
        <v>0</v>
      </c>
      <c r="R199">
        <f>IF(LEFT(CX199,1)&lt;&gt;"0",IF(LEFT(CX199,1)="1",3.0,CY199),$D$5+$E$5*(DP199*DI199/($K$5*1000))+$F$5*(DP199*DI199/($K$5*1000))*MAX(MIN(CV199,$J$5),$I$5)*MAX(MIN(CV199,$J$5),$I$5)+$G$5*MAX(MIN(CV199,$J$5),$I$5)*(DP199*DI199/($K$5*1000))+$H$5*(DP199*DI199/($K$5*1000))*(DP199*DI199/($K$5*1000)))</f>
        <v>0</v>
      </c>
      <c r="S199">
        <f>J199*(1000-(1000*0.61365*exp(17.502*W199/(240.97+W199))/(DI199+DJ199)+DD199)/2)/(1000*0.61365*exp(17.502*W199/(240.97+W199))/(DI199+DJ199)-DD199)</f>
        <v>0</v>
      </c>
      <c r="T199">
        <f>1/((CW199+1)/(Q199/1.6)+1/(R199/1.37)) + CW199/((CW199+1)/(Q199/1.6) + CW199/(R199/1.37))</f>
        <v>0</v>
      </c>
      <c r="U199">
        <f>(CR199*CU199)</f>
        <v>0</v>
      </c>
      <c r="V199">
        <f>(DK199+(U199+2*0.95*5.67E-8*(((DK199+$B$7)+273)^4-(DK199+273)^4)-44100*J199)/(1.84*29.3*R199+8*0.95*5.67E-8*(DK199+273)^3))</f>
        <v>0</v>
      </c>
      <c r="W199">
        <f>($C$7*DL199+$D$7*DM199+$E$7*V199)</f>
        <v>0</v>
      </c>
      <c r="X199">
        <f>0.61365*exp(17.502*W199/(240.97+W199))</f>
        <v>0</v>
      </c>
      <c r="Y199">
        <f>(Z199/AA199*100)</f>
        <v>0</v>
      </c>
      <c r="Z199">
        <f>DD199*(DI199+DJ199)/1000</f>
        <v>0</v>
      </c>
      <c r="AA199">
        <f>0.61365*exp(17.502*DK199/(240.97+DK199))</f>
        <v>0</v>
      </c>
      <c r="AB199">
        <f>(X199-DD199*(DI199+DJ199)/1000)</f>
        <v>0</v>
      </c>
      <c r="AC199">
        <f>(-J199*44100)</f>
        <v>0</v>
      </c>
      <c r="AD199">
        <f>2*29.3*R199*0.92*(DK199-W199)</f>
        <v>0</v>
      </c>
      <c r="AE199">
        <f>2*0.95*5.67E-8*(((DK199+$B$7)+273)^4-(W199+273)^4)</f>
        <v>0</v>
      </c>
      <c r="AF199">
        <f>U199+AE199+AC199+AD199</f>
        <v>0</v>
      </c>
      <c r="AG199">
        <f>DH199*AU199*(DC199-DB199*(1000-AU199*DE199)/(1000-AU199*DD199))/(100*CV199)</f>
        <v>0</v>
      </c>
      <c r="AH199">
        <f>1000*DH199*AU199*(DD199-DE199)/(100*CV199*(1000-AU199*DD199))</f>
        <v>0</v>
      </c>
      <c r="AI199">
        <f>(AJ199 - AK199 - DI199*1E3/(8.314*(DK199+273.15)) * AM199/DH199 * AL199) * DH199/(100*CV199) * (1000 - DE199)/1000</f>
        <v>0</v>
      </c>
      <c r="AJ199">
        <v>213.113791836342</v>
      </c>
      <c r="AK199">
        <v>226.832715151515</v>
      </c>
      <c r="AL199">
        <v>-3.3558934372095</v>
      </c>
      <c r="AM199">
        <v>66.0070140870222</v>
      </c>
      <c r="AN199">
        <f>(AP199 - AO199 + DI199*1E3/(8.314*(DK199+273.15)) * AR199/DH199 * AQ199) * DH199/(100*CV199) * 1000/(1000 - AP199)</f>
        <v>0</v>
      </c>
      <c r="AO199">
        <v>20.1930794229997</v>
      </c>
      <c r="AP199">
        <v>21.392113986014</v>
      </c>
      <c r="AQ199">
        <v>5.21259875835892e-06</v>
      </c>
      <c r="AR199">
        <v>111.285414985331</v>
      </c>
      <c r="AS199">
        <v>2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MAX(0,($B$13+$C$13*DP199)/(1+$D$13*DP199)*DI199/(DK199+273)*$E$13)</f>
        <v>0</v>
      </c>
      <c r="AX199" t="s">
        <v>417</v>
      </c>
      <c r="AY199" t="s">
        <v>417</v>
      </c>
      <c r="AZ199">
        <v>0</v>
      </c>
      <c r="BA199">
        <v>0</v>
      </c>
      <c r="BB199">
        <f>1-AZ199/BA199</f>
        <v>0</v>
      </c>
      <c r="BC199">
        <v>0</v>
      </c>
      <c r="BD199" t="s">
        <v>417</v>
      </c>
      <c r="BE199" t="s">
        <v>417</v>
      </c>
      <c r="BF199">
        <v>0</v>
      </c>
      <c r="BG199">
        <v>0</v>
      </c>
      <c r="BH199">
        <f>1-BF199/BG199</f>
        <v>0</v>
      </c>
      <c r="BI199">
        <v>0.5</v>
      </c>
      <c r="BJ199">
        <f>CS199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417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f>$B$11*DQ199+$C$11*DR199+$F$11*EC199*(1-EF199)</f>
        <v>0</v>
      </c>
      <c r="CS199">
        <f>CR199*CT199</f>
        <v>0</v>
      </c>
      <c r="CT199">
        <f>($B$11*$D$9+$C$11*$D$9+$F$11*((EP199+EH199)/MAX(EP199+EH199+EQ199, 0.1)*$I$9+EQ199/MAX(EP199+EH199+EQ199, 0.1)*$J$9))/($B$11+$C$11+$F$11)</f>
        <v>0</v>
      </c>
      <c r="CU199">
        <f>($B$11*$K$9+$C$11*$K$9+$F$11*((EP199+EH199)/MAX(EP199+EH199+EQ199, 0.1)*$P$9+EQ199/MAX(EP199+EH199+EQ199, 0.1)*$Q$9))/($B$11+$C$11+$F$11)</f>
        <v>0</v>
      </c>
      <c r="CV199">
        <v>6</v>
      </c>
      <c r="CW199">
        <v>0.5</v>
      </c>
      <c r="CX199" t="s">
        <v>418</v>
      </c>
      <c r="CY199">
        <v>2</v>
      </c>
      <c r="CZ199" t="b">
        <v>1</v>
      </c>
      <c r="DA199">
        <v>1659722146.21429</v>
      </c>
      <c r="DB199">
        <v>245.620035714286</v>
      </c>
      <c r="DC199">
        <v>225.545607142857</v>
      </c>
      <c r="DD199">
        <v>21.3829928571429</v>
      </c>
      <c r="DE199">
        <v>20.1923142857143</v>
      </c>
      <c r="DF199">
        <v>240.356714285714</v>
      </c>
      <c r="DG199">
        <v>21.0324892857143</v>
      </c>
      <c r="DH199">
        <v>500.098285714286</v>
      </c>
      <c r="DI199">
        <v>90.3678678571429</v>
      </c>
      <c r="DJ199">
        <v>0.100244571428571</v>
      </c>
      <c r="DK199">
        <v>24.5401214285714</v>
      </c>
      <c r="DL199">
        <v>24.965925</v>
      </c>
      <c r="DM199">
        <v>999.9</v>
      </c>
      <c r="DN199">
        <v>0</v>
      </c>
      <c r="DO199">
        <v>0</v>
      </c>
      <c r="DP199">
        <v>9991.07142857143</v>
      </c>
      <c r="DQ199">
        <v>0</v>
      </c>
      <c r="DR199">
        <v>11.0651357142857</v>
      </c>
      <c r="DS199">
        <v>20.0742714285714</v>
      </c>
      <c r="DT199">
        <v>250.986785714286</v>
      </c>
      <c r="DU199">
        <v>230.194</v>
      </c>
      <c r="DV199">
        <v>1.19068178571429</v>
      </c>
      <c r="DW199">
        <v>225.545607142857</v>
      </c>
      <c r="DX199">
        <v>20.1923142857143</v>
      </c>
      <c r="DY199">
        <v>1.93233571428571</v>
      </c>
      <c r="DZ199">
        <v>1.82473714285714</v>
      </c>
      <c r="EA199">
        <v>16.9005285714286</v>
      </c>
      <c r="EB199">
        <v>16.0003142857143</v>
      </c>
      <c r="EC199">
        <v>2000.02428571429</v>
      </c>
      <c r="ED199">
        <v>0.980005678571429</v>
      </c>
      <c r="EE199">
        <v>0.0199940428571429</v>
      </c>
      <c r="EF199">
        <v>0</v>
      </c>
      <c r="EG199">
        <v>256.772678571429</v>
      </c>
      <c r="EH199">
        <v>5.00063</v>
      </c>
      <c r="EI199">
        <v>5381.87107142857</v>
      </c>
      <c r="EJ199">
        <v>17257.1464285714</v>
      </c>
      <c r="EK199">
        <v>38.1915</v>
      </c>
      <c r="EL199">
        <v>38.25</v>
      </c>
      <c r="EM199">
        <v>37.7365</v>
      </c>
      <c r="EN199">
        <v>37.625</v>
      </c>
      <c r="EO199">
        <v>39.0088571428571</v>
      </c>
      <c r="EP199">
        <v>1955.13392857143</v>
      </c>
      <c r="EQ199">
        <v>39.89</v>
      </c>
      <c r="ER199">
        <v>0</v>
      </c>
      <c r="ES199">
        <v>1659722151.1</v>
      </c>
      <c r="ET199">
        <v>0</v>
      </c>
      <c r="EU199">
        <v>256.756961538461</v>
      </c>
      <c r="EV199">
        <v>-3.90095726531133</v>
      </c>
      <c r="EW199">
        <v>-93.8509401783444</v>
      </c>
      <c r="EX199">
        <v>5381.46</v>
      </c>
      <c r="EY199">
        <v>15</v>
      </c>
      <c r="EZ199">
        <v>0</v>
      </c>
      <c r="FA199" t="s">
        <v>419</v>
      </c>
      <c r="FB199">
        <v>1659628608.5</v>
      </c>
      <c r="FC199">
        <v>1659628614.5</v>
      </c>
      <c r="FD199">
        <v>0</v>
      </c>
      <c r="FE199">
        <v>0.171</v>
      </c>
      <c r="FF199">
        <v>-0.023</v>
      </c>
      <c r="FG199">
        <v>6.372</v>
      </c>
      <c r="FH199">
        <v>0.072</v>
      </c>
      <c r="FI199">
        <v>420</v>
      </c>
      <c r="FJ199">
        <v>15</v>
      </c>
      <c r="FK199">
        <v>0.23</v>
      </c>
      <c r="FL199">
        <v>0.04</v>
      </c>
      <c r="FM199">
        <v>19.772085</v>
      </c>
      <c r="FN199">
        <v>3.48696135084428</v>
      </c>
      <c r="FO199">
        <v>0.533890732055727</v>
      </c>
      <c r="FP199">
        <v>0</v>
      </c>
      <c r="FQ199">
        <v>257.094735294118</v>
      </c>
      <c r="FR199">
        <v>-5.11772344918667</v>
      </c>
      <c r="FS199">
        <v>0.546908009730403</v>
      </c>
      <c r="FT199">
        <v>0</v>
      </c>
      <c r="FU199">
        <v>1.18589675</v>
      </c>
      <c r="FV199">
        <v>0.08330960600375</v>
      </c>
      <c r="FW199">
        <v>0.00829886299064518</v>
      </c>
      <c r="FX199">
        <v>1</v>
      </c>
      <c r="FY199">
        <v>1</v>
      </c>
      <c r="FZ199">
        <v>3</v>
      </c>
      <c r="GA199" t="s">
        <v>426</v>
      </c>
      <c r="GB199">
        <v>2.97377</v>
      </c>
      <c r="GC199">
        <v>2.75354</v>
      </c>
      <c r="GD199">
        <v>0.0530174</v>
      </c>
      <c r="GE199">
        <v>0.0497428</v>
      </c>
      <c r="GF199">
        <v>0.0953912</v>
      </c>
      <c r="GG199">
        <v>0.092535</v>
      </c>
      <c r="GH199">
        <v>36894.9</v>
      </c>
      <c r="GI199">
        <v>40502.7</v>
      </c>
      <c r="GJ199">
        <v>35304.3</v>
      </c>
      <c r="GK199">
        <v>38653.5</v>
      </c>
      <c r="GL199">
        <v>45277.6</v>
      </c>
      <c r="GM199">
        <v>50659.9</v>
      </c>
      <c r="GN199">
        <v>55178.6</v>
      </c>
      <c r="GO199">
        <v>61999.9</v>
      </c>
      <c r="GP199">
        <v>1.9828</v>
      </c>
      <c r="GQ199">
        <v>1.8474</v>
      </c>
      <c r="GR199">
        <v>0.0782311</v>
      </c>
      <c r="GS199">
        <v>0</v>
      </c>
      <c r="GT199">
        <v>23.6855</v>
      </c>
      <c r="GU199">
        <v>999.9</v>
      </c>
      <c r="GV199">
        <v>55.268</v>
      </c>
      <c r="GW199">
        <v>28.762</v>
      </c>
      <c r="GX199">
        <v>24.261</v>
      </c>
      <c r="GY199">
        <v>55.2821</v>
      </c>
      <c r="GZ199">
        <v>49.6394</v>
      </c>
      <c r="HA199">
        <v>1</v>
      </c>
      <c r="HB199">
        <v>-0.0889634</v>
      </c>
      <c r="HC199">
        <v>1.65285</v>
      </c>
      <c r="HD199">
        <v>20.1382</v>
      </c>
      <c r="HE199">
        <v>5.19932</v>
      </c>
      <c r="HF199">
        <v>12.004</v>
      </c>
      <c r="HG199">
        <v>4.976</v>
      </c>
      <c r="HH199">
        <v>3.2932</v>
      </c>
      <c r="HI199">
        <v>660.9</v>
      </c>
      <c r="HJ199">
        <v>9999</v>
      </c>
      <c r="HK199">
        <v>9999</v>
      </c>
      <c r="HL199">
        <v>9999</v>
      </c>
      <c r="HM199">
        <v>1.86295</v>
      </c>
      <c r="HN199">
        <v>1.86783</v>
      </c>
      <c r="HO199">
        <v>1.86752</v>
      </c>
      <c r="HP199">
        <v>1.86874</v>
      </c>
      <c r="HQ199">
        <v>1.86951</v>
      </c>
      <c r="HR199">
        <v>1.86554</v>
      </c>
      <c r="HS199">
        <v>1.8667</v>
      </c>
      <c r="HT199">
        <v>1.86807</v>
      </c>
      <c r="HU199">
        <v>5</v>
      </c>
      <c r="HV199">
        <v>0</v>
      </c>
      <c r="HW199">
        <v>0</v>
      </c>
      <c r="HX199">
        <v>0</v>
      </c>
      <c r="HY199" t="s">
        <v>421</v>
      </c>
      <c r="HZ199" t="s">
        <v>422</v>
      </c>
      <c r="IA199" t="s">
        <v>423</v>
      </c>
      <c r="IB199" t="s">
        <v>423</v>
      </c>
      <c r="IC199" t="s">
        <v>423</v>
      </c>
      <c r="ID199" t="s">
        <v>423</v>
      </c>
      <c r="IE199">
        <v>0</v>
      </c>
      <c r="IF199">
        <v>100</v>
      </c>
      <c r="IG199">
        <v>100</v>
      </c>
      <c r="IH199">
        <v>5.12</v>
      </c>
      <c r="II199">
        <v>0.3509</v>
      </c>
      <c r="IJ199">
        <v>3.92169283877132</v>
      </c>
      <c r="IK199">
        <v>0.0054094350880348</v>
      </c>
      <c r="IL199">
        <v>8.62785101562088e-07</v>
      </c>
      <c r="IM199">
        <v>-6.09410195572284e-10</v>
      </c>
      <c r="IN199">
        <v>-0.025273926026183</v>
      </c>
      <c r="IO199">
        <v>-0.0219156322177338</v>
      </c>
      <c r="IP199">
        <v>0.00246301660602182</v>
      </c>
      <c r="IQ199">
        <v>-2.7174175459257e-05</v>
      </c>
      <c r="IR199">
        <v>-3</v>
      </c>
      <c r="IS199">
        <v>1757</v>
      </c>
      <c r="IT199">
        <v>1</v>
      </c>
      <c r="IU199">
        <v>21</v>
      </c>
      <c r="IV199">
        <v>1559.1</v>
      </c>
      <c r="IW199">
        <v>1559</v>
      </c>
      <c r="IX199">
        <v>0.561523</v>
      </c>
      <c r="IY199">
        <v>2.64038</v>
      </c>
      <c r="IZ199">
        <v>1.54785</v>
      </c>
      <c r="JA199">
        <v>2.30591</v>
      </c>
      <c r="JB199">
        <v>1.34644</v>
      </c>
      <c r="JC199">
        <v>2.229</v>
      </c>
      <c r="JD199">
        <v>32.3328</v>
      </c>
      <c r="JE199">
        <v>16.2597</v>
      </c>
      <c r="JF199">
        <v>18</v>
      </c>
      <c r="JG199">
        <v>493.397</v>
      </c>
      <c r="JH199">
        <v>407.18</v>
      </c>
      <c r="JI199">
        <v>20.4566</v>
      </c>
      <c r="JJ199">
        <v>26.0569</v>
      </c>
      <c r="JK199">
        <v>30</v>
      </c>
      <c r="JL199">
        <v>26.0208</v>
      </c>
      <c r="JM199">
        <v>25.9656</v>
      </c>
      <c r="JN199">
        <v>11.2179</v>
      </c>
      <c r="JO199">
        <v>21.7272</v>
      </c>
      <c r="JP199">
        <v>8.08113</v>
      </c>
      <c r="JQ199">
        <v>20.4755</v>
      </c>
      <c r="JR199">
        <v>184.122</v>
      </c>
      <c r="JS199">
        <v>20.1345</v>
      </c>
      <c r="JT199">
        <v>102.364</v>
      </c>
      <c r="JU199">
        <v>103.199</v>
      </c>
    </row>
    <row r="200" spans="1:281">
      <c r="A200">
        <v>184</v>
      </c>
      <c r="B200">
        <v>1659722158.5</v>
      </c>
      <c r="C200">
        <v>4173.40000009537</v>
      </c>
      <c r="D200" t="s">
        <v>793</v>
      </c>
      <c r="E200" t="s">
        <v>794</v>
      </c>
      <c r="F200">
        <v>5</v>
      </c>
      <c r="G200" t="s">
        <v>764</v>
      </c>
      <c r="H200" t="s">
        <v>416</v>
      </c>
      <c r="I200">
        <v>1659722150.66071</v>
      </c>
      <c r="J200">
        <f>(K200)/1000</f>
        <v>0</v>
      </c>
      <c r="K200">
        <f>IF(CZ200, AN200, AH200)</f>
        <v>0</v>
      </c>
      <c r="L200">
        <f>IF(CZ200, AI200, AG200)</f>
        <v>0</v>
      </c>
      <c r="M200">
        <f>DB200 - IF(AU200&gt;1, L200*CV200*100.0/(AW200*DP200), 0)</f>
        <v>0</v>
      </c>
      <c r="N200">
        <f>((T200-J200/2)*M200-L200)/(T200+J200/2)</f>
        <v>0</v>
      </c>
      <c r="O200">
        <f>N200*(DI200+DJ200)/1000.0</f>
        <v>0</v>
      </c>
      <c r="P200">
        <f>(DB200 - IF(AU200&gt;1, L200*CV200*100.0/(AW200*DP200), 0))*(DI200+DJ200)/1000.0</f>
        <v>0</v>
      </c>
      <c r="Q200">
        <f>2.0/((1/S200-1/R200)+SIGN(S200)*SQRT((1/S200-1/R200)*(1/S200-1/R200) + 4*CW200/((CW200+1)*(CW200+1))*(2*1/S200*1/R200-1/R200*1/R200)))</f>
        <v>0</v>
      </c>
      <c r="R200">
        <f>IF(LEFT(CX200,1)&lt;&gt;"0",IF(LEFT(CX200,1)="1",3.0,CY200),$D$5+$E$5*(DP200*DI200/($K$5*1000))+$F$5*(DP200*DI200/($K$5*1000))*MAX(MIN(CV200,$J$5),$I$5)*MAX(MIN(CV200,$J$5),$I$5)+$G$5*MAX(MIN(CV200,$J$5),$I$5)*(DP200*DI200/($K$5*1000))+$H$5*(DP200*DI200/($K$5*1000))*(DP200*DI200/($K$5*1000)))</f>
        <v>0</v>
      </c>
      <c r="S200">
        <f>J200*(1000-(1000*0.61365*exp(17.502*W200/(240.97+W200))/(DI200+DJ200)+DD200)/2)/(1000*0.61365*exp(17.502*W200/(240.97+W200))/(DI200+DJ200)-DD200)</f>
        <v>0</v>
      </c>
      <c r="T200">
        <f>1/((CW200+1)/(Q200/1.6)+1/(R200/1.37)) + CW200/((CW200+1)/(Q200/1.6) + CW200/(R200/1.37))</f>
        <v>0</v>
      </c>
      <c r="U200">
        <f>(CR200*CU200)</f>
        <v>0</v>
      </c>
      <c r="V200">
        <f>(DK200+(U200+2*0.95*5.67E-8*(((DK200+$B$7)+273)^4-(DK200+273)^4)-44100*J200)/(1.84*29.3*R200+8*0.95*5.67E-8*(DK200+273)^3))</f>
        <v>0</v>
      </c>
      <c r="W200">
        <f>($C$7*DL200+$D$7*DM200+$E$7*V200)</f>
        <v>0</v>
      </c>
      <c r="X200">
        <f>0.61365*exp(17.502*W200/(240.97+W200))</f>
        <v>0</v>
      </c>
      <c r="Y200">
        <f>(Z200/AA200*100)</f>
        <v>0</v>
      </c>
      <c r="Z200">
        <f>DD200*(DI200+DJ200)/1000</f>
        <v>0</v>
      </c>
      <c r="AA200">
        <f>0.61365*exp(17.502*DK200/(240.97+DK200))</f>
        <v>0</v>
      </c>
      <c r="AB200">
        <f>(X200-DD200*(DI200+DJ200)/1000)</f>
        <v>0</v>
      </c>
      <c r="AC200">
        <f>(-J200*44100)</f>
        <v>0</v>
      </c>
      <c r="AD200">
        <f>2*29.3*R200*0.92*(DK200-W200)</f>
        <v>0</v>
      </c>
      <c r="AE200">
        <f>2*0.95*5.67E-8*(((DK200+$B$7)+273)^4-(W200+273)^4)</f>
        <v>0</v>
      </c>
      <c r="AF200">
        <f>U200+AE200+AC200+AD200</f>
        <v>0</v>
      </c>
      <c r="AG200">
        <f>DH200*AU200*(DC200-DB200*(1000-AU200*DE200)/(1000-AU200*DD200))/(100*CV200)</f>
        <v>0</v>
      </c>
      <c r="AH200">
        <f>1000*DH200*AU200*(DD200-DE200)/(100*CV200*(1000-AU200*DD200))</f>
        <v>0</v>
      </c>
      <c r="AI200">
        <f>(AJ200 - AK200 - DI200*1E3/(8.314*(DK200+273.15)) * AM200/DH200 * AL200) * DH200/(100*CV200) * (1000 - DE200)/1000</f>
        <v>0</v>
      </c>
      <c r="AJ200">
        <v>197.269081286212</v>
      </c>
      <c r="AK200">
        <v>211.553824242424</v>
      </c>
      <c r="AL200">
        <v>-3.40138743367368</v>
      </c>
      <c r="AM200">
        <v>66.0070140870222</v>
      </c>
      <c r="AN200">
        <f>(AP200 - AO200 + DI200*1E3/(8.314*(DK200+273.15)) * AR200/DH200 * AQ200) * DH200/(100*CV200) * 1000/(1000 - AP200)</f>
        <v>0</v>
      </c>
      <c r="AO200">
        <v>20.1937258960954</v>
      </c>
      <c r="AP200">
        <v>21.3973027972028</v>
      </c>
      <c r="AQ200">
        <v>-4.30626563708044e-07</v>
      </c>
      <c r="AR200">
        <v>111.285414985331</v>
      </c>
      <c r="AS200">
        <v>2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MAX(0,($B$13+$C$13*DP200)/(1+$D$13*DP200)*DI200/(DK200+273)*$E$13)</f>
        <v>0</v>
      </c>
      <c r="AX200" t="s">
        <v>417</v>
      </c>
      <c r="AY200" t="s">
        <v>417</v>
      </c>
      <c r="AZ200">
        <v>0</v>
      </c>
      <c r="BA200">
        <v>0</v>
      </c>
      <c r="BB200">
        <f>1-AZ200/BA200</f>
        <v>0</v>
      </c>
      <c r="BC200">
        <v>0</v>
      </c>
      <c r="BD200" t="s">
        <v>417</v>
      </c>
      <c r="BE200" t="s">
        <v>417</v>
      </c>
      <c r="BF200">
        <v>0</v>
      </c>
      <c r="BG200">
        <v>0</v>
      </c>
      <c r="BH200">
        <f>1-BF200/BG200</f>
        <v>0</v>
      </c>
      <c r="BI200">
        <v>0.5</v>
      </c>
      <c r="BJ200">
        <f>CS200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417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f>$B$11*DQ200+$C$11*DR200+$F$11*EC200*(1-EF200)</f>
        <v>0</v>
      </c>
      <c r="CS200">
        <f>CR200*CT200</f>
        <v>0</v>
      </c>
      <c r="CT200">
        <f>($B$11*$D$9+$C$11*$D$9+$F$11*((EP200+EH200)/MAX(EP200+EH200+EQ200, 0.1)*$I$9+EQ200/MAX(EP200+EH200+EQ200, 0.1)*$J$9))/($B$11+$C$11+$F$11)</f>
        <v>0</v>
      </c>
      <c r="CU200">
        <f>($B$11*$K$9+$C$11*$K$9+$F$11*((EP200+EH200)/MAX(EP200+EH200+EQ200, 0.1)*$P$9+EQ200/MAX(EP200+EH200+EQ200, 0.1)*$Q$9))/($B$11+$C$11+$F$11)</f>
        <v>0</v>
      </c>
      <c r="CV200">
        <v>6</v>
      </c>
      <c r="CW200">
        <v>0.5</v>
      </c>
      <c r="CX200" t="s">
        <v>418</v>
      </c>
      <c r="CY200">
        <v>2</v>
      </c>
      <c r="CZ200" t="b">
        <v>1</v>
      </c>
      <c r="DA200">
        <v>1659722150.66071</v>
      </c>
      <c r="DB200">
        <v>231.119892857143</v>
      </c>
      <c r="DC200">
        <v>210.774785714286</v>
      </c>
      <c r="DD200">
        <v>21.3887464285714</v>
      </c>
      <c r="DE200">
        <v>20.1929785714286</v>
      </c>
      <c r="DF200">
        <v>225.938928571429</v>
      </c>
      <c r="DG200">
        <v>21.0379857142857</v>
      </c>
      <c r="DH200">
        <v>500.07575</v>
      </c>
      <c r="DI200">
        <v>90.3673642857143</v>
      </c>
      <c r="DJ200">
        <v>0.100196578571429</v>
      </c>
      <c r="DK200">
        <v>24.5441035714286</v>
      </c>
      <c r="DL200">
        <v>24.9660821428572</v>
      </c>
      <c r="DM200">
        <v>999.9</v>
      </c>
      <c r="DN200">
        <v>0</v>
      </c>
      <c r="DO200">
        <v>0</v>
      </c>
      <c r="DP200">
        <v>9990.35714285714</v>
      </c>
      <c r="DQ200">
        <v>0</v>
      </c>
      <c r="DR200">
        <v>11.0923285714286</v>
      </c>
      <c r="DS200">
        <v>20.3449321428571</v>
      </c>
      <c r="DT200">
        <v>236.171178571429</v>
      </c>
      <c r="DU200">
        <v>215.118785714286</v>
      </c>
      <c r="DV200">
        <v>1.19577035714286</v>
      </c>
      <c r="DW200">
        <v>210.774785714286</v>
      </c>
      <c r="DX200">
        <v>20.1929785714286</v>
      </c>
      <c r="DY200">
        <v>1.932845</v>
      </c>
      <c r="DZ200">
        <v>1.82478714285714</v>
      </c>
      <c r="EA200">
        <v>16.9046821428571</v>
      </c>
      <c r="EB200">
        <v>16.0007392857143</v>
      </c>
      <c r="EC200">
        <v>2000.00607142857</v>
      </c>
      <c r="ED200">
        <v>0.980005678571429</v>
      </c>
      <c r="EE200">
        <v>0.0199940428571429</v>
      </c>
      <c r="EF200">
        <v>0</v>
      </c>
      <c r="EG200">
        <v>256.477857142857</v>
      </c>
      <c r="EH200">
        <v>5.00063</v>
      </c>
      <c r="EI200">
        <v>5375.27857142857</v>
      </c>
      <c r="EJ200">
        <v>17256.9928571429</v>
      </c>
      <c r="EK200">
        <v>38.187</v>
      </c>
      <c r="EL200">
        <v>38.25</v>
      </c>
      <c r="EM200">
        <v>37.741</v>
      </c>
      <c r="EN200">
        <v>37.625</v>
      </c>
      <c r="EO200">
        <v>39.0088571428571</v>
      </c>
      <c r="EP200">
        <v>1955.11607142857</v>
      </c>
      <c r="EQ200">
        <v>39.89</v>
      </c>
      <c r="ER200">
        <v>0</v>
      </c>
      <c r="ES200">
        <v>1659722155.9</v>
      </c>
      <c r="ET200">
        <v>0</v>
      </c>
      <c r="EU200">
        <v>256.480384615385</v>
      </c>
      <c r="EV200">
        <v>-2.70270085631393</v>
      </c>
      <c r="EW200">
        <v>-77.4495726334369</v>
      </c>
      <c r="EX200">
        <v>5374.54538461538</v>
      </c>
      <c r="EY200">
        <v>15</v>
      </c>
      <c r="EZ200">
        <v>0</v>
      </c>
      <c r="FA200" t="s">
        <v>419</v>
      </c>
      <c r="FB200">
        <v>1659628608.5</v>
      </c>
      <c r="FC200">
        <v>1659628614.5</v>
      </c>
      <c r="FD200">
        <v>0</v>
      </c>
      <c r="FE200">
        <v>0.171</v>
      </c>
      <c r="FF200">
        <v>-0.023</v>
      </c>
      <c r="FG200">
        <v>6.372</v>
      </c>
      <c r="FH200">
        <v>0.072</v>
      </c>
      <c r="FI200">
        <v>420</v>
      </c>
      <c r="FJ200">
        <v>15</v>
      </c>
      <c r="FK200">
        <v>0.23</v>
      </c>
      <c r="FL200">
        <v>0.04</v>
      </c>
      <c r="FM200">
        <v>20.186795</v>
      </c>
      <c r="FN200">
        <v>4.1134108818011</v>
      </c>
      <c r="FO200">
        <v>0.617849593327535</v>
      </c>
      <c r="FP200">
        <v>0</v>
      </c>
      <c r="FQ200">
        <v>256.723205882353</v>
      </c>
      <c r="FR200">
        <v>-3.71378151533695</v>
      </c>
      <c r="FS200">
        <v>0.427640020372539</v>
      </c>
      <c r="FT200">
        <v>0</v>
      </c>
      <c r="FU200">
        <v>1.1920605</v>
      </c>
      <c r="FV200">
        <v>0.0725900938086265</v>
      </c>
      <c r="FW200">
        <v>0.00745334050946286</v>
      </c>
      <c r="FX200">
        <v>1</v>
      </c>
      <c r="FY200">
        <v>1</v>
      </c>
      <c r="FZ200">
        <v>3</v>
      </c>
      <c r="GA200" t="s">
        <v>426</v>
      </c>
      <c r="GB200">
        <v>2.97371</v>
      </c>
      <c r="GC200">
        <v>2.75404</v>
      </c>
      <c r="GD200">
        <v>0.0498091</v>
      </c>
      <c r="GE200">
        <v>0.0466866</v>
      </c>
      <c r="GF200">
        <v>0.0954038</v>
      </c>
      <c r="GG200">
        <v>0.0925476</v>
      </c>
      <c r="GH200">
        <v>37019.8</v>
      </c>
      <c r="GI200">
        <v>40632.8</v>
      </c>
      <c r="GJ200">
        <v>35304.2</v>
      </c>
      <c r="GK200">
        <v>38653.3</v>
      </c>
      <c r="GL200">
        <v>45277.2</v>
      </c>
      <c r="GM200">
        <v>50658.9</v>
      </c>
      <c r="GN200">
        <v>55179</v>
      </c>
      <c r="GO200">
        <v>61999.7</v>
      </c>
      <c r="GP200">
        <v>1.9822</v>
      </c>
      <c r="GQ200">
        <v>1.8474</v>
      </c>
      <c r="GR200">
        <v>0.079006</v>
      </c>
      <c r="GS200">
        <v>0</v>
      </c>
      <c r="GT200">
        <v>23.6835</v>
      </c>
      <c r="GU200">
        <v>999.9</v>
      </c>
      <c r="GV200">
        <v>55.268</v>
      </c>
      <c r="GW200">
        <v>28.762</v>
      </c>
      <c r="GX200">
        <v>24.259</v>
      </c>
      <c r="GY200">
        <v>55.2721</v>
      </c>
      <c r="GZ200">
        <v>50.2364</v>
      </c>
      <c r="HA200">
        <v>1</v>
      </c>
      <c r="HB200">
        <v>-0.0886585</v>
      </c>
      <c r="HC200">
        <v>1.63222</v>
      </c>
      <c r="HD200">
        <v>20.1381</v>
      </c>
      <c r="HE200">
        <v>5.20052</v>
      </c>
      <c r="HF200">
        <v>12.004</v>
      </c>
      <c r="HG200">
        <v>4.976</v>
      </c>
      <c r="HH200">
        <v>3.2936</v>
      </c>
      <c r="HI200">
        <v>660.9</v>
      </c>
      <c r="HJ200">
        <v>9999</v>
      </c>
      <c r="HK200">
        <v>9999</v>
      </c>
      <c r="HL200">
        <v>9999</v>
      </c>
      <c r="HM200">
        <v>1.86289</v>
      </c>
      <c r="HN200">
        <v>1.86783</v>
      </c>
      <c r="HO200">
        <v>1.86752</v>
      </c>
      <c r="HP200">
        <v>1.86874</v>
      </c>
      <c r="HQ200">
        <v>1.86951</v>
      </c>
      <c r="HR200">
        <v>1.86554</v>
      </c>
      <c r="HS200">
        <v>1.8667</v>
      </c>
      <c r="HT200">
        <v>1.86807</v>
      </c>
      <c r="HU200">
        <v>5</v>
      </c>
      <c r="HV200">
        <v>0</v>
      </c>
      <c r="HW200">
        <v>0</v>
      </c>
      <c r="HX200">
        <v>0</v>
      </c>
      <c r="HY200" t="s">
        <v>421</v>
      </c>
      <c r="HZ200" t="s">
        <v>422</v>
      </c>
      <c r="IA200" t="s">
        <v>423</v>
      </c>
      <c r="IB200" t="s">
        <v>423</v>
      </c>
      <c r="IC200" t="s">
        <v>423</v>
      </c>
      <c r="ID200" t="s">
        <v>423</v>
      </c>
      <c r="IE200">
        <v>0</v>
      </c>
      <c r="IF200">
        <v>100</v>
      </c>
      <c r="IG200">
        <v>100</v>
      </c>
      <c r="IH200">
        <v>5.036</v>
      </c>
      <c r="II200">
        <v>0.3511</v>
      </c>
      <c r="IJ200">
        <v>3.92169283877132</v>
      </c>
      <c r="IK200">
        <v>0.0054094350880348</v>
      </c>
      <c r="IL200">
        <v>8.62785101562088e-07</v>
      </c>
      <c r="IM200">
        <v>-6.09410195572284e-10</v>
      </c>
      <c r="IN200">
        <v>-0.025273926026183</v>
      </c>
      <c r="IO200">
        <v>-0.0219156322177338</v>
      </c>
      <c r="IP200">
        <v>0.00246301660602182</v>
      </c>
      <c r="IQ200">
        <v>-2.7174175459257e-05</v>
      </c>
      <c r="IR200">
        <v>-3</v>
      </c>
      <c r="IS200">
        <v>1757</v>
      </c>
      <c r="IT200">
        <v>1</v>
      </c>
      <c r="IU200">
        <v>21</v>
      </c>
      <c r="IV200">
        <v>1559.2</v>
      </c>
      <c r="IW200">
        <v>1559.1</v>
      </c>
      <c r="IX200">
        <v>0.531006</v>
      </c>
      <c r="IY200">
        <v>2.62207</v>
      </c>
      <c r="IZ200">
        <v>1.54785</v>
      </c>
      <c r="JA200">
        <v>2.30591</v>
      </c>
      <c r="JB200">
        <v>1.34644</v>
      </c>
      <c r="JC200">
        <v>2.34741</v>
      </c>
      <c r="JD200">
        <v>32.3328</v>
      </c>
      <c r="JE200">
        <v>16.2597</v>
      </c>
      <c r="JF200">
        <v>18</v>
      </c>
      <c r="JG200">
        <v>493.027</v>
      </c>
      <c r="JH200">
        <v>407.196</v>
      </c>
      <c r="JI200">
        <v>20.4814</v>
      </c>
      <c r="JJ200">
        <v>26.0569</v>
      </c>
      <c r="JK200">
        <v>30.0002</v>
      </c>
      <c r="JL200">
        <v>26.0229</v>
      </c>
      <c r="JM200">
        <v>25.9678</v>
      </c>
      <c r="JN200">
        <v>10.546</v>
      </c>
      <c r="JO200">
        <v>21.7272</v>
      </c>
      <c r="JP200">
        <v>8.08113</v>
      </c>
      <c r="JQ200">
        <v>20.4755</v>
      </c>
      <c r="JR200">
        <v>164.035</v>
      </c>
      <c r="JS200">
        <v>20.1274</v>
      </c>
      <c r="JT200">
        <v>102.364</v>
      </c>
      <c r="JU200">
        <v>103.199</v>
      </c>
    </row>
    <row r="201" spans="1:281">
      <c r="A201">
        <v>185</v>
      </c>
      <c r="B201">
        <v>1659722164</v>
      </c>
      <c r="C201">
        <v>4178.90000009537</v>
      </c>
      <c r="D201" t="s">
        <v>795</v>
      </c>
      <c r="E201" t="s">
        <v>796</v>
      </c>
      <c r="F201">
        <v>5</v>
      </c>
      <c r="G201" t="s">
        <v>764</v>
      </c>
      <c r="H201" t="s">
        <v>416</v>
      </c>
      <c r="I201">
        <v>1659722156.23214</v>
      </c>
      <c r="J201">
        <f>(K201)/1000</f>
        <v>0</v>
      </c>
      <c r="K201">
        <f>IF(CZ201, AN201, AH201)</f>
        <v>0</v>
      </c>
      <c r="L201">
        <f>IF(CZ201, AI201, AG201)</f>
        <v>0</v>
      </c>
      <c r="M201">
        <f>DB201 - IF(AU201&gt;1, L201*CV201*100.0/(AW201*DP201), 0)</f>
        <v>0</v>
      </c>
      <c r="N201">
        <f>((T201-J201/2)*M201-L201)/(T201+J201/2)</f>
        <v>0</v>
      </c>
      <c r="O201">
        <f>N201*(DI201+DJ201)/1000.0</f>
        <v>0</v>
      </c>
      <c r="P201">
        <f>(DB201 - IF(AU201&gt;1, L201*CV201*100.0/(AW201*DP201), 0))*(DI201+DJ201)/1000.0</f>
        <v>0</v>
      </c>
      <c r="Q201">
        <f>2.0/((1/S201-1/R201)+SIGN(S201)*SQRT((1/S201-1/R201)*(1/S201-1/R201) + 4*CW201/((CW201+1)*(CW201+1))*(2*1/S201*1/R201-1/R201*1/R201)))</f>
        <v>0</v>
      </c>
      <c r="R201">
        <f>IF(LEFT(CX201,1)&lt;&gt;"0",IF(LEFT(CX201,1)="1",3.0,CY201),$D$5+$E$5*(DP201*DI201/($K$5*1000))+$F$5*(DP201*DI201/($K$5*1000))*MAX(MIN(CV201,$J$5),$I$5)*MAX(MIN(CV201,$J$5),$I$5)+$G$5*MAX(MIN(CV201,$J$5),$I$5)*(DP201*DI201/($K$5*1000))+$H$5*(DP201*DI201/($K$5*1000))*(DP201*DI201/($K$5*1000)))</f>
        <v>0</v>
      </c>
      <c r="S201">
        <f>J201*(1000-(1000*0.61365*exp(17.502*W201/(240.97+W201))/(DI201+DJ201)+DD201)/2)/(1000*0.61365*exp(17.502*W201/(240.97+W201))/(DI201+DJ201)-DD201)</f>
        <v>0</v>
      </c>
      <c r="T201">
        <f>1/((CW201+1)/(Q201/1.6)+1/(R201/1.37)) + CW201/((CW201+1)/(Q201/1.6) + CW201/(R201/1.37))</f>
        <v>0</v>
      </c>
      <c r="U201">
        <f>(CR201*CU201)</f>
        <v>0</v>
      </c>
      <c r="V201">
        <f>(DK201+(U201+2*0.95*5.67E-8*(((DK201+$B$7)+273)^4-(DK201+273)^4)-44100*J201)/(1.84*29.3*R201+8*0.95*5.67E-8*(DK201+273)^3))</f>
        <v>0</v>
      </c>
      <c r="W201">
        <f>($C$7*DL201+$D$7*DM201+$E$7*V201)</f>
        <v>0</v>
      </c>
      <c r="X201">
        <f>0.61365*exp(17.502*W201/(240.97+W201))</f>
        <v>0</v>
      </c>
      <c r="Y201">
        <f>(Z201/AA201*100)</f>
        <v>0</v>
      </c>
      <c r="Z201">
        <f>DD201*(DI201+DJ201)/1000</f>
        <v>0</v>
      </c>
      <c r="AA201">
        <f>0.61365*exp(17.502*DK201/(240.97+DK201))</f>
        <v>0</v>
      </c>
      <c r="AB201">
        <f>(X201-DD201*(DI201+DJ201)/1000)</f>
        <v>0</v>
      </c>
      <c r="AC201">
        <f>(-J201*44100)</f>
        <v>0</v>
      </c>
      <c r="AD201">
        <f>2*29.3*R201*0.92*(DK201-W201)</f>
        <v>0</v>
      </c>
      <c r="AE201">
        <f>2*0.95*5.67E-8*(((DK201+$B$7)+273)^4-(W201+273)^4)</f>
        <v>0</v>
      </c>
      <c r="AF201">
        <f>U201+AE201+AC201+AD201</f>
        <v>0</v>
      </c>
      <c r="AG201">
        <f>DH201*AU201*(DC201-DB201*(1000-AU201*DE201)/(1000-AU201*DD201))/(100*CV201)</f>
        <v>0</v>
      </c>
      <c r="AH201">
        <f>1000*DH201*AU201*(DD201-DE201)/(100*CV201*(1000-AU201*DD201))</f>
        <v>0</v>
      </c>
      <c r="AI201">
        <f>(AJ201 - AK201 - DI201*1E3/(8.314*(DK201+273.15)) * AM201/DH201 * AL201) * DH201/(100*CV201) * (1000 - DE201)/1000</f>
        <v>0</v>
      </c>
      <c r="AJ201">
        <v>179.000601436734</v>
      </c>
      <c r="AK201">
        <v>193.382757575758</v>
      </c>
      <c r="AL201">
        <v>-3.36123403386224</v>
      </c>
      <c r="AM201">
        <v>66.0070140870222</v>
      </c>
      <c r="AN201">
        <f>(AP201 - AO201 + DI201*1E3/(8.314*(DK201+273.15)) * AR201/DH201 * AQ201) * DH201/(100*CV201) * 1000/(1000 - AP201)</f>
        <v>0</v>
      </c>
      <c r="AO201">
        <v>20.1926194098273</v>
      </c>
      <c r="AP201">
        <v>21.402062937063</v>
      </c>
      <c r="AQ201">
        <v>4.71679161385819e-06</v>
      </c>
      <c r="AR201">
        <v>111.285414985331</v>
      </c>
      <c r="AS201">
        <v>2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MAX(0,($B$13+$C$13*DP201)/(1+$D$13*DP201)*DI201/(DK201+273)*$E$13)</f>
        <v>0</v>
      </c>
      <c r="AX201" t="s">
        <v>417</v>
      </c>
      <c r="AY201" t="s">
        <v>417</v>
      </c>
      <c r="AZ201">
        <v>0</v>
      </c>
      <c r="BA201">
        <v>0</v>
      </c>
      <c r="BB201">
        <f>1-AZ201/BA201</f>
        <v>0</v>
      </c>
      <c r="BC201">
        <v>0</v>
      </c>
      <c r="BD201" t="s">
        <v>417</v>
      </c>
      <c r="BE201" t="s">
        <v>417</v>
      </c>
      <c r="BF201">
        <v>0</v>
      </c>
      <c r="BG201">
        <v>0</v>
      </c>
      <c r="BH201">
        <f>1-BF201/BG201</f>
        <v>0</v>
      </c>
      <c r="BI201">
        <v>0.5</v>
      </c>
      <c r="BJ201">
        <f>CS201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417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f>$B$11*DQ201+$C$11*DR201+$F$11*EC201*(1-EF201)</f>
        <v>0</v>
      </c>
      <c r="CS201">
        <f>CR201*CT201</f>
        <v>0</v>
      </c>
      <c r="CT201">
        <f>($B$11*$D$9+$C$11*$D$9+$F$11*((EP201+EH201)/MAX(EP201+EH201+EQ201, 0.1)*$I$9+EQ201/MAX(EP201+EH201+EQ201, 0.1)*$J$9))/($B$11+$C$11+$F$11)</f>
        <v>0</v>
      </c>
      <c r="CU201">
        <f>($B$11*$K$9+$C$11*$K$9+$F$11*((EP201+EH201)/MAX(EP201+EH201+EQ201, 0.1)*$P$9+EQ201/MAX(EP201+EH201+EQ201, 0.1)*$Q$9))/($B$11+$C$11+$F$11)</f>
        <v>0</v>
      </c>
      <c r="CV201">
        <v>6</v>
      </c>
      <c r="CW201">
        <v>0.5</v>
      </c>
      <c r="CX201" t="s">
        <v>418</v>
      </c>
      <c r="CY201">
        <v>2</v>
      </c>
      <c r="CZ201" t="b">
        <v>1</v>
      </c>
      <c r="DA201">
        <v>1659722156.23214</v>
      </c>
      <c r="DB201">
        <v>213.011964285714</v>
      </c>
      <c r="DC201">
        <v>192.285</v>
      </c>
      <c r="DD201">
        <v>21.3950214285714</v>
      </c>
      <c r="DE201">
        <v>20.1932821428571</v>
      </c>
      <c r="DF201">
        <v>207.933571428571</v>
      </c>
      <c r="DG201">
        <v>21.0439857142857</v>
      </c>
      <c r="DH201">
        <v>500.0945</v>
      </c>
      <c r="DI201">
        <v>90.3665892857143</v>
      </c>
      <c r="DJ201">
        <v>0.100155646428571</v>
      </c>
      <c r="DK201">
        <v>24.5474964285714</v>
      </c>
      <c r="DL201">
        <v>24.9732142857143</v>
      </c>
      <c r="DM201">
        <v>999.9</v>
      </c>
      <c r="DN201">
        <v>0</v>
      </c>
      <c r="DO201">
        <v>0</v>
      </c>
      <c r="DP201">
        <v>9982.85714285714</v>
      </c>
      <c r="DQ201">
        <v>0</v>
      </c>
      <c r="DR201">
        <v>11.0923285714286</v>
      </c>
      <c r="DS201">
        <v>20.7268464285714</v>
      </c>
      <c r="DT201">
        <v>217.668857142857</v>
      </c>
      <c r="DU201">
        <v>196.247964285714</v>
      </c>
      <c r="DV201">
        <v>1.20174357142857</v>
      </c>
      <c r="DW201">
        <v>192.285</v>
      </c>
      <c r="DX201">
        <v>20.1932821428571</v>
      </c>
      <c r="DY201">
        <v>1.933395</v>
      </c>
      <c r="DZ201">
        <v>1.82479857142857</v>
      </c>
      <c r="EA201">
        <v>16.909175</v>
      </c>
      <c r="EB201">
        <v>16.0008392857143</v>
      </c>
      <c r="EC201">
        <v>2000</v>
      </c>
      <c r="ED201">
        <v>0.980005678571429</v>
      </c>
      <c r="EE201">
        <v>0.0199940428571429</v>
      </c>
      <c r="EF201">
        <v>0</v>
      </c>
      <c r="EG201">
        <v>256.2535</v>
      </c>
      <c r="EH201">
        <v>5.00063</v>
      </c>
      <c r="EI201">
        <v>5368.92</v>
      </c>
      <c r="EJ201">
        <v>17256.9428571429</v>
      </c>
      <c r="EK201">
        <v>38.187</v>
      </c>
      <c r="EL201">
        <v>38.2544285714286</v>
      </c>
      <c r="EM201">
        <v>37.732</v>
      </c>
      <c r="EN201">
        <v>37.625</v>
      </c>
      <c r="EO201">
        <v>39.0044285714286</v>
      </c>
      <c r="EP201">
        <v>1955.11</v>
      </c>
      <c r="EQ201">
        <v>39.89</v>
      </c>
      <c r="ER201">
        <v>0</v>
      </c>
      <c r="ES201">
        <v>1659722161.3</v>
      </c>
      <c r="ET201">
        <v>0</v>
      </c>
      <c r="EU201">
        <v>256.1902</v>
      </c>
      <c r="EV201">
        <v>-3.47784615402874</v>
      </c>
      <c r="EW201">
        <v>-55.546153927428</v>
      </c>
      <c r="EX201">
        <v>5368.2424</v>
      </c>
      <c r="EY201">
        <v>15</v>
      </c>
      <c r="EZ201">
        <v>0</v>
      </c>
      <c r="FA201" t="s">
        <v>419</v>
      </c>
      <c r="FB201">
        <v>1659628608.5</v>
      </c>
      <c r="FC201">
        <v>1659628614.5</v>
      </c>
      <c r="FD201">
        <v>0</v>
      </c>
      <c r="FE201">
        <v>0.171</v>
      </c>
      <c r="FF201">
        <v>-0.023</v>
      </c>
      <c r="FG201">
        <v>6.372</v>
      </c>
      <c r="FH201">
        <v>0.072</v>
      </c>
      <c r="FI201">
        <v>420</v>
      </c>
      <c r="FJ201">
        <v>15</v>
      </c>
      <c r="FK201">
        <v>0.23</v>
      </c>
      <c r="FL201">
        <v>0.04</v>
      </c>
      <c r="FM201">
        <v>20.4978425</v>
      </c>
      <c r="FN201">
        <v>4.47222551594747</v>
      </c>
      <c r="FO201">
        <v>0.667261903560926</v>
      </c>
      <c r="FP201">
        <v>0</v>
      </c>
      <c r="FQ201">
        <v>256.356823529412</v>
      </c>
      <c r="FR201">
        <v>-2.83679144526723</v>
      </c>
      <c r="FS201">
        <v>0.353310184547786</v>
      </c>
      <c r="FT201">
        <v>0</v>
      </c>
      <c r="FU201">
        <v>1.19896025</v>
      </c>
      <c r="FV201">
        <v>0.0619554596622862</v>
      </c>
      <c r="FW201">
        <v>0.00648465939255871</v>
      </c>
      <c r="FX201">
        <v>1</v>
      </c>
      <c r="FY201">
        <v>1</v>
      </c>
      <c r="FZ201">
        <v>3</v>
      </c>
      <c r="GA201" t="s">
        <v>426</v>
      </c>
      <c r="GB201">
        <v>2.97434</v>
      </c>
      <c r="GC201">
        <v>2.75398</v>
      </c>
      <c r="GD201">
        <v>0.0458588</v>
      </c>
      <c r="GE201">
        <v>0.042219</v>
      </c>
      <c r="GF201">
        <v>0.0954186</v>
      </c>
      <c r="GG201">
        <v>0.0925375</v>
      </c>
      <c r="GH201">
        <v>37173.3</v>
      </c>
      <c r="GI201">
        <v>40822.9</v>
      </c>
      <c r="GJ201">
        <v>35303.9</v>
      </c>
      <c r="GK201">
        <v>38653.2</v>
      </c>
      <c r="GL201">
        <v>45275.8</v>
      </c>
      <c r="GM201">
        <v>50659.4</v>
      </c>
      <c r="GN201">
        <v>55178.4</v>
      </c>
      <c r="GO201">
        <v>61999.8</v>
      </c>
      <c r="GP201">
        <v>1.9828</v>
      </c>
      <c r="GQ201">
        <v>1.8478</v>
      </c>
      <c r="GR201">
        <v>0.0786781</v>
      </c>
      <c r="GS201">
        <v>0</v>
      </c>
      <c r="GT201">
        <v>23.6775</v>
      </c>
      <c r="GU201">
        <v>999.9</v>
      </c>
      <c r="GV201">
        <v>55.268</v>
      </c>
      <c r="GW201">
        <v>28.782</v>
      </c>
      <c r="GX201">
        <v>24.287</v>
      </c>
      <c r="GY201">
        <v>55.0021</v>
      </c>
      <c r="GZ201">
        <v>49.9319</v>
      </c>
      <c r="HA201">
        <v>1</v>
      </c>
      <c r="HB201">
        <v>-0.0884146</v>
      </c>
      <c r="HC201">
        <v>1.64407</v>
      </c>
      <c r="HD201">
        <v>20.138</v>
      </c>
      <c r="HE201">
        <v>5.20172</v>
      </c>
      <c r="HF201">
        <v>12.004</v>
      </c>
      <c r="HG201">
        <v>4.976</v>
      </c>
      <c r="HH201">
        <v>3.2932</v>
      </c>
      <c r="HI201">
        <v>660.9</v>
      </c>
      <c r="HJ201">
        <v>9999</v>
      </c>
      <c r="HK201">
        <v>9999</v>
      </c>
      <c r="HL201">
        <v>9999</v>
      </c>
      <c r="HM201">
        <v>1.86295</v>
      </c>
      <c r="HN201">
        <v>1.86783</v>
      </c>
      <c r="HO201">
        <v>1.86752</v>
      </c>
      <c r="HP201">
        <v>1.86874</v>
      </c>
      <c r="HQ201">
        <v>1.86954</v>
      </c>
      <c r="HR201">
        <v>1.86554</v>
      </c>
      <c r="HS201">
        <v>1.86667</v>
      </c>
      <c r="HT201">
        <v>1.86807</v>
      </c>
      <c r="HU201">
        <v>5</v>
      </c>
      <c r="HV201">
        <v>0</v>
      </c>
      <c r="HW201">
        <v>0</v>
      </c>
      <c r="HX201">
        <v>0</v>
      </c>
      <c r="HY201" t="s">
        <v>421</v>
      </c>
      <c r="HZ201" t="s">
        <v>422</v>
      </c>
      <c r="IA201" t="s">
        <v>423</v>
      </c>
      <c r="IB201" t="s">
        <v>423</v>
      </c>
      <c r="IC201" t="s">
        <v>423</v>
      </c>
      <c r="ID201" t="s">
        <v>423</v>
      </c>
      <c r="IE201">
        <v>0</v>
      </c>
      <c r="IF201">
        <v>100</v>
      </c>
      <c r="IG201">
        <v>100</v>
      </c>
      <c r="IH201">
        <v>4.935</v>
      </c>
      <c r="II201">
        <v>0.3513</v>
      </c>
      <c r="IJ201">
        <v>3.92169283877132</v>
      </c>
      <c r="IK201">
        <v>0.0054094350880348</v>
      </c>
      <c r="IL201">
        <v>8.62785101562088e-07</v>
      </c>
      <c r="IM201">
        <v>-6.09410195572284e-10</v>
      </c>
      <c r="IN201">
        <v>-0.025273926026183</v>
      </c>
      <c r="IO201">
        <v>-0.0219156322177338</v>
      </c>
      <c r="IP201">
        <v>0.00246301660602182</v>
      </c>
      <c r="IQ201">
        <v>-2.7174175459257e-05</v>
      </c>
      <c r="IR201">
        <v>-3</v>
      </c>
      <c r="IS201">
        <v>1757</v>
      </c>
      <c r="IT201">
        <v>1</v>
      </c>
      <c r="IU201">
        <v>21</v>
      </c>
      <c r="IV201">
        <v>1559.3</v>
      </c>
      <c r="IW201">
        <v>1559.2</v>
      </c>
      <c r="IX201">
        <v>0.489502</v>
      </c>
      <c r="IY201">
        <v>2.62817</v>
      </c>
      <c r="IZ201">
        <v>1.54785</v>
      </c>
      <c r="JA201">
        <v>2.30591</v>
      </c>
      <c r="JB201">
        <v>1.34644</v>
      </c>
      <c r="JC201">
        <v>2.41089</v>
      </c>
      <c r="JD201">
        <v>32.3328</v>
      </c>
      <c r="JE201">
        <v>16.251</v>
      </c>
      <c r="JF201">
        <v>18</v>
      </c>
      <c r="JG201">
        <v>493.416</v>
      </c>
      <c r="JH201">
        <v>407.435</v>
      </c>
      <c r="JI201">
        <v>20.5011</v>
      </c>
      <c r="JJ201">
        <v>26.0591</v>
      </c>
      <c r="JK201">
        <v>30.0004</v>
      </c>
      <c r="JL201">
        <v>26.0229</v>
      </c>
      <c r="JM201">
        <v>25.9699</v>
      </c>
      <c r="JN201">
        <v>9.78742</v>
      </c>
      <c r="JO201">
        <v>21.7272</v>
      </c>
      <c r="JP201">
        <v>8.08113</v>
      </c>
      <c r="JQ201">
        <v>20.5068</v>
      </c>
      <c r="JR201">
        <v>150.558</v>
      </c>
      <c r="JS201">
        <v>20.1173</v>
      </c>
      <c r="JT201">
        <v>102.363</v>
      </c>
      <c r="JU201">
        <v>103.199</v>
      </c>
    </row>
    <row r="202" spans="1:281">
      <c r="A202">
        <v>186</v>
      </c>
      <c r="B202">
        <v>1659722168.5</v>
      </c>
      <c r="C202">
        <v>4183.40000009537</v>
      </c>
      <c r="D202" t="s">
        <v>797</v>
      </c>
      <c r="E202" t="s">
        <v>798</v>
      </c>
      <c r="F202">
        <v>5</v>
      </c>
      <c r="G202" t="s">
        <v>764</v>
      </c>
      <c r="H202" t="s">
        <v>416</v>
      </c>
      <c r="I202">
        <v>1659722160.67857</v>
      </c>
      <c r="J202">
        <f>(K202)/1000</f>
        <v>0</v>
      </c>
      <c r="K202">
        <f>IF(CZ202, AN202, AH202)</f>
        <v>0</v>
      </c>
      <c r="L202">
        <f>IF(CZ202, AI202, AG202)</f>
        <v>0</v>
      </c>
      <c r="M202">
        <f>DB202 - IF(AU202&gt;1, L202*CV202*100.0/(AW202*DP202), 0)</f>
        <v>0</v>
      </c>
      <c r="N202">
        <f>((T202-J202/2)*M202-L202)/(T202+J202/2)</f>
        <v>0</v>
      </c>
      <c r="O202">
        <f>N202*(DI202+DJ202)/1000.0</f>
        <v>0</v>
      </c>
      <c r="P202">
        <f>(DB202 - IF(AU202&gt;1, L202*CV202*100.0/(AW202*DP202), 0))*(DI202+DJ202)/1000.0</f>
        <v>0</v>
      </c>
      <c r="Q202">
        <f>2.0/((1/S202-1/R202)+SIGN(S202)*SQRT((1/S202-1/R202)*(1/S202-1/R202) + 4*CW202/((CW202+1)*(CW202+1))*(2*1/S202*1/R202-1/R202*1/R202)))</f>
        <v>0</v>
      </c>
      <c r="R202">
        <f>IF(LEFT(CX202,1)&lt;&gt;"0",IF(LEFT(CX202,1)="1",3.0,CY202),$D$5+$E$5*(DP202*DI202/($K$5*1000))+$F$5*(DP202*DI202/($K$5*1000))*MAX(MIN(CV202,$J$5),$I$5)*MAX(MIN(CV202,$J$5),$I$5)+$G$5*MAX(MIN(CV202,$J$5),$I$5)*(DP202*DI202/($K$5*1000))+$H$5*(DP202*DI202/($K$5*1000))*(DP202*DI202/($K$5*1000)))</f>
        <v>0</v>
      </c>
      <c r="S202">
        <f>J202*(1000-(1000*0.61365*exp(17.502*W202/(240.97+W202))/(DI202+DJ202)+DD202)/2)/(1000*0.61365*exp(17.502*W202/(240.97+W202))/(DI202+DJ202)-DD202)</f>
        <v>0</v>
      </c>
      <c r="T202">
        <f>1/((CW202+1)/(Q202/1.6)+1/(R202/1.37)) + CW202/((CW202+1)/(Q202/1.6) + CW202/(R202/1.37))</f>
        <v>0</v>
      </c>
      <c r="U202">
        <f>(CR202*CU202)</f>
        <v>0</v>
      </c>
      <c r="V202">
        <f>(DK202+(U202+2*0.95*5.67E-8*(((DK202+$B$7)+273)^4-(DK202+273)^4)-44100*J202)/(1.84*29.3*R202+8*0.95*5.67E-8*(DK202+273)^3))</f>
        <v>0</v>
      </c>
      <c r="W202">
        <f>($C$7*DL202+$D$7*DM202+$E$7*V202)</f>
        <v>0</v>
      </c>
      <c r="X202">
        <f>0.61365*exp(17.502*W202/(240.97+W202))</f>
        <v>0</v>
      </c>
      <c r="Y202">
        <f>(Z202/AA202*100)</f>
        <v>0</v>
      </c>
      <c r="Z202">
        <f>DD202*(DI202+DJ202)/1000</f>
        <v>0</v>
      </c>
      <c r="AA202">
        <f>0.61365*exp(17.502*DK202/(240.97+DK202))</f>
        <v>0</v>
      </c>
      <c r="AB202">
        <f>(X202-DD202*(DI202+DJ202)/1000)</f>
        <v>0</v>
      </c>
      <c r="AC202">
        <f>(-J202*44100)</f>
        <v>0</v>
      </c>
      <c r="AD202">
        <f>2*29.3*R202*0.92*(DK202-W202)</f>
        <v>0</v>
      </c>
      <c r="AE202">
        <f>2*0.95*5.67E-8*(((DK202+$B$7)+273)^4-(W202+273)^4)</f>
        <v>0</v>
      </c>
      <c r="AF202">
        <f>U202+AE202+AC202+AD202</f>
        <v>0</v>
      </c>
      <c r="AG202">
        <f>DH202*AU202*(DC202-DB202*(1000-AU202*DE202)/(1000-AU202*DD202))/(100*CV202)</f>
        <v>0</v>
      </c>
      <c r="AH202">
        <f>1000*DH202*AU202*(DD202-DE202)/(100*CV202*(1000-AU202*DD202))</f>
        <v>0</v>
      </c>
      <c r="AI202">
        <f>(AJ202 - AK202 - DI202*1E3/(8.314*(DK202+273.15)) * AM202/DH202 * AL202) * DH202/(100*CV202) * (1000 - DE202)/1000</f>
        <v>0</v>
      </c>
      <c r="AJ202">
        <v>163.170936967265</v>
      </c>
      <c r="AK202">
        <v>178.07243030303</v>
      </c>
      <c r="AL202">
        <v>-3.388899679182</v>
      </c>
      <c r="AM202">
        <v>66.0070140870222</v>
      </c>
      <c r="AN202">
        <f>(AP202 - AO202 + DI202*1E3/(8.314*(DK202+273.15)) * AR202/DH202 * AQ202) * DH202/(100*CV202) * 1000/(1000 - AP202)</f>
        <v>0</v>
      </c>
      <c r="AO202">
        <v>20.193099444171</v>
      </c>
      <c r="AP202">
        <v>21.4055734265734</v>
      </c>
      <c r="AQ202">
        <v>4.94364184838886e-06</v>
      </c>
      <c r="AR202">
        <v>111.285414985331</v>
      </c>
      <c r="AS202">
        <v>2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MAX(0,($B$13+$C$13*DP202)/(1+$D$13*DP202)*DI202/(DK202+273)*$E$13)</f>
        <v>0</v>
      </c>
      <c r="AX202" t="s">
        <v>417</v>
      </c>
      <c r="AY202" t="s">
        <v>417</v>
      </c>
      <c r="AZ202">
        <v>0</v>
      </c>
      <c r="BA202">
        <v>0</v>
      </c>
      <c r="BB202">
        <f>1-AZ202/BA202</f>
        <v>0</v>
      </c>
      <c r="BC202">
        <v>0</v>
      </c>
      <c r="BD202" t="s">
        <v>417</v>
      </c>
      <c r="BE202" t="s">
        <v>417</v>
      </c>
      <c r="BF202">
        <v>0</v>
      </c>
      <c r="BG202">
        <v>0</v>
      </c>
      <c r="BH202">
        <f>1-BF202/BG202</f>
        <v>0</v>
      </c>
      <c r="BI202">
        <v>0.5</v>
      </c>
      <c r="BJ202">
        <f>CS202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417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f>$B$11*DQ202+$C$11*DR202+$F$11*EC202*(1-EF202)</f>
        <v>0</v>
      </c>
      <c r="CS202">
        <f>CR202*CT202</f>
        <v>0</v>
      </c>
      <c r="CT202">
        <f>($B$11*$D$9+$C$11*$D$9+$F$11*((EP202+EH202)/MAX(EP202+EH202+EQ202, 0.1)*$I$9+EQ202/MAX(EP202+EH202+EQ202, 0.1)*$J$9))/($B$11+$C$11+$F$11)</f>
        <v>0</v>
      </c>
      <c r="CU202">
        <f>($B$11*$K$9+$C$11*$K$9+$F$11*((EP202+EH202)/MAX(EP202+EH202+EQ202, 0.1)*$P$9+EQ202/MAX(EP202+EH202+EQ202, 0.1)*$Q$9))/($B$11+$C$11+$F$11)</f>
        <v>0</v>
      </c>
      <c r="CV202">
        <v>6</v>
      </c>
      <c r="CW202">
        <v>0.5</v>
      </c>
      <c r="CX202" t="s">
        <v>418</v>
      </c>
      <c r="CY202">
        <v>2</v>
      </c>
      <c r="CZ202" t="b">
        <v>1</v>
      </c>
      <c r="DA202">
        <v>1659722160.67857</v>
      </c>
      <c r="DB202">
        <v>198.408285714286</v>
      </c>
      <c r="DC202">
        <v>177.361178571429</v>
      </c>
      <c r="DD202">
        <v>21.3987928571429</v>
      </c>
      <c r="DE202">
        <v>20.1932357142857</v>
      </c>
      <c r="DF202">
        <v>193.412357142857</v>
      </c>
      <c r="DG202">
        <v>21.0475857142857</v>
      </c>
      <c r="DH202">
        <v>500.086214285714</v>
      </c>
      <c r="DI202">
        <v>90.3666071428571</v>
      </c>
      <c r="DJ202">
        <v>0.100011989285714</v>
      </c>
      <c r="DK202">
        <v>24.548525</v>
      </c>
      <c r="DL202">
        <v>24.97695</v>
      </c>
      <c r="DM202">
        <v>999.9</v>
      </c>
      <c r="DN202">
        <v>0</v>
      </c>
      <c r="DO202">
        <v>0</v>
      </c>
      <c r="DP202">
        <v>9998.21428571429</v>
      </c>
      <c r="DQ202">
        <v>0</v>
      </c>
      <c r="DR202">
        <v>11.0966571428571</v>
      </c>
      <c r="DS202">
        <v>21.0469678571429</v>
      </c>
      <c r="DT202">
        <v>202.746642857143</v>
      </c>
      <c r="DU202">
        <v>181.016535714286</v>
      </c>
      <c r="DV202">
        <v>1.205555</v>
      </c>
      <c r="DW202">
        <v>177.361178571429</v>
      </c>
      <c r="DX202">
        <v>20.1932357142857</v>
      </c>
      <c r="DY202">
        <v>1.93373535714286</v>
      </c>
      <c r="DZ202">
        <v>1.82479392857143</v>
      </c>
      <c r="EA202">
        <v>16.91195</v>
      </c>
      <c r="EB202">
        <v>16.0008107142857</v>
      </c>
      <c r="EC202">
        <v>2000.00785714286</v>
      </c>
      <c r="ED202">
        <v>0.980005785714286</v>
      </c>
      <c r="EE202">
        <v>0.0199939285714286</v>
      </c>
      <c r="EF202">
        <v>0</v>
      </c>
      <c r="EG202">
        <v>256.070178571429</v>
      </c>
      <c r="EH202">
        <v>5.00063</v>
      </c>
      <c r="EI202">
        <v>5365.19214285714</v>
      </c>
      <c r="EJ202">
        <v>17257.0071428571</v>
      </c>
      <c r="EK202">
        <v>38.187</v>
      </c>
      <c r="EL202">
        <v>38.2610714285714</v>
      </c>
      <c r="EM202">
        <v>37.7275</v>
      </c>
      <c r="EN202">
        <v>37.625</v>
      </c>
      <c r="EO202">
        <v>39</v>
      </c>
      <c r="EP202">
        <v>1955.11785714286</v>
      </c>
      <c r="EQ202">
        <v>39.89</v>
      </c>
      <c r="ER202">
        <v>0</v>
      </c>
      <c r="ES202">
        <v>1659722166.1</v>
      </c>
      <c r="ET202">
        <v>0</v>
      </c>
      <c r="EU202">
        <v>256.00976</v>
      </c>
      <c r="EV202">
        <v>-2.03869229760709</v>
      </c>
      <c r="EW202">
        <v>-37.5315385181772</v>
      </c>
      <c r="EX202">
        <v>5364.3956</v>
      </c>
      <c r="EY202">
        <v>15</v>
      </c>
      <c r="EZ202">
        <v>0</v>
      </c>
      <c r="FA202" t="s">
        <v>419</v>
      </c>
      <c r="FB202">
        <v>1659628608.5</v>
      </c>
      <c r="FC202">
        <v>1659628614.5</v>
      </c>
      <c r="FD202">
        <v>0</v>
      </c>
      <c r="FE202">
        <v>0.171</v>
      </c>
      <c r="FF202">
        <v>-0.023</v>
      </c>
      <c r="FG202">
        <v>6.372</v>
      </c>
      <c r="FH202">
        <v>0.072</v>
      </c>
      <c r="FI202">
        <v>420</v>
      </c>
      <c r="FJ202">
        <v>15</v>
      </c>
      <c r="FK202">
        <v>0.23</v>
      </c>
      <c r="FL202">
        <v>0.04</v>
      </c>
      <c r="FM202">
        <v>20.7825975</v>
      </c>
      <c r="FN202">
        <v>5.19215797373358</v>
      </c>
      <c r="FO202">
        <v>0.696690950309928</v>
      </c>
      <c r="FP202">
        <v>0</v>
      </c>
      <c r="FQ202">
        <v>256.176294117647</v>
      </c>
      <c r="FR202">
        <v>-2.97326202261201</v>
      </c>
      <c r="FS202">
        <v>0.376531658649572</v>
      </c>
      <c r="FT202">
        <v>0</v>
      </c>
      <c r="FU202">
        <v>1.202868</v>
      </c>
      <c r="FV202">
        <v>0.0549374859287028</v>
      </c>
      <c r="FW202">
        <v>0.00584500051325916</v>
      </c>
      <c r="FX202">
        <v>1</v>
      </c>
      <c r="FY202">
        <v>1</v>
      </c>
      <c r="FZ202">
        <v>3</v>
      </c>
      <c r="GA202" t="s">
        <v>426</v>
      </c>
      <c r="GB202">
        <v>2.97421</v>
      </c>
      <c r="GC202">
        <v>2.75398</v>
      </c>
      <c r="GD202">
        <v>0.0425164</v>
      </c>
      <c r="GE202">
        <v>0.0390351</v>
      </c>
      <c r="GF202">
        <v>0.0954259</v>
      </c>
      <c r="GG202">
        <v>0.0924966</v>
      </c>
      <c r="GH202">
        <v>37303.8</v>
      </c>
      <c r="GI202">
        <v>40958.9</v>
      </c>
      <c r="GJ202">
        <v>35304.3</v>
      </c>
      <c r="GK202">
        <v>38653.5</v>
      </c>
      <c r="GL202">
        <v>45275.6</v>
      </c>
      <c r="GM202">
        <v>50661.6</v>
      </c>
      <c r="GN202">
        <v>55178.7</v>
      </c>
      <c r="GO202">
        <v>61999.7</v>
      </c>
      <c r="GP202">
        <v>1.9828</v>
      </c>
      <c r="GQ202">
        <v>1.8474</v>
      </c>
      <c r="GR202">
        <v>0.0790358</v>
      </c>
      <c r="GS202">
        <v>0</v>
      </c>
      <c r="GT202">
        <v>23.6755</v>
      </c>
      <c r="GU202">
        <v>999.9</v>
      </c>
      <c r="GV202">
        <v>55.268</v>
      </c>
      <c r="GW202">
        <v>28.762</v>
      </c>
      <c r="GX202">
        <v>24.2602</v>
      </c>
      <c r="GY202">
        <v>55.2321</v>
      </c>
      <c r="GZ202">
        <v>50.0962</v>
      </c>
      <c r="HA202">
        <v>1</v>
      </c>
      <c r="HB202">
        <v>-0.0885366</v>
      </c>
      <c r="HC202">
        <v>1.65057</v>
      </c>
      <c r="HD202">
        <v>20.1377</v>
      </c>
      <c r="HE202">
        <v>5.20052</v>
      </c>
      <c r="HF202">
        <v>12.004</v>
      </c>
      <c r="HG202">
        <v>4.976</v>
      </c>
      <c r="HH202">
        <v>3.2938</v>
      </c>
      <c r="HI202">
        <v>660.9</v>
      </c>
      <c r="HJ202">
        <v>9999</v>
      </c>
      <c r="HK202">
        <v>9999</v>
      </c>
      <c r="HL202">
        <v>9999</v>
      </c>
      <c r="HM202">
        <v>1.86292</v>
      </c>
      <c r="HN202">
        <v>1.86783</v>
      </c>
      <c r="HO202">
        <v>1.86755</v>
      </c>
      <c r="HP202">
        <v>1.86874</v>
      </c>
      <c r="HQ202">
        <v>1.86951</v>
      </c>
      <c r="HR202">
        <v>1.86557</v>
      </c>
      <c r="HS202">
        <v>1.86667</v>
      </c>
      <c r="HT202">
        <v>1.86798</v>
      </c>
      <c r="HU202">
        <v>5</v>
      </c>
      <c r="HV202">
        <v>0</v>
      </c>
      <c r="HW202">
        <v>0</v>
      </c>
      <c r="HX202">
        <v>0</v>
      </c>
      <c r="HY202" t="s">
        <v>421</v>
      </c>
      <c r="HZ202" t="s">
        <v>422</v>
      </c>
      <c r="IA202" t="s">
        <v>423</v>
      </c>
      <c r="IB202" t="s">
        <v>423</v>
      </c>
      <c r="IC202" t="s">
        <v>423</v>
      </c>
      <c r="ID202" t="s">
        <v>423</v>
      </c>
      <c r="IE202">
        <v>0</v>
      </c>
      <c r="IF202">
        <v>100</v>
      </c>
      <c r="IG202">
        <v>100</v>
      </c>
      <c r="IH202">
        <v>4.851</v>
      </c>
      <c r="II202">
        <v>0.3513</v>
      </c>
      <c r="IJ202">
        <v>3.92169283877132</v>
      </c>
      <c r="IK202">
        <v>0.0054094350880348</v>
      </c>
      <c r="IL202">
        <v>8.62785101562088e-07</v>
      </c>
      <c r="IM202">
        <v>-6.09410195572284e-10</v>
      </c>
      <c r="IN202">
        <v>-0.025273926026183</v>
      </c>
      <c r="IO202">
        <v>-0.0219156322177338</v>
      </c>
      <c r="IP202">
        <v>0.00246301660602182</v>
      </c>
      <c r="IQ202">
        <v>-2.7174175459257e-05</v>
      </c>
      <c r="IR202">
        <v>-3</v>
      </c>
      <c r="IS202">
        <v>1757</v>
      </c>
      <c r="IT202">
        <v>1</v>
      </c>
      <c r="IU202">
        <v>21</v>
      </c>
      <c r="IV202">
        <v>1559.3</v>
      </c>
      <c r="IW202">
        <v>1559.2</v>
      </c>
      <c r="IX202">
        <v>0.460205</v>
      </c>
      <c r="IY202">
        <v>2.64038</v>
      </c>
      <c r="IZ202">
        <v>1.54785</v>
      </c>
      <c r="JA202">
        <v>2.30591</v>
      </c>
      <c r="JB202">
        <v>1.34644</v>
      </c>
      <c r="JC202">
        <v>2.38037</v>
      </c>
      <c r="JD202">
        <v>32.3328</v>
      </c>
      <c r="JE202">
        <v>16.251</v>
      </c>
      <c r="JF202">
        <v>18</v>
      </c>
      <c r="JG202">
        <v>493.437</v>
      </c>
      <c r="JH202">
        <v>407.212</v>
      </c>
      <c r="JI202">
        <v>20.5143</v>
      </c>
      <c r="JJ202">
        <v>26.0591</v>
      </c>
      <c r="JK202">
        <v>30</v>
      </c>
      <c r="JL202">
        <v>26.0251</v>
      </c>
      <c r="JM202">
        <v>25.9699</v>
      </c>
      <c r="JN202">
        <v>9.10819</v>
      </c>
      <c r="JO202">
        <v>22.0001</v>
      </c>
      <c r="JP202">
        <v>8.08113</v>
      </c>
      <c r="JQ202">
        <v>20.5068</v>
      </c>
      <c r="JR202">
        <v>130.493</v>
      </c>
      <c r="JS202">
        <v>20.1079</v>
      </c>
      <c r="JT202">
        <v>102.364</v>
      </c>
      <c r="JU202">
        <v>103.199</v>
      </c>
    </row>
    <row r="203" spans="1:281">
      <c r="A203">
        <v>187</v>
      </c>
      <c r="B203">
        <v>1659722174</v>
      </c>
      <c r="C203">
        <v>4188.90000009537</v>
      </c>
      <c r="D203" t="s">
        <v>799</v>
      </c>
      <c r="E203" t="s">
        <v>800</v>
      </c>
      <c r="F203">
        <v>5</v>
      </c>
      <c r="G203" t="s">
        <v>764</v>
      </c>
      <c r="H203" t="s">
        <v>416</v>
      </c>
      <c r="I203">
        <v>1659722166.25</v>
      </c>
      <c r="J203">
        <f>(K203)/1000</f>
        <v>0</v>
      </c>
      <c r="K203">
        <f>IF(CZ203, AN203, AH203)</f>
        <v>0</v>
      </c>
      <c r="L203">
        <f>IF(CZ203, AI203, AG203)</f>
        <v>0</v>
      </c>
      <c r="M203">
        <f>DB203 - IF(AU203&gt;1, L203*CV203*100.0/(AW203*DP203), 0)</f>
        <v>0</v>
      </c>
      <c r="N203">
        <f>((T203-J203/2)*M203-L203)/(T203+J203/2)</f>
        <v>0</v>
      </c>
      <c r="O203">
        <f>N203*(DI203+DJ203)/1000.0</f>
        <v>0</v>
      </c>
      <c r="P203">
        <f>(DB203 - IF(AU203&gt;1, L203*CV203*100.0/(AW203*DP203), 0))*(DI203+DJ203)/1000.0</f>
        <v>0</v>
      </c>
      <c r="Q203">
        <f>2.0/((1/S203-1/R203)+SIGN(S203)*SQRT((1/S203-1/R203)*(1/S203-1/R203) + 4*CW203/((CW203+1)*(CW203+1))*(2*1/S203*1/R203-1/R203*1/R203)))</f>
        <v>0</v>
      </c>
      <c r="R203">
        <f>IF(LEFT(CX203,1)&lt;&gt;"0",IF(LEFT(CX203,1)="1",3.0,CY203),$D$5+$E$5*(DP203*DI203/($K$5*1000))+$F$5*(DP203*DI203/($K$5*1000))*MAX(MIN(CV203,$J$5),$I$5)*MAX(MIN(CV203,$J$5),$I$5)+$G$5*MAX(MIN(CV203,$J$5),$I$5)*(DP203*DI203/($K$5*1000))+$H$5*(DP203*DI203/($K$5*1000))*(DP203*DI203/($K$5*1000)))</f>
        <v>0</v>
      </c>
      <c r="S203">
        <f>J203*(1000-(1000*0.61365*exp(17.502*W203/(240.97+W203))/(DI203+DJ203)+DD203)/2)/(1000*0.61365*exp(17.502*W203/(240.97+W203))/(DI203+DJ203)-DD203)</f>
        <v>0</v>
      </c>
      <c r="T203">
        <f>1/((CW203+1)/(Q203/1.6)+1/(R203/1.37)) + CW203/((CW203+1)/(Q203/1.6) + CW203/(R203/1.37))</f>
        <v>0</v>
      </c>
      <c r="U203">
        <f>(CR203*CU203)</f>
        <v>0</v>
      </c>
      <c r="V203">
        <f>(DK203+(U203+2*0.95*5.67E-8*(((DK203+$B$7)+273)^4-(DK203+273)^4)-44100*J203)/(1.84*29.3*R203+8*0.95*5.67E-8*(DK203+273)^3))</f>
        <v>0</v>
      </c>
      <c r="W203">
        <f>($C$7*DL203+$D$7*DM203+$E$7*V203)</f>
        <v>0</v>
      </c>
      <c r="X203">
        <f>0.61365*exp(17.502*W203/(240.97+W203))</f>
        <v>0</v>
      </c>
      <c r="Y203">
        <f>(Z203/AA203*100)</f>
        <v>0</v>
      </c>
      <c r="Z203">
        <f>DD203*(DI203+DJ203)/1000</f>
        <v>0</v>
      </c>
      <c r="AA203">
        <f>0.61365*exp(17.502*DK203/(240.97+DK203))</f>
        <v>0</v>
      </c>
      <c r="AB203">
        <f>(X203-DD203*(DI203+DJ203)/1000)</f>
        <v>0</v>
      </c>
      <c r="AC203">
        <f>(-J203*44100)</f>
        <v>0</v>
      </c>
      <c r="AD203">
        <f>2*29.3*R203*0.92*(DK203-W203)</f>
        <v>0</v>
      </c>
      <c r="AE203">
        <f>2*0.95*5.67E-8*(((DK203+$B$7)+273)^4-(W203+273)^4)</f>
        <v>0</v>
      </c>
      <c r="AF203">
        <f>U203+AE203+AC203+AD203</f>
        <v>0</v>
      </c>
      <c r="AG203">
        <f>DH203*AU203*(DC203-DB203*(1000-AU203*DE203)/(1000-AU203*DD203))/(100*CV203)</f>
        <v>0</v>
      </c>
      <c r="AH203">
        <f>1000*DH203*AU203*(DD203-DE203)/(100*CV203*(1000-AU203*DD203))</f>
        <v>0</v>
      </c>
      <c r="AI203">
        <f>(AJ203 - AK203 - DI203*1E3/(8.314*(DK203+273.15)) * AM203/DH203 * AL203) * DH203/(100*CV203) * (1000 - DE203)/1000</f>
        <v>0</v>
      </c>
      <c r="AJ203">
        <v>145.823125036583</v>
      </c>
      <c r="AK203">
        <v>160.168375757576</v>
      </c>
      <c r="AL203">
        <v>-3.25928383386677</v>
      </c>
      <c r="AM203">
        <v>66.0070140870222</v>
      </c>
      <c r="AN203">
        <f>(AP203 - AO203 + DI203*1E3/(8.314*(DK203+273.15)) * AR203/DH203 * AQ203) * DH203/(100*CV203) * 1000/(1000 - AP203)</f>
        <v>0</v>
      </c>
      <c r="AO203">
        <v>20.136484903488</v>
      </c>
      <c r="AP203">
        <v>21.3878461538462</v>
      </c>
      <c r="AQ203">
        <v>-9.54527115367569e-06</v>
      </c>
      <c r="AR203">
        <v>111.285414985331</v>
      </c>
      <c r="AS203">
        <v>2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MAX(0,($B$13+$C$13*DP203)/(1+$D$13*DP203)*DI203/(DK203+273)*$E$13)</f>
        <v>0</v>
      </c>
      <c r="AX203" t="s">
        <v>417</v>
      </c>
      <c r="AY203" t="s">
        <v>417</v>
      </c>
      <c r="AZ203">
        <v>0</v>
      </c>
      <c r="BA203">
        <v>0</v>
      </c>
      <c r="BB203">
        <f>1-AZ203/BA203</f>
        <v>0</v>
      </c>
      <c r="BC203">
        <v>0</v>
      </c>
      <c r="BD203" t="s">
        <v>417</v>
      </c>
      <c r="BE203" t="s">
        <v>417</v>
      </c>
      <c r="BF203">
        <v>0</v>
      </c>
      <c r="BG203">
        <v>0</v>
      </c>
      <c r="BH203">
        <f>1-BF203/BG203</f>
        <v>0</v>
      </c>
      <c r="BI203">
        <v>0.5</v>
      </c>
      <c r="BJ203">
        <f>CS203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417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f>$B$11*DQ203+$C$11*DR203+$F$11*EC203*(1-EF203)</f>
        <v>0</v>
      </c>
      <c r="CS203">
        <f>CR203*CT203</f>
        <v>0</v>
      </c>
      <c r="CT203">
        <f>($B$11*$D$9+$C$11*$D$9+$F$11*((EP203+EH203)/MAX(EP203+EH203+EQ203, 0.1)*$I$9+EQ203/MAX(EP203+EH203+EQ203, 0.1)*$J$9))/($B$11+$C$11+$F$11)</f>
        <v>0</v>
      </c>
      <c r="CU203">
        <f>($B$11*$K$9+$C$11*$K$9+$F$11*((EP203+EH203)/MAX(EP203+EH203+EQ203, 0.1)*$P$9+EQ203/MAX(EP203+EH203+EQ203, 0.1)*$Q$9))/($B$11+$C$11+$F$11)</f>
        <v>0</v>
      </c>
      <c r="CV203">
        <v>6</v>
      </c>
      <c r="CW203">
        <v>0.5</v>
      </c>
      <c r="CX203" t="s">
        <v>418</v>
      </c>
      <c r="CY203">
        <v>2</v>
      </c>
      <c r="CZ203" t="b">
        <v>1</v>
      </c>
      <c r="DA203">
        <v>1659722166.25</v>
      </c>
      <c r="DB203">
        <v>180.214178571429</v>
      </c>
      <c r="DC203">
        <v>159.036714285714</v>
      </c>
      <c r="DD203">
        <v>21.3996392857143</v>
      </c>
      <c r="DE203">
        <v>20.1722464285714</v>
      </c>
      <c r="DF203">
        <v>175.320714285714</v>
      </c>
      <c r="DG203">
        <v>21.0484</v>
      </c>
      <c r="DH203">
        <v>500.117821428571</v>
      </c>
      <c r="DI203">
        <v>90.3673535714286</v>
      </c>
      <c r="DJ203">
        <v>0.10006645</v>
      </c>
      <c r="DK203">
        <v>24.5498035714286</v>
      </c>
      <c r="DL203">
        <v>24.9800107142857</v>
      </c>
      <c r="DM203">
        <v>999.9</v>
      </c>
      <c r="DN203">
        <v>0</v>
      </c>
      <c r="DO203">
        <v>0</v>
      </c>
      <c r="DP203">
        <v>10019.4642857143</v>
      </c>
      <c r="DQ203">
        <v>0</v>
      </c>
      <c r="DR203">
        <v>11.0923285714286</v>
      </c>
      <c r="DS203">
        <v>21.1773928571429</v>
      </c>
      <c r="DT203">
        <v>184.154928571429</v>
      </c>
      <c r="DU203">
        <v>162.31125</v>
      </c>
      <c r="DV203">
        <v>1.22739607142857</v>
      </c>
      <c r="DW203">
        <v>159.036714285714</v>
      </c>
      <c r="DX203">
        <v>20.1722464285714</v>
      </c>
      <c r="DY203">
        <v>1.9338275</v>
      </c>
      <c r="DZ203">
        <v>1.82291142857143</v>
      </c>
      <c r="EA203">
        <v>16.9127035714286</v>
      </c>
      <c r="EB203">
        <v>15.9846357142857</v>
      </c>
      <c r="EC203">
        <v>1999.99</v>
      </c>
      <c r="ED203">
        <v>0.980005678571429</v>
      </c>
      <c r="EE203">
        <v>0.0199940428571429</v>
      </c>
      <c r="EF203">
        <v>0</v>
      </c>
      <c r="EG203">
        <v>255.8575</v>
      </c>
      <c r="EH203">
        <v>5.00063</v>
      </c>
      <c r="EI203">
        <v>5362.13678571428</v>
      </c>
      <c r="EJ203">
        <v>17256.85</v>
      </c>
      <c r="EK203">
        <v>38.187</v>
      </c>
      <c r="EL203">
        <v>38.2743571428571</v>
      </c>
      <c r="EM203">
        <v>37.7185</v>
      </c>
      <c r="EN203">
        <v>37.625</v>
      </c>
      <c r="EO203">
        <v>39</v>
      </c>
      <c r="EP203">
        <v>1955.1</v>
      </c>
      <c r="EQ203">
        <v>39.89</v>
      </c>
      <c r="ER203">
        <v>0</v>
      </c>
      <c r="ES203">
        <v>1659722170.9</v>
      </c>
      <c r="ET203">
        <v>0</v>
      </c>
      <c r="EU203">
        <v>255.81888</v>
      </c>
      <c r="EV203">
        <v>-1.44984613781086</v>
      </c>
      <c r="EW203">
        <v>-23.0099999886016</v>
      </c>
      <c r="EX203">
        <v>5362.01</v>
      </c>
      <c r="EY203">
        <v>15</v>
      </c>
      <c r="EZ203">
        <v>0</v>
      </c>
      <c r="FA203" t="s">
        <v>419</v>
      </c>
      <c r="FB203">
        <v>1659628608.5</v>
      </c>
      <c r="FC203">
        <v>1659628614.5</v>
      </c>
      <c r="FD203">
        <v>0</v>
      </c>
      <c r="FE203">
        <v>0.171</v>
      </c>
      <c r="FF203">
        <v>-0.023</v>
      </c>
      <c r="FG203">
        <v>6.372</v>
      </c>
      <c r="FH203">
        <v>0.072</v>
      </c>
      <c r="FI203">
        <v>420</v>
      </c>
      <c r="FJ203">
        <v>15</v>
      </c>
      <c r="FK203">
        <v>0.23</v>
      </c>
      <c r="FL203">
        <v>0.04</v>
      </c>
      <c r="FM203">
        <v>21.0100425</v>
      </c>
      <c r="FN203">
        <v>1.13556135084425</v>
      </c>
      <c r="FO203">
        <v>0.500707807452361</v>
      </c>
      <c r="FP203">
        <v>0</v>
      </c>
      <c r="FQ203">
        <v>255.978411764706</v>
      </c>
      <c r="FR203">
        <v>-1.95242168905839</v>
      </c>
      <c r="FS203">
        <v>0.307649831277575</v>
      </c>
      <c r="FT203">
        <v>0</v>
      </c>
      <c r="FU203">
        <v>1.21699775</v>
      </c>
      <c r="FV203">
        <v>0.194331444652906</v>
      </c>
      <c r="FW203">
        <v>0.0229368568561061</v>
      </c>
      <c r="FX203">
        <v>0</v>
      </c>
      <c r="FY203">
        <v>0</v>
      </c>
      <c r="FZ203">
        <v>3</v>
      </c>
      <c r="GA203" t="s">
        <v>432</v>
      </c>
      <c r="GB203">
        <v>2.97312</v>
      </c>
      <c r="GC203">
        <v>2.75416</v>
      </c>
      <c r="GD203">
        <v>0.0384353</v>
      </c>
      <c r="GE203">
        <v>0.0344431</v>
      </c>
      <c r="GF203">
        <v>0.0953716</v>
      </c>
      <c r="GG203">
        <v>0.0923171</v>
      </c>
      <c r="GH203">
        <v>37462.7</v>
      </c>
      <c r="GI203">
        <v>41153.9</v>
      </c>
      <c r="GJ203">
        <v>35304.2</v>
      </c>
      <c r="GK203">
        <v>38652.9</v>
      </c>
      <c r="GL203">
        <v>45278</v>
      </c>
      <c r="GM203">
        <v>50671.8</v>
      </c>
      <c r="GN203">
        <v>55178.4</v>
      </c>
      <c r="GO203">
        <v>62000.1</v>
      </c>
      <c r="GP203">
        <v>1.9822</v>
      </c>
      <c r="GQ203">
        <v>1.8472</v>
      </c>
      <c r="GR203">
        <v>0.0791252</v>
      </c>
      <c r="GS203">
        <v>0</v>
      </c>
      <c r="GT203">
        <v>23.6719</v>
      </c>
      <c r="GU203">
        <v>999.9</v>
      </c>
      <c r="GV203">
        <v>55.268</v>
      </c>
      <c r="GW203">
        <v>28.762</v>
      </c>
      <c r="GX203">
        <v>24.2581</v>
      </c>
      <c r="GY203">
        <v>55.5021</v>
      </c>
      <c r="GZ203">
        <v>49.7957</v>
      </c>
      <c r="HA203">
        <v>1</v>
      </c>
      <c r="HB203">
        <v>-0.0883333</v>
      </c>
      <c r="HC203">
        <v>1.65349</v>
      </c>
      <c r="HD203">
        <v>20.1372</v>
      </c>
      <c r="HE203">
        <v>5.20291</v>
      </c>
      <c r="HF203">
        <v>12.004</v>
      </c>
      <c r="HG203">
        <v>4.976</v>
      </c>
      <c r="HH203">
        <v>3.2936</v>
      </c>
      <c r="HI203">
        <v>660.9</v>
      </c>
      <c r="HJ203">
        <v>9999</v>
      </c>
      <c r="HK203">
        <v>9999</v>
      </c>
      <c r="HL203">
        <v>9999</v>
      </c>
      <c r="HM203">
        <v>1.86285</v>
      </c>
      <c r="HN203">
        <v>1.86783</v>
      </c>
      <c r="HO203">
        <v>1.86755</v>
      </c>
      <c r="HP203">
        <v>1.86874</v>
      </c>
      <c r="HQ203">
        <v>1.86954</v>
      </c>
      <c r="HR203">
        <v>1.86554</v>
      </c>
      <c r="HS203">
        <v>1.86673</v>
      </c>
      <c r="HT203">
        <v>1.86801</v>
      </c>
      <c r="HU203">
        <v>5</v>
      </c>
      <c r="HV203">
        <v>0</v>
      </c>
      <c r="HW203">
        <v>0</v>
      </c>
      <c r="HX203">
        <v>0</v>
      </c>
      <c r="HY203" t="s">
        <v>421</v>
      </c>
      <c r="HZ203" t="s">
        <v>422</v>
      </c>
      <c r="IA203" t="s">
        <v>423</v>
      </c>
      <c r="IB203" t="s">
        <v>423</v>
      </c>
      <c r="IC203" t="s">
        <v>423</v>
      </c>
      <c r="ID203" t="s">
        <v>423</v>
      </c>
      <c r="IE203">
        <v>0</v>
      </c>
      <c r="IF203">
        <v>100</v>
      </c>
      <c r="IG203">
        <v>100</v>
      </c>
      <c r="IH203">
        <v>4.753</v>
      </c>
      <c r="II203">
        <v>0.3506</v>
      </c>
      <c r="IJ203">
        <v>3.92169283877132</v>
      </c>
      <c r="IK203">
        <v>0.0054094350880348</v>
      </c>
      <c r="IL203">
        <v>8.62785101562088e-07</v>
      </c>
      <c r="IM203">
        <v>-6.09410195572284e-10</v>
      </c>
      <c r="IN203">
        <v>-0.025273926026183</v>
      </c>
      <c r="IO203">
        <v>-0.0219156322177338</v>
      </c>
      <c r="IP203">
        <v>0.00246301660602182</v>
      </c>
      <c r="IQ203">
        <v>-2.7174175459257e-05</v>
      </c>
      <c r="IR203">
        <v>-3</v>
      </c>
      <c r="IS203">
        <v>1757</v>
      </c>
      <c r="IT203">
        <v>1</v>
      </c>
      <c r="IU203">
        <v>21</v>
      </c>
      <c r="IV203">
        <v>1559.4</v>
      </c>
      <c r="IW203">
        <v>1559.3</v>
      </c>
      <c r="IX203">
        <v>0.41748</v>
      </c>
      <c r="IY203">
        <v>2.64404</v>
      </c>
      <c r="IZ203">
        <v>1.54785</v>
      </c>
      <c r="JA203">
        <v>2.30469</v>
      </c>
      <c r="JB203">
        <v>1.34644</v>
      </c>
      <c r="JC203">
        <v>2.40356</v>
      </c>
      <c r="JD203">
        <v>32.3328</v>
      </c>
      <c r="JE203">
        <v>16.251</v>
      </c>
      <c r="JF203">
        <v>18</v>
      </c>
      <c r="JG203">
        <v>493.066</v>
      </c>
      <c r="JH203">
        <v>407.116</v>
      </c>
      <c r="JI203">
        <v>20.5287</v>
      </c>
      <c r="JJ203">
        <v>26.0612</v>
      </c>
      <c r="JK203">
        <v>30</v>
      </c>
      <c r="JL203">
        <v>26.0273</v>
      </c>
      <c r="JM203">
        <v>25.9721</v>
      </c>
      <c r="JN203">
        <v>8.34525</v>
      </c>
      <c r="JO203">
        <v>22.0001</v>
      </c>
      <c r="JP203">
        <v>8.08113</v>
      </c>
      <c r="JQ203">
        <v>20.5368</v>
      </c>
      <c r="JR203">
        <v>117.088</v>
      </c>
      <c r="JS203">
        <v>20.1101</v>
      </c>
      <c r="JT203">
        <v>102.363</v>
      </c>
      <c r="JU203">
        <v>103.199</v>
      </c>
    </row>
    <row r="204" spans="1:281">
      <c r="A204">
        <v>188</v>
      </c>
      <c r="B204">
        <v>1659722178.5</v>
      </c>
      <c r="C204">
        <v>4193.40000009537</v>
      </c>
      <c r="D204" t="s">
        <v>801</v>
      </c>
      <c r="E204" t="s">
        <v>802</v>
      </c>
      <c r="F204">
        <v>5</v>
      </c>
      <c r="G204" t="s">
        <v>764</v>
      </c>
      <c r="H204" t="s">
        <v>416</v>
      </c>
      <c r="I204">
        <v>1659722170.67857</v>
      </c>
      <c r="J204">
        <f>(K204)/1000</f>
        <v>0</v>
      </c>
      <c r="K204">
        <f>IF(CZ204, AN204, AH204)</f>
        <v>0</v>
      </c>
      <c r="L204">
        <f>IF(CZ204, AI204, AG204)</f>
        <v>0</v>
      </c>
      <c r="M204">
        <f>DB204 - IF(AU204&gt;1, L204*CV204*100.0/(AW204*DP204), 0)</f>
        <v>0</v>
      </c>
      <c r="N204">
        <f>((T204-J204/2)*M204-L204)/(T204+J204/2)</f>
        <v>0</v>
      </c>
      <c r="O204">
        <f>N204*(DI204+DJ204)/1000.0</f>
        <v>0</v>
      </c>
      <c r="P204">
        <f>(DB204 - IF(AU204&gt;1, L204*CV204*100.0/(AW204*DP204), 0))*(DI204+DJ204)/1000.0</f>
        <v>0</v>
      </c>
      <c r="Q204">
        <f>2.0/((1/S204-1/R204)+SIGN(S204)*SQRT((1/S204-1/R204)*(1/S204-1/R204) + 4*CW204/((CW204+1)*(CW204+1))*(2*1/S204*1/R204-1/R204*1/R204)))</f>
        <v>0</v>
      </c>
      <c r="R204">
        <f>IF(LEFT(CX204,1)&lt;&gt;"0",IF(LEFT(CX204,1)="1",3.0,CY204),$D$5+$E$5*(DP204*DI204/($K$5*1000))+$F$5*(DP204*DI204/($K$5*1000))*MAX(MIN(CV204,$J$5),$I$5)*MAX(MIN(CV204,$J$5),$I$5)+$G$5*MAX(MIN(CV204,$J$5),$I$5)*(DP204*DI204/($K$5*1000))+$H$5*(DP204*DI204/($K$5*1000))*(DP204*DI204/($K$5*1000)))</f>
        <v>0</v>
      </c>
      <c r="S204">
        <f>J204*(1000-(1000*0.61365*exp(17.502*W204/(240.97+W204))/(DI204+DJ204)+DD204)/2)/(1000*0.61365*exp(17.502*W204/(240.97+W204))/(DI204+DJ204)-DD204)</f>
        <v>0</v>
      </c>
      <c r="T204">
        <f>1/((CW204+1)/(Q204/1.6)+1/(R204/1.37)) + CW204/((CW204+1)/(Q204/1.6) + CW204/(R204/1.37))</f>
        <v>0</v>
      </c>
      <c r="U204">
        <f>(CR204*CU204)</f>
        <v>0</v>
      </c>
      <c r="V204">
        <f>(DK204+(U204+2*0.95*5.67E-8*(((DK204+$B$7)+273)^4-(DK204+273)^4)-44100*J204)/(1.84*29.3*R204+8*0.95*5.67E-8*(DK204+273)^3))</f>
        <v>0</v>
      </c>
      <c r="W204">
        <f>($C$7*DL204+$D$7*DM204+$E$7*V204)</f>
        <v>0</v>
      </c>
      <c r="X204">
        <f>0.61365*exp(17.502*W204/(240.97+W204))</f>
        <v>0</v>
      </c>
      <c r="Y204">
        <f>(Z204/AA204*100)</f>
        <v>0</v>
      </c>
      <c r="Z204">
        <f>DD204*(DI204+DJ204)/1000</f>
        <v>0</v>
      </c>
      <c r="AA204">
        <f>0.61365*exp(17.502*DK204/(240.97+DK204))</f>
        <v>0</v>
      </c>
      <c r="AB204">
        <f>(X204-DD204*(DI204+DJ204)/1000)</f>
        <v>0</v>
      </c>
      <c r="AC204">
        <f>(-J204*44100)</f>
        <v>0</v>
      </c>
      <c r="AD204">
        <f>2*29.3*R204*0.92*(DK204-W204)</f>
        <v>0</v>
      </c>
      <c r="AE204">
        <f>2*0.95*5.67E-8*(((DK204+$B$7)+273)^4-(W204+273)^4)</f>
        <v>0</v>
      </c>
      <c r="AF204">
        <f>U204+AE204+AC204+AD204</f>
        <v>0</v>
      </c>
      <c r="AG204">
        <f>DH204*AU204*(DC204-DB204*(1000-AU204*DE204)/(1000-AU204*DD204))/(100*CV204)</f>
        <v>0</v>
      </c>
      <c r="AH204">
        <f>1000*DH204*AU204*(DD204-DE204)/(100*CV204*(1000-AU204*DD204))</f>
        <v>0</v>
      </c>
      <c r="AI204">
        <f>(AJ204 - AK204 - DI204*1E3/(8.314*(DK204+273.15)) * AM204/DH204 * AL204) * DH204/(100*CV204) * (1000 - DE204)/1000</f>
        <v>0</v>
      </c>
      <c r="AJ204">
        <v>129.346780925057</v>
      </c>
      <c r="AK204">
        <v>144.736878787879</v>
      </c>
      <c r="AL204">
        <v>-3.42729991601445</v>
      </c>
      <c r="AM204">
        <v>66.0070140870222</v>
      </c>
      <c r="AN204">
        <f>(AP204 - AO204 + DI204*1E3/(8.314*(DK204+273.15)) * AR204/DH204 * AQ204) * DH204/(100*CV204) * 1000/(1000 - AP204)</f>
        <v>0</v>
      </c>
      <c r="AO204">
        <v>20.1210699113785</v>
      </c>
      <c r="AP204">
        <v>21.3767867132867</v>
      </c>
      <c r="AQ204">
        <v>-0.00605380172629972</v>
      </c>
      <c r="AR204">
        <v>111.285414985331</v>
      </c>
      <c r="AS204">
        <v>2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MAX(0,($B$13+$C$13*DP204)/(1+$D$13*DP204)*DI204/(DK204+273)*$E$13)</f>
        <v>0</v>
      </c>
      <c r="AX204" t="s">
        <v>417</v>
      </c>
      <c r="AY204" t="s">
        <v>417</v>
      </c>
      <c r="AZ204">
        <v>0</v>
      </c>
      <c r="BA204">
        <v>0</v>
      </c>
      <c r="BB204">
        <f>1-AZ204/BA204</f>
        <v>0</v>
      </c>
      <c r="BC204">
        <v>0</v>
      </c>
      <c r="BD204" t="s">
        <v>417</v>
      </c>
      <c r="BE204" t="s">
        <v>417</v>
      </c>
      <c r="BF204">
        <v>0</v>
      </c>
      <c r="BG204">
        <v>0</v>
      </c>
      <c r="BH204">
        <f>1-BF204/BG204</f>
        <v>0</v>
      </c>
      <c r="BI204">
        <v>0.5</v>
      </c>
      <c r="BJ204">
        <f>CS204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417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f>$B$11*DQ204+$C$11*DR204+$F$11*EC204*(1-EF204)</f>
        <v>0</v>
      </c>
      <c r="CS204">
        <f>CR204*CT204</f>
        <v>0</v>
      </c>
      <c r="CT204">
        <f>($B$11*$D$9+$C$11*$D$9+$F$11*((EP204+EH204)/MAX(EP204+EH204+EQ204, 0.1)*$I$9+EQ204/MAX(EP204+EH204+EQ204, 0.1)*$J$9))/($B$11+$C$11+$F$11)</f>
        <v>0</v>
      </c>
      <c r="CU204">
        <f>($B$11*$K$9+$C$11*$K$9+$F$11*((EP204+EH204)/MAX(EP204+EH204+EQ204, 0.1)*$P$9+EQ204/MAX(EP204+EH204+EQ204, 0.1)*$Q$9))/($B$11+$C$11+$F$11)</f>
        <v>0</v>
      </c>
      <c r="CV204">
        <v>6</v>
      </c>
      <c r="CW204">
        <v>0.5</v>
      </c>
      <c r="CX204" t="s">
        <v>418</v>
      </c>
      <c r="CY204">
        <v>2</v>
      </c>
      <c r="CZ204" t="b">
        <v>1</v>
      </c>
      <c r="DA204">
        <v>1659722170.67857</v>
      </c>
      <c r="DB204">
        <v>165.710214285714</v>
      </c>
      <c r="DC204">
        <v>144.2385</v>
      </c>
      <c r="DD204">
        <v>21.393675</v>
      </c>
      <c r="DE204">
        <v>20.1517964285714</v>
      </c>
      <c r="DF204">
        <v>160.898142857143</v>
      </c>
      <c r="DG204">
        <v>21.0426928571429</v>
      </c>
      <c r="DH204">
        <v>500.093571428571</v>
      </c>
      <c r="DI204">
        <v>90.3671928571429</v>
      </c>
      <c r="DJ204">
        <v>0.100021264285714</v>
      </c>
      <c r="DK204">
        <v>24.551975</v>
      </c>
      <c r="DL204">
        <v>24.9804571428571</v>
      </c>
      <c r="DM204">
        <v>999.9</v>
      </c>
      <c r="DN204">
        <v>0</v>
      </c>
      <c r="DO204">
        <v>0</v>
      </c>
      <c r="DP204">
        <v>10038.5714285714</v>
      </c>
      <c r="DQ204">
        <v>0</v>
      </c>
      <c r="DR204">
        <v>11.0923285714286</v>
      </c>
      <c r="DS204">
        <v>21.4716964285714</v>
      </c>
      <c r="DT204">
        <v>169.332964285714</v>
      </c>
      <c r="DU204">
        <v>147.205321428571</v>
      </c>
      <c r="DV204">
        <v>1.24187857142857</v>
      </c>
      <c r="DW204">
        <v>144.2385</v>
      </c>
      <c r="DX204">
        <v>20.1517964285714</v>
      </c>
      <c r="DY204">
        <v>1.93328428571429</v>
      </c>
      <c r="DZ204">
        <v>1.82106</v>
      </c>
      <c r="EA204">
        <v>16.908275</v>
      </c>
      <c r="EB204">
        <v>15.9687214285714</v>
      </c>
      <c r="EC204">
        <v>1999.99714285714</v>
      </c>
      <c r="ED204">
        <v>0.980005785714286</v>
      </c>
      <c r="EE204">
        <v>0.0199939285714286</v>
      </c>
      <c r="EF204">
        <v>0</v>
      </c>
      <c r="EG204">
        <v>255.778107142857</v>
      </c>
      <c r="EH204">
        <v>5.00063</v>
      </c>
      <c r="EI204">
        <v>5361.03142857143</v>
      </c>
      <c r="EJ204">
        <v>17256.9071428571</v>
      </c>
      <c r="EK204">
        <v>38.187</v>
      </c>
      <c r="EL204">
        <v>38.2854285714286</v>
      </c>
      <c r="EM204">
        <v>37.7365</v>
      </c>
      <c r="EN204">
        <v>37.625</v>
      </c>
      <c r="EO204">
        <v>39.0022142857143</v>
      </c>
      <c r="EP204">
        <v>1955.10714285714</v>
      </c>
      <c r="EQ204">
        <v>39.89</v>
      </c>
      <c r="ER204">
        <v>0</v>
      </c>
      <c r="ES204">
        <v>1659722175.7</v>
      </c>
      <c r="ET204">
        <v>0</v>
      </c>
      <c r="EU204">
        <v>255.75452</v>
      </c>
      <c r="EV204">
        <v>-0.417153834502018</v>
      </c>
      <c r="EW204">
        <v>-5.80769233396585</v>
      </c>
      <c r="EX204">
        <v>5360.9708</v>
      </c>
      <c r="EY204">
        <v>15</v>
      </c>
      <c r="EZ204">
        <v>0</v>
      </c>
      <c r="FA204" t="s">
        <v>419</v>
      </c>
      <c r="FB204">
        <v>1659628608.5</v>
      </c>
      <c r="FC204">
        <v>1659628614.5</v>
      </c>
      <c r="FD204">
        <v>0</v>
      </c>
      <c r="FE204">
        <v>0.171</v>
      </c>
      <c r="FF204">
        <v>-0.023</v>
      </c>
      <c r="FG204">
        <v>6.372</v>
      </c>
      <c r="FH204">
        <v>0.072</v>
      </c>
      <c r="FI204">
        <v>420</v>
      </c>
      <c r="FJ204">
        <v>15</v>
      </c>
      <c r="FK204">
        <v>0.23</v>
      </c>
      <c r="FL204">
        <v>0.04</v>
      </c>
      <c r="FM204">
        <v>21.28366</v>
      </c>
      <c r="FN204">
        <v>3.98797598499058</v>
      </c>
      <c r="FO204">
        <v>0.649371070652212</v>
      </c>
      <c r="FP204">
        <v>0</v>
      </c>
      <c r="FQ204">
        <v>255.827676470588</v>
      </c>
      <c r="FR204">
        <v>-1.10705881734943</v>
      </c>
      <c r="FS204">
        <v>0.250349487550814</v>
      </c>
      <c r="FT204">
        <v>0</v>
      </c>
      <c r="FU204">
        <v>1.231702</v>
      </c>
      <c r="FV204">
        <v>0.239741313320824</v>
      </c>
      <c r="FW204">
        <v>0.0261761513786882</v>
      </c>
      <c r="FX204">
        <v>0</v>
      </c>
      <c r="FY204">
        <v>0</v>
      </c>
      <c r="FZ204">
        <v>3</v>
      </c>
      <c r="GA204" t="s">
        <v>432</v>
      </c>
      <c r="GB204">
        <v>2.97386</v>
      </c>
      <c r="GC204">
        <v>2.75436</v>
      </c>
      <c r="GD204">
        <v>0.0348933</v>
      </c>
      <c r="GE204">
        <v>0.0310168</v>
      </c>
      <c r="GF204">
        <v>0.0953331</v>
      </c>
      <c r="GG204">
        <v>0.0923037</v>
      </c>
      <c r="GH204">
        <v>37600.5</v>
      </c>
      <c r="GI204">
        <v>41299.8</v>
      </c>
      <c r="GJ204">
        <v>35304.1</v>
      </c>
      <c r="GK204">
        <v>38652.9</v>
      </c>
      <c r="GL204">
        <v>45280.2</v>
      </c>
      <c r="GM204">
        <v>50672.3</v>
      </c>
      <c r="GN204">
        <v>55178.7</v>
      </c>
      <c r="GO204">
        <v>61999.9</v>
      </c>
      <c r="GP204">
        <v>1.9822</v>
      </c>
      <c r="GQ204">
        <v>1.8468</v>
      </c>
      <c r="GR204">
        <v>0.0800192</v>
      </c>
      <c r="GS204">
        <v>0</v>
      </c>
      <c r="GT204">
        <v>23.6715</v>
      </c>
      <c r="GU204">
        <v>999.9</v>
      </c>
      <c r="GV204">
        <v>55.268</v>
      </c>
      <c r="GW204">
        <v>28.782</v>
      </c>
      <c r="GX204">
        <v>24.2886</v>
      </c>
      <c r="GY204">
        <v>55.3721</v>
      </c>
      <c r="GZ204">
        <v>50.2524</v>
      </c>
      <c r="HA204">
        <v>1</v>
      </c>
      <c r="HB204">
        <v>-0.0881301</v>
      </c>
      <c r="HC204">
        <v>1.63643</v>
      </c>
      <c r="HD204">
        <v>20.1376</v>
      </c>
      <c r="HE204">
        <v>5.20172</v>
      </c>
      <c r="HF204">
        <v>12.004</v>
      </c>
      <c r="HG204">
        <v>4.9756</v>
      </c>
      <c r="HH204">
        <v>3.2932</v>
      </c>
      <c r="HI204">
        <v>660.9</v>
      </c>
      <c r="HJ204">
        <v>9999</v>
      </c>
      <c r="HK204">
        <v>9999</v>
      </c>
      <c r="HL204">
        <v>9999</v>
      </c>
      <c r="HM204">
        <v>1.86285</v>
      </c>
      <c r="HN204">
        <v>1.86783</v>
      </c>
      <c r="HO204">
        <v>1.86752</v>
      </c>
      <c r="HP204">
        <v>1.86871</v>
      </c>
      <c r="HQ204">
        <v>1.86951</v>
      </c>
      <c r="HR204">
        <v>1.86554</v>
      </c>
      <c r="HS204">
        <v>1.86676</v>
      </c>
      <c r="HT204">
        <v>1.86804</v>
      </c>
      <c r="HU204">
        <v>5</v>
      </c>
      <c r="HV204">
        <v>0</v>
      </c>
      <c r="HW204">
        <v>0</v>
      </c>
      <c r="HX204">
        <v>0</v>
      </c>
      <c r="HY204" t="s">
        <v>421</v>
      </c>
      <c r="HZ204" t="s">
        <v>422</v>
      </c>
      <c r="IA204" t="s">
        <v>423</v>
      </c>
      <c r="IB204" t="s">
        <v>423</v>
      </c>
      <c r="IC204" t="s">
        <v>423</v>
      </c>
      <c r="ID204" t="s">
        <v>423</v>
      </c>
      <c r="IE204">
        <v>0</v>
      </c>
      <c r="IF204">
        <v>100</v>
      </c>
      <c r="IG204">
        <v>100</v>
      </c>
      <c r="IH204">
        <v>4.668</v>
      </c>
      <c r="II204">
        <v>0.3502</v>
      </c>
      <c r="IJ204">
        <v>3.92169283877132</v>
      </c>
      <c r="IK204">
        <v>0.0054094350880348</v>
      </c>
      <c r="IL204">
        <v>8.62785101562088e-07</v>
      </c>
      <c r="IM204">
        <v>-6.09410195572284e-10</v>
      </c>
      <c r="IN204">
        <v>-0.025273926026183</v>
      </c>
      <c r="IO204">
        <v>-0.0219156322177338</v>
      </c>
      <c r="IP204">
        <v>0.00246301660602182</v>
      </c>
      <c r="IQ204">
        <v>-2.7174175459257e-05</v>
      </c>
      <c r="IR204">
        <v>-3</v>
      </c>
      <c r="IS204">
        <v>1757</v>
      </c>
      <c r="IT204">
        <v>1</v>
      </c>
      <c r="IU204">
        <v>21</v>
      </c>
      <c r="IV204">
        <v>1559.5</v>
      </c>
      <c r="IW204">
        <v>1559.4</v>
      </c>
      <c r="IX204">
        <v>0.385742</v>
      </c>
      <c r="IY204">
        <v>2.64282</v>
      </c>
      <c r="IZ204">
        <v>1.54785</v>
      </c>
      <c r="JA204">
        <v>2.30469</v>
      </c>
      <c r="JB204">
        <v>1.34644</v>
      </c>
      <c r="JC204">
        <v>2.34863</v>
      </c>
      <c r="JD204">
        <v>32.3328</v>
      </c>
      <c r="JE204">
        <v>16.2422</v>
      </c>
      <c r="JF204">
        <v>18</v>
      </c>
      <c r="JG204">
        <v>493.066</v>
      </c>
      <c r="JH204">
        <v>406.893</v>
      </c>
      <c r="JI204">
        <v>20.5408</v>
      </c>
      <c r="JJ204">
        <v>26.0612</v>
      </c>
      <c r="JK204">
        <v>30.0002</v>
      </c>
      <c r="JL204">
        <v>26.0273</v>
      </c>
      <c r="JM204">
        <v>25.9721</v>
      </c>
      <c r="JN204">
        <v>7.76583</v>
      </c>
      <c r="JO204">
        <v>22.0001</v>
      </c>
      <c r="JP204">
        <v>8.08113</v>
      </c>
      <c r="JQ204">
        <v>20.5368</v>
      </c>
      <c r="JR204">
        <v>96.9589</v>
      </c>
      <c r="JS204">
        <v>20.1171</v>
      </c>
      <c r="JT204">
        <v>102.364</v>
      </c>
      <c r="JU204">
        <v>103.198</v>
      </c>
    </row>
    <row r="205" spans="1:281">
      <c r="A205">
        <v>189</v>
      </c>
      <c r="B205">
        <v>1659722184</v>
      </c>
      <c r="C205">
        <v>4198.90000009537</v>
      </c>
      <c r="D205" t="s">
        <v>803</v>
      </c>
      <c r="E205" t="s">
        <v>804</v>
      </c>
      <c r="F205">
        <v>5</v>
      </c>
      <c r="G205" t="s">
        <v>764</v>
      </c>
      <c r="H205" t="s">
        <v>416</v>
      </c>
      <c r="I205">
        <v>1659722176.25</v>
      </c>
      <c r="J205">
        <f>(K205)/1000</f>
        <v>0</v>
      </c>
      <c r="K205">
        <f>IF(CZ205, AN205, AH205)</f>
        <v>0</v>
      </c>
      <c r="L205">
        <f>IF(CZ205, AI205, AG205)</f>
        <v>0</v>
      </c>
      <c r="M205">
        <f>DB205 - IF(AU205&gt;1, L205*CV205*100.0/(AW205*DP205), 0)</f>
        <v>0</v>
      </c>
      <c r="N205">
        <f>((T205-J205/2)*M205-L205)/(T205+J205/2)</f>
        <v>0</v>
      </c>
      <c r="O205">
        <f>N205*(DI205+DJ205)/1000.0</f>
        <v>0</v>
      </c>
      <c r="P205">
        <f>(DB205 - IF(AU205&gt;1, L205*CV205*100.0/(AW205*DP205), 0))*(DI205+DJ205)/1000.0</f>
        <v>0</v>
      </c>
      <c r="Q205">
        <f>2.0/((1/S205-1/R205)+SIGN(S205)*SQRT((1/S205-1/R205)*(1/S205-1/R205) + 4*CW205/((CW205+1)*(CW205+1))*(2*1/S205*1/R205-1/R205*1/R205)))</f>
        <v>0</v>
      </c>
      <c r="R205">
        <f>IF(LEFT(CX205,1)&lt;&gt;"0",IF(LEFT(CX205,1)="1",3.0,CY205),$D$5+$E$5*(DP205*DI205/($K$5*1000))+$F$5*(DP205*DI205/($K$5*1000))*MAX(MIN(CV205,$J$5),$I$5)*MAX(MIN(CV205,$J$5),$I$5)+$G$5*MAX(MIN(CV205,$J$5),$I$5)*(DP205*DI205/($K$5*1000))+$H$5*(DP205*DI205/($K$5*1000))*(DP205*DI205/($K$5*1000)))</f>
        <v>0</v>
      </c>
      <c r="S205">
        <f>J205*(1000-(1000*0.61365*exp(17.502*W205/(240.97+W205))/(DI205+DJ205)+DD205)/2)/(1000*0.61365*exp(17.502*W205/(240.97+W205))/(DI205+DJ205)-DD205)</f>
        <v>0</v>
      </c>
      <c r="T205">
        <f>1/((CW205+1)/(Q205/1.6)+1/(R205/1.37)) + CW205/((CW205+1)/(Q205/1.6) + CW205/(R205/1.37))</f>
        <v>0</v>
      </c>
      <c r="U205">
        <f>(CR205*CU205)</f>
        <v>0</v>
      </c>
      <c r="V205">
        <f>(DK205+(U205+2*0.95*5.67E-8*(((DK205+$B$7)+273)^4-(DK205+273)^4)-44100*J205)/(1.84*29.3*R205+8*0.95*5.67E-8*(DK205+273)^3))</f>
        <v>0</v>
      </c>
      <c r="W205">
        <f>($C$7*DL205+$D$7*DM205+$E$7*V205)</f>
        <v>0</v>
      </c>
      <c r="X205">
        <f>0.61365*exp(17.502*W205/(240.97+W205))</f>
        <v>0</v>
      </c>
      <c r="Y205">
        <f>(Z205/AA205*100)</f>
        <v>0</v>
      </c>
      <c r="Z205">
        <f>DD205*(DI205+DJ205)/1000</f>
        <v>0</v>
      </c>
      <c r="AA205">
        <f>0.61365*exp(17.502*DK205/(240.97+DK205))</f>
        <v>0</v>
      </c>
      <c r="AB205">
        <f>(X205-DD205*(DI205+DJ205)/1000)</f>
        <v>0</v>
      </c>
      <c r="AC205">
        <f>(-J205*44100)</f>
        <v>0</v>
      </c>
      <c r="AD205">
        <f>2*29.3*R205*0.92*(DK205-W205)</f>
        <v>0</v>
      </c>
      <c r="AE205">
        <f>2*0.95*5.67E-8*(((DK205+$B$7)+273)^4-(W205+273)^4)</f>
        <v>0</v>
      </c>
      <c r="AF205">
        <f>U205+AE205+AC205+AD205</f>
        <v>0</v>
      </c>
      <c r="AG205">
        <f>DH205*AU205*(DC205-DB205*(1000-AU205*DE205)/(1000-AU205*DD205))/(100*CV205)</f>
        <v>0</v>
      </c>
      <c r="AH205">
        <f>1000*DH205*AU205*(DD205-DE205)/(100*CV205*(1000-AU205*DD205))</f>
        <v>0</v>
      </c>
      <c r="AI205">
        <f>(AJ205 - AK205 - DI205*1E3/(8.314*(DK205+273.15)) * AM205/DH205 * AL205) * DH205/(100*CV205) * (1000 - DE205)/1000</f>
        <v>0</v>
      </c>
      <c r="AJ205">
        <v>111.729748786203</v>
      </c>
      <c r="AK205">
        <v>126.685218181818</v>
      </c>
      <c r="AL205">
        <v>-3.30032849562709</v>
      </c>
      <c r="AM205">
        <v>66.0070140870222</v>
      </c>
      <c r="AN205">
        <f>(AP205 - AO205 + DI205*1E3/(8.314*(DK205+273.15)) * AR205/DH205 * AQ205) * DH205/(100*CV205) * 1000/(1000 - AP205)</f>
        <v>0</v>
      </c>
      <c r="AO205">
        <v>20.1207889242162</v>
      </c>
      <c r="AP205">
        <v>21.3636510489511</v>
      </c>
      <c r="AQ205">
        <v>-0.00330625619758339</v>
      </c>
      <c r="AR205">
        <v>111.285414985331</v>
      </c>
      <c r="AS205">
        <v>2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MAX(0,($B$13+$C$13*DP205)/(1+$D$13*DP205)*DI205/(DK205+273)*$E$13)</f>
        <v>0</v>
      </c>
      <c r="AX205" t="s">
        <v>417</v>
      </c>
      <c r="AY205" t="s">
        <v>417</v>
      </c>
      <c r="AZ205">
        <v>0</v>
      </c>
      <c r="BA205">
        <v>0</v>
      </c>
      <c r="BB205">
        <f>1-AZ205/BA205</f>
        <v>0</v>
      </c>
      <c r="BC205">
        <v>0</v>
      </c>
      <c r="BD205" t="s">
        <v>417</v>
      </c>
      <c r="BE205" t="s">
        <v>417</v>
      </c>
      <c r="BF205">
        <v>0</v>
      </c>
      <c r="BG205">
        <v>0</v>
      </c>
      <c r="BH205">
        <f>1-BF205/BG205</f>
        <v>0</v>
      </c>
      <c r="BI205">
        <v>0.5</v>
      </c>
      <c r="BJ205">
        <f>CS205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417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f>$B$11*DQ205+$C$11*DR205+$F$11*EC205*(1-EF205)</f>
        <v>0</v>
      </c>
      <c r="CS205">
        <f>CR205*CT205</f>
        <v>0</v>
      </c>
      <c r="CT205">
        <f>($B$11*$D$9+$C$11*$D$9+$F$11*((EP205+EH205)/MAX(EP205+EH205+EQ205, 0.1)*$I$9+EQ205/MAX(EP205+EH205+EQ205, 0.1)*$J$9))/($B$11+$C$11+$F$11)</f>
        <v>0</v>
      </c>
      <c r="CU205">
        <f>($B$11*$K$9+$C$11*$K$9+$F$11*((EP205+EH205)/MAX(EP205+EH205+EQ205, 0.1)*$P$9+EQ205/MAX(EP205+EH205+EQ205, 0.1)*$Q$9))/($B$11+$C$11+$F$11)</f>
        <v>0</v>
      </c>
      <c r="CV205">
        <v>6</v>
      </c>
      <c r="CW205">
        <v>0.5</v>
      </c>
      <c r="CX205" t="s">
        <v>418</v>
      </c>
      <c r="CY205">
        <v>2</v>
      </c>
      <c r="CZ205" t="b">
        <v>1</v>
      </c>
      <c r="DA205">
        <v>1659722176.25</v>
      </c>
      <c r="DB205">
        <v>147.55675</v>
      </c>
      <c r="DC205">
        <v>125.987357142857</v>
      </c>
      <c r="DD205">
        <v>21.3805178571429</v>
      </c>
      <c r="DE205">
        <v>20.1255285714286</v>
      </c>
      <c r="DF205">
        <v>142.84625</v>
      </c>
      <c r="DG205">
        <v>21.0301178571429</v>
      </c>
      <c r="DH205">
        <v>500.071964285714</v>
      </c>
      <c r="DI205">
        <v>90.3668964285714</v>
      </c>
      <c r="DJ205">
        <v>0.0999839071428571</v>
      </c>
      <c r="DK205">
        <v>24.556675</v>
      </c>
      <c r="DL205">
        <v>24.9846392857143</v>
      </c>
      <c r="DM205">
        <v>999.9</v>
      </c>
      <c r="DN205">
        <v>0</v>
      </c>
      <c r="DO205">
        <v>0</v>
      </c>
      <c r="DP205">
        <v>10037.1428571429</v>
      </c>
      <c r="DQ205">
        <v>0</v>
      </c>
      <c r="DR205">
        <v>11.088</v>
      </c>
      <c r="DS205">
        <v>21.5694</v>
      </c>
      <c r="DT205">
        <v>150.78075</v>
      </c>
      <c r="DU205">
        <v>128.575035714286</v>
      </c>
      <c r="DV205">
        <v>1.25499392857143</v>
      </c>
      <c r="DW205">
        <v>125.987357142857</v>
      </c>
      <c r="DX205">
        <v>20.1255285714286</v>
      </c>
      <c r="DY205">
        <v>1.93209035714286</v>
      </c>
      <c r="DZ205">
        <v>1.81868142857143</v>
      </c>
      <c r="EA205">
        <v>16.8985285714286</v>
      </c>
      <c r="EB205">
        <v>15.9482714285714</v>
      </c>
      <c r="EC205">
        <v>1999.98607142857</v>
      </c>
      <c r="ED205">
        <v>0.980005785714286</v>
      </c>
      <c r="EE205">
        <v>0.0199939285714286</v>
      </c>
      <c r="EF205">
        <v>0</v>
      </c>
      <c r="EG205">
        <v>255.793642857143</v>
      </c>
      <c r="EH205">
        <v>5.00063</v>
      </c>
      <c r="EI205">
        <v>5360.97678571429</v>
      </c>
      <c r="EJ205">
        <v>17256.8107142857</v>
      </c>
      <c r="EK205">
        <v>38.1915</v>
      </c>
      <c r="EL205">
        <v>38.2965</v>
      </c>
      <c r="EM205">
        <v>37.741</v>
      </c>
      <c r="EN205">
        <v>37.625</v>
      </c>
      <c r="EO205">
        <v>39.0022142857143</v>
      </c>
      <c r="EP205">
        <v>1955.09607142857</v>
      </c>
      <c r="EQ205">
        <v>39.89</v>
      </c>
      <c r="ER205">
        <v>0</v>
      </c>
      <c r="ES205">
        <v>1659722181.1</v>
      </c>
      <c r="ET205">
        <v>0</v>
      </c>
      <c r="EU205">
        <v>255.783923076923</v>
      </c>
      <c r="EV205">
        <v>1.23200000072123</v>
      </c>
      <c r="EW205">
        <v>8.66769228523938</v>
      </c>
      <c r="EX205">
        <v>5361.035</v>
      </c>
      <c r="EY205">
        <v>15</v>
      </c>
      <c r="EZ205">
        <v>0</v>
      </c>
      <c r="FA205" t="s">
        <v>419</v>
      </c>
      <c r="FB205">
        <v>1659628608.5</v>
      </c>
      <c r="FC205">
        <v>1659628614.5</v>
      </c>
      <c r="FD205">
        <v>0</v>
      </c>
      <c r="FE205">
        <v>0.171</v>
      </c>
      <c r="FF205">
        <v>-0.023</v>
      </c>
      <c r="FG205">
        <v>6.372</v>
      </c>
      <c r="FH205">
        <v>0.072</v>
      </c>
      <c r="FI205">
        <v>420</v>
      </c>
      <c r="FJ205">
        <v>15</v>
      </c>
      <c r="FK205">
        <v>0.23</v>
      </c>
      <c r="FL205">
        <v>0.04</v>
      </c>
      <c r="FM205">
        <v>21.4943275</v>
      </c>
      <c r="FN205">
        <v>1.97842514071281</v>
      </c>
      <c r="FO205">
        <v>0.523029910228612</v>
      </c>
      <c r="FP205">
        <v>0</v>
      </c>
      <c r="FQ205">
        <v>255.799529411765</v>
      </c>
      <c r="FR205">
        <v>0.257784575563649</v>
      </c>
      <c r="FS205">
        <v>0.216779941997862</v>
      </c>
      <c r="FT205">
        <v>1</v>
      </c>
      <c r="FU205">
        <v>1.24432075</v>
      </c>
      <c r="FV205">
        <v>0.116990656660411</v>
      </c>
      <c r="FW205">
        <v>0.0202707960361082</v>
      </c>
      <c r="FX205">
        <v>0</v>
      </c>
      <c r="FY205">
        <v>1</v>
      </c>
      <c r="FZ205">
        <v>3</v>
      </c>
      <c r="GA205" t="s">
        <v>426</v>
      </c>
      <c r="GB205">
        <v>2.97516</v>
      </c>
      <c r="GC205">
        <v>2.75392</v>
      </c>
      <c r="GD205">
        <v>0.030628</v>
      </c>
      <c r="GE205">
        <v>0.0264079</v>
      </c>
      <c r="GF205">
        <v>0.0953035</v>
      </c>
      <c r="GG205">
        <v>0.0923041</v>
      </c>
      <c r="GH205">
        <v>37766.4</v>
      </c>
      <c r="GI205">
        <v>41495.9</v>
      </c>
      <c r="GJ205">
        <v>35303.9</v>
      </c>
      <c r="GK205">
        <v>38652.6</v>
      </c>
      <c r="GL205">
        <v>45281.6</v>
      </c>
      <c r="GM205">
        <v>50672.2</v>
      </c>
      <c r="GN205">
        <v>55178.8</v>
      </c>
      <c r="GO205">
        <v>61999.9</v>
      </c>
      <c r="GP205">
        <v>1.9824</v>
      </c>
      <c r="GQ205">
        <v>1.8468</v>
      </c>
      <c r="GR205">
        <v>0.0800192</v>
      </c>
      <c r="GS205">
        <v>0</v>
      </c>
      <c r="GT205">
        <v>23.6695</v>
      </c>
      <c r="GU205">
        <v>999.9</v>
      </c>
      <c r="GV205">
        <v>55.268</v>
      </c>
      <c r="GW205">
        <v>28.762</v>
      </c>
      <c r="GX205">
        <v>24.2595</v>
      </c>
      <c r="GY205">
        <v>54.6221</v>
      </c>
      <c r="GZ205">
        <v>49.8678</v>
      </c>
      <c r="HA205">
        <v>1</v>
      </c>
      <c r="HB205">
        <v>-0.0876829</v>
      </c>
      <c r="HC205">
        <v>1.65133</v>
      </c>
      <c r="HD205">
        <v>20.138</v>
      </c>
      <c r="HE205">
        <v>5.20052</v>
      </c>
      <c r="HF205">
        <v>12.004</v>
      </c>
      <c r="HG205">
        <v>4.9756</v>
      </c>
      <c r="HH205">
        <v>3.2934</v>
      </c>
      <c r="HI205">
        <v>660.9</v>
      </c>
      <c r="HJ205">
        <v>9999</v>
      </c>
      <c r="HK205">
        <v>9999</v>
      </c>
      <c r="HL205">
        <v>9999</v>
      </c>
      <c r="HM205">
        <v>1.86282</v>
      </c>
      <c r="HN205">
        <v>1.86783</v>
      </c>
      <c r="HO205">
        <v>1.86752</v>
      </c>
      <c r="HP205">
        <v>1.86874</v>
      </c>
      <c r="HQ205">
        <v>1.86954</v>
      </c>
      <c r="HR205">
        <v>1.86557</v>
      </c>
      <c r="HS205">
        <v>1.86667</v>
      </c>
      <c r="HT205">
        <v>1.86807</v>
      </c>
      <c r="HU205">
        <v>5</v>
      </c>
      <c r="HV205">
        <v>0</v>
      </c>
      <c r="HW205">
        <v>0</v>
      </c>
      <c r="HX205">
        <v>0</v>
      </c>
      <c r="HY205" t="s">
        <v>421</v>
      </c>
      <c r="HZ205" t="s">
        <v>422</v>
      </c>
      <c r="IA205" t="s">
        <v>423</v>
      </c>
      <c r="IB205" t="s">
        <v>423</v>
      </c>
      <c r="IC205" t="s">
        <v>423</v>
      </c>
      <c r="ID205" t="s">
        <v>423</v>
      </c>
      <c r="IE205">
        <v>0</v>
      </c>
      <c r="IF205">
        <v>100</v>
      </c>
      <c r="IG205">
        <v>100</v>
      </c>
      <c r="IH205">
        <v>4.57</v>
      </c>
      <c r="II205">
        <v>0.3497</v>
      </c>
      <c r="IJ205">
        <v>3.92169283877132</v>
      </c>
      <c r="IK205">
        <v>0.0054094350880348</v>
      </c>
      <c r="IL205">
        <v>8.62785101562088e-07</v>
      </c>
      <c r="IM205">
        <v>-6.09410195572284e-10</v>
      </c>
      <c r="IN205">
        <v>-0.025273926026183</v>
      </c>
      <c r="IO205">
        <v>-0.0219156322177338</v>
      </c>
      <c r="IP205">
        <v>0.00246301660602182</v>
      </c>
      <c r="IQ205">
        <v>-2.7174175459257e-05</v>
      </c>
      <c r="IR205">
        <v>-3</v>
      </c>
      <c r="IS205">
        <v>1757</v>
      </c>
      <c r="IT205">
        <v>1</v>
      </c>
      <c r="IU205">
        <v>21</v>
      </c>
      <c r="IV205">
        <v>1559.6</v>
      </c>
      <c r="IW205">
        <v>1559.5</v>
      </c>
      <c r="IX205">
        <v>0.3479</v>
      </c>
      <c r="IY205">
        <v>2.64648</v>
      </c>
      <c r="IZ205">
        <v>1.54785</v>
      </c>
      <c r="JA205">
        <v>2.30469</v>
      </c>
      <c r="JB205">
        <v>1.34644</v>
      </c>
      <c r="JC205">
        <v>2.29492</v>
      </c>
      <c r="JD205">
        <v>32.3328</v>
      </c>
      <c r="JE205">
        <v>16.2422</v>
      </c>
      <c r="JF205">
        <v>18</v>
      </c>
      <c r="JG205">
        <v>493.216</v>
      </c>
      <c r="JH205">
        <v>406.91</v>
      </c>
      <c r="JI205">
        <v>20.554</v>
      </c>
      <c r="JJ205">
        <v>26.0634</v>
      </c>
      <c r="JK205">
        <v>30.0005</v>
      </c>
      <c r="JL205">
        <v>26.0295</v>
      </c>
      <c r="JM205">
        <v>25.9743</v>
      </c>
      <c r="JN205">
        <v>6.9513</v>
      </c>
      <c r="JO205">
        <v>22.0001</v>
      </c>
      <c r="JP205">
        <v>8.08113</v>
      </c>
      <c r="JQ205">
        <v>20.5546</v>
      </c>
      <c r="JR205">
        <v>83.5588</v>
      </c>
      <c r="JS205">
        <v>20.1171</v>
      </c>
      <c r="JT205">
        <v>102.363</v>
      </c>
      <c r="JU205">
        <v>103.198</v>
      </c>
    </row>
    <row r="206" spans="1:281">
      <c r="A206">
        <v>190</v>
      </c>
      <c r="B206">
        <v>1659722188.5</v>
      </c>
      <c r="C206">
        <v>4203.40000009537</v>
      </c>
      <c r="D206" t="s">
        <v>805</v>
      </c>
      <c r="E206" t="s">
        <v>806</v>
      </c>
      <c r="F206">
        <v>5</v>
      </c>
      <c r="G206" t="s">
        <v>764</v>
      </c>
      <c r="H206" t="s">
        <v>416</v>
      </c>
      <c r="I206">
        <v>1659722180.67857</v>
      </c>
      <c r="J206">
        <f>(K206)/1000</f>
        <v>0</v>
      </c>
      <c r="K206">
        <f>IF(CZ206, AN206, AH206)</f>
        <v>0</v>
      </c>
      <c r="L206">
        <f>IF(CZ206, AI206, AG206)</f>
        <v>0</v>
      </c>
      <c r="M206">
        <f>DB206 - IF(AU206&gt;1, L206*CV206*100.0/(AW206*DP206), 0)</f>
        <v>0</v>
      </c>
      <c r="N206">
        <f>((T206-J206/2)*M206-L206)/(T206+J206/2)</f>
        <v>0</v>
      </c>
      <c r="O206">
        <f>N206*(DI206+DJ206)/1000.0</f>
        <v>0</v>
      </c>
      <c r="P206">
        <f>(DB206 - IF(AU206&gt;1, L206*CV206*100.0/(AW206*DP206), 0))*(DI206+DJ206)/1000.0</f>
        <v>0</v>
      </c>
      <c r="Q206">
        <f>2.0/((1/S206-1/R206)+SIGN(S206)*SQRT((1/S206-1/R206)*(1/S206-1/R206) + 4*CW206/((CW206+1)*(CW206+1))*(2*1/S206*1/R206-1/R206*1/R206)))</f>
        <v>0</v>
      </c>
      <c r="R206">
        <f>IF(LEFT(CX206,1)&lt;&gt;"0",IF(LEFT(CX206,1)="1",3.0,CY206),$D$5+$E$5*(DP206*DI206/($K$5*1000))+$F$5*(DP206*DI206/($K$5*1000))*MAX(MIN(CV206,$J$5),$I$5)*MAX(MIN(CV206,$J$5),$I$5)+$G$5*MAX(MIN(CV206,$J$5),$I$5)*(DP206*DI206/($K$5*1000))+$H$5*(DP206*DI206/($K$5*1000))*(DP206*DI206/($K$5*1000)))</f>
        <v>0</v>
      </c>
      <c r="S206">
        <f>J206*(1000-(1000*0.61365*exp(17.502*W206/(240.97+W206))/(DI206+DJ206)+DD206)/2)/(1000*0.61365*exp(17.502*W206/(240.97+W206))/(DI206+DJ206)-DD206)</f>
        <v>0</v>
      </c>
      <c r="T206">
        <f>1/((CW206+1)/(Q206/1.6)+1/(R206/1.37)) + CW206/((CW206+1)/(Q206/1.6) + CW206/(R206/1.37))</f>
        <v>0</v>
      </c>
      <c r="U206">
        <f>(CR206*CU206)</f>
        <v>0</v>
      </c>
      <c r="V206">
        <f>(DK206+(U206+2*0.95*5.67E-8*(((DK206+$B$7)+273)^4-(DK206+273)^4)-44100*J206)/(1.84*29.3*R206+8*0.95*5.67E-8*(DK206+273)^3))</f>
        <v>0</v>
      </c>
      <c r="W206">
        <f>($C$7*DL206+$D$7*DM206+$E$7*V206)</f>
        <v>0</v>
      </c>
      <c r="X206">
        <f>0.61365*exp(17.502*W206/(240.97+W206))</f>
        <v>0</v>
      </c>
      <c r="Y206">
        <f>(Z206/AA206*100)</f>
        <v>0</v>
      </c>
      <c r="Z206">
        <f>DD206*(DI206+DJ206)/1000</f>
        <v>0</v>
      </c>
      <c r="AA206">
        <f>0.61365*exp(17.502*DK206/(240.97+DK206))</f>
        <v>0</v>
      </c>
      <c r="AB206">
        <f>(X206-DD206*(DI206+DJ206)/1000)</f>
        <v>0</v>
      </c>
      <c r="AC206">
        <f>(-J206*44100)</f>
        <v>0</v>
      </c>
      <c r="AD206">
        <f>2*29.3*R206*0.92*(DK206-W206)</f>
        <v>0</v>
      </c>
      <c r="AE206">
        <f>2*0.95*5.67E-8*(((DK206+$B$7)+273)^4-(W206+273)^4)</f>
        <v>0</v>
      </c>
      <c r="AF206">
        <f>U206+AE206+AC206+AD206</f>
        <v>0</v>
      </c>
      <c r="AG206">
        <f>DH206*AU206*(DC206-DB206*(1000-AU206*DE206)/(1000-AU206*DD206))/(100*CV206)</f>
        <v>0</v>
      </c>
      <c r="AH206">
        <f>1000*DH206*AU206*(DD206-DE206)/(100*CV206*(1000-AU206*DD206))</f>
        <v>0</v>
      </c>
      <c r="AI206">
        <f>(AJ206 - AK206 - DI206*1E3/(8.314*(DK206+273.15)) * AM206/DH206 * AL206) * DH206/(100*CV206) * (1000 - DE206)/1000</f>
        <v>0</v>
      </c>
      <c r="AJ206">
        <v>96.4926065828395</v>
      </c>
      <c r="AK206">
        <v>111.782054545455</v>
      </c>
      <c r="AL206">
        <v>-3.32486109657879</v>
      </c>
      <c r="AM206">
        <v>66.0070140870222</v>
      </c>
      <c r="AN206">
        <f>(AP206 - AO206 + DI206*1E3/(8.314*(DK206+273.15)) * AR206/DH206 * AQ206) * DH206/(100*CV206) * 1000/(1000 - AP206)</f>
        <v>0</v>
      </c>
      <c r="AO206">
        <v>20.1199228594624</v>
      </c>
      <c r="AP206">
        <v>21.3582342657343</v>
      </c>
      <c r="AQ206">
        <v>0.000147979418381027</v>
      </c>
      <c r="AR206">
        <v>111.285414985331</v>
      </c>
      <c r="AS206">
        <v>2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MAX(0,($B$13+$C$13*DP206)/(1+$D$13*DP206)*DI206/(DK206+273)*$E$13)</f>
        <v>0</v>
      </c>
      <c r="AX206" t="s">
        <v>417</v>
      </c>
      <c r="AY206" t="s">
        <v>417</v>
      </c>
      <c r="AZ206">
        <v>0</v>
      </c>
      <c r="BA206">
        <v>0</v>
      </c>
      <c r="BB206">
        <f>1-AZ206/BA206</f>
        <v>0</v>
      </c>
      <c r="BC206">
        <v>0</v>
      </c>
      <c r="BD206" t="s">
        <v>417</v>
      </c>
      <c r="BE206" t="s">
        <v>417</v>
      </c>
      <c r="BF206">
        <v>0</v>
      </c>
      <c r="BG206">
        <v>0</v>
      </c>
      <c r="BH206">
        <f>1-BF206/BG206</f>
        <v>0</v>
      </c>
      <c r="BI206">
        <v>0.5</v>
      </c>
      <c r="BJ206">
        <f>CS206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417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f>$B$11*DQ206+$C$11*DR206+$F$11*EC206*(1-EF206)</f>
        <v>0</v>
      </c>
      <c r="CS206">
        <f>CR206*CT206</f>
        <v>0</v>
      </c>
      <c r="CT206">
        <f>($B$11*$D$9+$C$11*$D$9+$F$11*((EP206+EH206)/MAX(EP206+EH206+EQ206, 0.1)*$I$9+EQ206/MAX(EP206+EH206+EQ206, 0.1)*$J$9))/($B$11+$C$11+$F$11)</f>
        <v>0</v>
      </c>
      <c r="CU206">
        <f>($B$11*$K$9+$C$11*$K$9+$F$11*((EP206+EH206)/MAX(EP206+EH206+EQ206, 0.1)*$P$9+EQ206/MAX(EP206+EH206+EQ206, 0.1)*$Q$9))/($B$11+$C$11+$F$11)</f>
        <v>0</v>
      </c>
      <c r="CV206">
        <v>6</v>
      </c>
      <c r="CW206">
        <v>0.5</v>
      </c>
      <c r="CX206" t="s">
        <v>418</v>
      </c>
      <c r="CY206">
        <v>2</v>
      </c>
      <c r="CZ206" t="b">
        <v>1</v>
      </c>
      <c r="DA206">
        <v>1659722180.67857</v>
      </c>
      <c r="DB206">
        <v>133.153642857143</v>
      </c>
      <c r="DC206">
        <v>111.343135714286</v>
      </c>
      <c r="DD206">
        <v>21.3699928571429</v>
      </c>
      <c r="DE206">
        <v>20.1200214285714</v>
      </c>
      <c r="DF206">
        <v>128.523535714286</v>
      </c>
      <c r="DG206">
        <v>21.0200535714286</v>
      </c>
      <c r="DH206">
        <v>500.059571428571</v>
      </c>
      <c r="DI206">
        <v>90.3658</v>
      </c>
      <c r="DJ206">
        <v>0.0999521785714286</v>
      </c>
      <c r="DK206">
        <v>24.56225</v>
      </c>
      <c r="DL206">
        <v>24.98815</v>
      </c>
      <c r="DM206">
        <v>999.9</v>
      </c>
      <c r="DN206">
        <v>0</v>
      </c>
      <c r="DO206">
        <v>0</v>
      </c>
      <c r="DP206">
        <v>10018.3928571429</v>
      </c>
      <c r="DQ206">
        <v>0</v>
      </c>
      <c r="DR206">
        <v>11.088</v>
      </c>
      <c r="DS206">
        <v>21.81055</v>
      </c>
      <c r="DT206">
        <v>136.0615</v>
      </c>
      <c r="DU206">
        <v>113.62935</v>
      </c>
      <c r="DV206">
        <v>1.24997892857143</v>
      </c>
      <c r="DW206">
        <v>111.343135714286</v>
      </c>
      <c r="DX206">
        <v>20.1200214285714</v>
      </c>
      <c r="DY206">
        <v>1.93111571428571</v>
      </c>
      <c r="DZ206">
        <v>1.81816142857143</v>
      </c>
      <c r="EA206">
        <v>16.890575</v>
      </c>
      <c r="EB206">
        <v>15.9438071428571</v>
      </c>
      <c r="EC206">
        <v>1999.97892857143</v>
      </c>
      <c r="ED206">
        <v>0.980005785714286</v>
      </c>
      <c r="EE206">
        <v>0.0199939285714286</v>
      </c>
      <c r="EF206">
        <v>0</v>
      </c>
      <c r="EG206">
        <v>255.8725</v>
      </c>
      <c r="EH206">
        <v>5.00063</v>
      </c>
      <c r="EI206">
        <v>5361.89392857143</v>
      </c>
      <c r="EJ206">
        <v>17256.7535714286</v>
      </c>
      <c r="EK206">
        <v>38.205</v>
      </c>
      <c r="EL206">
        <v>38.3009285714286</v>
      </c>
      <c r="EM206">
        <v>37.75</v>
      </c>
      <c r="EN206">
        <v>37.6338571428571</v>
      </c>
      <c r="EO206">
        <v>39.0022142857143</v>
      </c>
      <c r="EP206">
        <v>1955.08892857143</v>
      </c>
      <c r="EQ206">
        <v>39.89</v>
      </c>
      <c r="ER206">
        <v>0</v>
      </c>
      <c r="ES206">
        <v>1659722185.9</v>
      </c>
      <c r="ET206">
        <v>0</v>
      </c>
      <c r="EU206">
        <v>255.891</v>
      </c>
      <c r="EV206">
        <v>2.05135042100978</v>
      </c>
      <c r="EW206">
        <v>18.0331624027908</v>
      </c>
      <c r="EX206">
        <v>5362.12884615385</v>
      </c>
      <c r="EY206">
        <v>15</v>
      </c>
      <c r="EZ206">
        <v>0</v>
      </c>
      <c r="FA206" t="s">
        <v>419</v>
      </c>
      <c r="FB206">
        <v>1659628608.5</v>
      </c>
      <c r="FC206">
        <v>1659628614.5</v>
      </c>
      <c r="FD206">
        <v>0</v>
      </c>
      <c r="FE206">
        <v>0.171</v>
      </c>
      <c r="FF206">
        <v>-0.023</v>
      </c>
      <c r="FG206">
        <v>6.372</v>
      </c>
      <c r="FH206">
        <v>0.072</v>
      </c>
      <c r="FI206">
        <v>420</v>
      </c>
      <c r="FJ206">
        <v>15</v>
      </c>
      <c r="FK206">
        <v>0.23</v>
      </c>
      <c r="FL206">
        <v>0.04</v>
      </c>
      <c r="FM206">
        <v>21.5900625</v>
      </c>
      <c r="FN206">
        <v>3.0362510318949</v>
      </c>
      <c r="FO206">
        <v>0.528549846129719</v>
      </c>
      <c r="FP206">
        <v>0</v>
      </c>
      <c r="FQ206">
        <v>255.853794117647</v>
      </c>
      <c r="FR206">
        <v>0.745103133755334</v>
      </c>
      <c r="FS206">
        <v>0.218782295688145</v>
      </c>
      <c r="FT206">
        <v>1</v>
      </c>
      <c r="FU206">
        <v>1.25113525</v>
      </c>
      <c r="FV206">
        <v>-0.0342082176360253</v>
      </c>
      <c r="FW206">
        <v>0.0112068222497504</v>
      </c>
      <c r="FX206">
        <v>1</v>
      </c>
      <c r="FY206">
        <v>2</v>
      </c>
      <c r="FZ206">
        <v>3</v>
      </c>
      <c r="GA206" t="s">
        <v>429</v>
      </c>
      <c r="GB206">
        <v>2.97382</v>
      </c>
      <c r="GC206">
        <v>2.75299</v>
      </c>
      <c r="GD206">
        <v>0.0270568</v>
      </c>
      <c r="GE206">
        <v>0.0228051</v>
      </c>
      <c r="GF206">
        <v>0.095289</v>
      </c>
      <c r="GG206">
        <v>0.0923039</v>
      </c>
      <c r="GH206">
        <v>37904.9</v>
      </c>
      <c r="GI206">
        <v>41648.7</v>
      </c>
      <c r="GJ206">
        <v>35303.4</v>
      </c>
      <c r="GK206">
        <v>38652</v>
      </c>
      <c r="GL206">
        <v>45281.4</v>
      </c>
      <c r="GM206">
        <v>50671.5</v>
      </c>
      <c r="GN206">
        <v>55177.7</v>
      </c>
      <c r="GO206">
        <v>61999.2</v>
      </c>
      <c r="GP206">
        <v>1.9818</v>
      </c>
      <c r="GQ206">
        <v>1.847</v>
      </c>
      <c r="GR206">
        <v>0.0805557</v>
      </c>
      <c r="GS206">
        <v>0</v>
      </c>
      <c r="GT206">
        <v>23.6695</v>
      </c>
      <c r="GU206">
        <v>999.9</v>
      </c>
      <c r="GV206">
        <v>55.268</v>
      </c>
      <c r="GW206">
        <v>28.762</v>
      </c>
      <c r="GX206">
        <v>24.2596</v>
      </c>
      <c r="GY206">
        <v>54.8821</v>
      </c>
      <c r="GZ206">
        <v>50.0321</v>
      </c>
      <c r="HA206">
        <v>1</v>
      </c>
      <c r="HB206">
        <v>-0.0879878</v>
      </c>
      <c r="HC206">
        <v>1.65856</v>
      </c>
      <c r="HD206">
        <v>20.1377</v>
      </c>
      <c r="HE206">
        <v>5.20172</v>
      </c>
      <c r="HF206">
        <v>12.004</v>
      </c>
      <c r="HG206">
        <v>4.9756</v>
      </c>
      <c r="HH206">
        <v>3.294</v>
      </c>
      <c r="HI206">
        <v>660.9</v>
      </c>
      <c r="HJ206">
        <v>9999</v>
      </c>
      <c r="HK206">
        <v>9999</v>
      </c>
      <c r="HL206">
        <v>9999</v>
      </c>
      <c r="HM206">
        <v>1.86285</v>
      </c>
      <c r="HN206">
        <v>1.86783</v>
      </c>
      <c r="HO206">
        <v>1.86755</v>
      </c>
      <c r="HP206">
        <v>1.86871</v>
      </c>
      <c r="HQ206">
        <v>1.86951</v>
      </c>
      <c r="HR206">
        <v>1.86557</v>
      </c>
      <c r="HS206">
        <v>1.86667</v>
      </c>
      <c r="HT206">
        <v>1.86804</v>
      </c>
      <c r="HU206">
        <v>5</v>
      </c>
      <c r="HV206">
        <v>0</v>
      </c>
      <c r="HW206">
        <v>0</v>
      </c>
      <c r="HX206">
        <v>0</v>
      </c>
      <c r="HY206" t="s">
        <v>421</v>
      </c>
      <c r="HZ206" t="s">
        <v>422</v>
      </c>
      <c r="IA206" t="s">
        <v>423</v>
      </c>
      <c r="IB206" t="s">
        <v>423</v>
      </c>
      <c r="IC206" t="s">
        <v>423</v>
      </c>
      <c r="ID206" t="s">
        <v>423</v>
      </c>
      <c r="IE206">
        <v>0</v>
      </c>
      <c r="IF206">
        <v>100</v>
      </c>
      <c r="IG206">
        <v>100</v>
      </c>
      <c r="IH206">
        <v>4.49</v>
      </c>
      <c r="II206">
        <v>0.3495</v>
      </c>
      <c r="IJ206">
        <v>3.92169283877132</v>
      </c>
      <c r="IK206">
        <v>0.0054094350880348</v>
      </c>
      <c r="IL206">
        <v>8.62785101562088e-07</v>
      </c>
      <c r="IM206">
        <v>-6.09410195572284e-10</v>
      </c>
      <c r="IN206">
        <v>-0.025273926026183</v>
      </c>
      <c r="IO206">
        <v>-0.0219156322177338</v>
      </c>
      <c r="IP206">
        <v>0.00246301660602182</v>
      </c>
      <c r="IQ206">
        <v>-2.7174175459257e-05</v>
      </c>
      <c r="IR206">
        <v>-3</v>
      </c>
      <c r="IS206">
        <v>1757</v>
      </c>
      <c r="IT206">
        <v>1</v>
      </c>
      <c r="IU206">
        <v>21</v>
      </c>
      <c r="IV206">
        <v>1559.7</v>
      </c>
      <c r="IW206">
        <v>1559.6</v>
      </c>
      <c r="IX206">
        <v>0.314941</v>
      </c>
      <c r="IY206">
        <v>2.65381</v>
      </c>
      <c r="IZ206">
        <v>1.54785</v>
      </c>
      <c r="JA206">
        <v>2.30591</v>
      </c>
      <c r="JB206">
        <v>1.34644</v>
      </c>
      <c r="JC206">
        <v>2.37671</v>
      </c>
      <c r="JD206">
        <v>32.3328</v>
      </c>
      <c r="JE206">
        <v>16.2422</v>
      </c>
      <c r="JF206">
        <v>18</v>
      </c>
      <c r="JG206">
        <v>492.826</v>
      </c>
      <c r="JH206">
        <v>407.021</v>
      </c>
      <c r="JI206">
        <v>20.5597</v>
      </c>
      <c r="JJ206">
        <v>26.0656</v>
      </c>
      <c r="JK206">
        <v>30.0002</v>
      </c>
      <c r="JL206">
        <v>26.0295</v>
      </c>
      <c r="JM206">
        <v>25.9743</v>
      </c>
      <c r="JN206">
        <v>6.33179</v>
      </c>
      <c r="JO206">
        <v>22.0001</v>
      </c>
      <c r="JP206">
        <v>8.08113</v>
      </c>
      <c r="JQ206">
        <v>20.5546</v>
      </c>
      <c r="JR206">
        <v>63.4663</v>
      </c>
      <c r="JS206">
        <v>20.1171</v>
      </c>
      <c r="JT206">
        <v>102.362</v>
      </c>
      <c r="JU206">
        <v>103.197</v>
      </c>
    </row>
    <row r="207" spans="1:281">
      <c r="A207">
        <v>191</v>
      </c>
      <c r="B207">
        <v>1659722193.5</v>
      </c>
      <c r="C207">
        <v>4208.40000009537</v>
      </c>
      <c r="D207" t="s">
        <v>807</v>
      </c>
      <c r="E207" t="s">
        <v>808</v>
      </c>
      <c r="F207">
        <v>5</v>
      </c>
      <c r="G207" t="s">
        <v>764</v>
      </c>
      <c r="H207" t="s">
        <v>416</v>
      </c>
      <c r="I207">
        <v>1659722185.98148</v>
      </c>
      <c r="J207">
        <f>(K207)/1000</f>
        <v>0</v>
      </c>
      <c r="K207">
        <f>IF(CZ207, AN207, AH207)</f>
        <v>0</v>
      </c>
      <c r="L207">
        <f>IF(CZ207, AI207, AG207)</f>
        <v>0</v>
      </c>
      <c r="M207">
        <f>DB207 - IF(AU207&gt;1, L207*CV207*100.0/(AW207*DP207), 0)</f>
        <v>0</v>
      </c>
      <c r="N207">
        <f>((T207-J207/2)*M207-L207)/(T207+J207/2)</f>
        <v>0</v>
      </c>
      <c r="O207">
        <f>N207*(DI207+DJ207)/1000.0</f>
        <v>0</v>
      </c>
      <c r="P207">
        <f>(DB207 - IF(AU207&gt;1, L207*CV207*100.0/(AW207*DP207), 0))*(DI207+DJ207)/1000.0</f>
        <v>0</v>
      </c>
      <c r="Q207">
        <f>2.0/((1/S207-1/R207)+SIGN(S207)*SQRT((1/S207-1/R207)*(1/S207-1/R207) + 4*CW207/((CW207+1)*(CW207+1))*(2*1/S207*1/R207-1/R207*1/R207)))</f>
        <v>0</v>
      </c>
      <c r="R207">
        <f>IF(LEFT(CX207,1)&lt;&gt;"0",IF(LEFT(CX207,1)="1",3.0,CY207),$D$5+$E$5*(DP207*DI207/($K$5*1000))+$F$5*(DP207*DI207/($K$5*1000))*MAX(MIN(CV207,$J$5),$I$5)*MAX(MIN(CV207,$J$5),$I$5)+$G$5*MAX(MIN(CV207,$J$5),$I$5)*(DP207*DI207/($K$5*1000))+$H$5*(DP207*DI207/($K$5*1000))*(DP207*DI207/($K$5*1000)))</f>
        <v>0</v>
      </c>
      <c r="S207">
        <f>J207*(1000-(1000*0.61365*exp(17.502*W207/(240.97+W207))/(DI207+DJ207)+DD207)/2)/(1000*0.61365*exp(17.502*W207/(240.97+W207))/(DI207+DJ207)-DD207)</f>
        <v>0</v>
      </c>
      <c r="T207">
        <f>1/((CW207+1)/(Q207/1.6)+1/(R207/1.37)) + CW207/((CW207+1)/(Q207/1.6) + CW207/(R207/1.37))</f>
        <v>0</v>
      </c>
      <c r="U207">
        <f>(CR207*CU207)</f>
        <v>0</v>
      </c>
      <c r="V207">
        <f>(DK207+(U207+2*0.95*5.67E-8*(((DK207+$B$7)+273)^4-(DK207+273)^4)-44100*J207)/(1.84*29.3*R207+8*0.95*5.67E-8*(DK207+273)^3))</f>
        <v>0</v>
      </c>
      <c r="W207">
        <f>($C$7*DL207+$D$7*DM207+$E$7*V207)</f>
        <v>0</v>
      </c>
      <c r="X207">
        <f>0.61365*exp(17.502*W207/(240.97+W207))</f>
        <v>0</v>
      </c>
      <c r="Y207">
        <f>(Z207/AA207*100)</f>
        <v>0</v>
      </c>
      <c r="Z207">
        <f>DD207*(DI207+DJ207)/1000</f>
        <v>0</v>
      </c>
      <c r="AA207">
        <f>0.61365*exp(17.502*DK207/(240.97+DK207))</f>
        <v>0</v>
      </c>
      <c r="AB207">
        <f>(X207-DD207*(DI207+DJ207)/1000)</f>
        <v>0</v>
      </c>
      <c r="AC207">
        <f>(-J207*44100)</f>
        <v>0</v>
      </c>
      <c r="AD207">
        <f>2*29.3*R207*0.92*(DK207-W207)</f>
        <v>0</v>
      </c>
      <c r="AE207">
        <f>2*0.95*5.67E-8*(((DK207+$B$7)+273)^4-(W207+273)^4)</f>
        <v>0</v>
      </c>
      <c r="AF207">
        <f>U207+AE207+AC207+AD207</f>
        <v>0</v>
      </c>
      <c r="AG207">
        <f>DH207*AU207*(DC207-DB207*(1000-AU207*DE207)/(1000-AU207*DD207))/(100*CV207)</f>
        <v>0</v>
      </c>
      <c r="AH207">
        <f>1000*DH207*AU207*(DD207-DE207)/(100*CV207*(1000-AU207*DD207))</f>
        <v>0</v>
      </c>
      <c r="AI207">
        <f>(AJ207 - AK207 - DI207*1E3/(8.314*(DK207+273.15)) * AM207/DH207 * AL207) * DH207/(100*CV207) * (1000 - DE207)/1000</f>
        <v>0</v>
      </c>
      <c r="AJ207">
        <v>79.6397747338515</v>
      </c>
      <c r="AK207">
        <v>95.357166060606</v>
      </c>
      <c r="AL207">
        <v>-3.33518384944913</v>
      </c>
      <c r="AM207">
        <v>66.0070140870222</v>
      </c>
      <c r="AN207">
        <f>(AP207 - AO207 + DI207*1E3/(8.314*(DK207+273.15)) * AR207/DH207 * AQ207) * DH207/(100*CV207) * 1000/(1000 - AP207)</f>
        <v>0</v>
      </c>
      <c r="AO207">
        <v>20.1181919538845</v>
      </c>
      <c r="AP207">
        <v>21.358186013986</v>
      </c>
      <c r="AQ207">
        <v>-0.000297942196408688</v>
      </c>
      <c r="AR207">
        <v>111.285414985331</v>
      </c>
      <c r="AS207">
        <v>2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MAX(0,($B$13+$C$13*DP207)/(1+$D$13*DP207)*DI207/(DK207+273)*$E$13)</f>
        <v>0</v>
      </c>
      <c r="AX207" t="s">
        <v>417</v>
      </c>
      <c r="AY207" t="s">
        <v>417</v>
      </c>
      <c r="AZ207">
        <v>0</v>
      </c>
      <c r="BA207">
        <v>0</v>
      </c>
      <c r="BB207">
        <f>1-AZ207/BA207</f>
        <v>0</v>
      </c>
      <c r="BC207">
        <v>0</v>
      </c>
      <c r="BD207" t="s">
        <v>417</v>
      </c>
      <c r="BE207" t="s">
        <v>417</v>
      </c>
      <c r="BF207">
        <v>0</v>
      </c>
      <c r="BG207">
        <v>0</v>
      </c>
      <c r="BH207">
        <f>1-BF207/BG207</f>
        <v>0</v>
      </c>
      <c r="BI207">
        <v>0.5</v>
      </c>
      <c r="BJ207">
        <f>CS207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417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f>$B$11*DQ207+$C$11*DR207+$F$11*EC207*(1-EF207)</f>
        <v>0</v>
      </c>
      <c r="CS207">
        <f>CR207*CT207</f>
        <v>0</v>
      </c>
      <c r="CT207">
        <f>($B$11*$D$9+$C$11*$D$9+$F$11*((EP207+EH207)/MAX(EP207+EH207+EQ207, 0.1)*$I$9+EQ207/MAX(EP207+EH207+EQ207, 0.1)*$J$9))/($B$11+$C$11+$F$11)</f>
        <v>0</v>
      </c>
      <c r="CU207">
        <f>($B$11*$K$9+$C$11*$K$9+$F$11*((EP207+EH207)/MAX(EP207+EH207+EQ207, 0.1)*$P$9+EQ207/MAX(EP207+EH207+EQ207, 0.1)*$Q$9))/($B$11+$C$11+$F$11)</f>
        <v>0</v>
      </c>
      <c r="CV207">
        <v>6</v>
      </c>
      <c r="CW207">
        <v>0.5</v>
      </c>
      <c r="CX207" t="s">
        <v>418</v>
      </c>
      <c r="CY207">
        <v>2</v>
      </c>
      <c r="CZ207" t="b">
        <v>1</v>
      </c>
      <c r="DA207">
        <v>1659722185.98148</v>
      </c>
      <c r="DB207">
        <v>115.996125925926</v>
      </c>
      <c r="DC207">
        <v>94.0115740740741</v>
      </c>
      <c r="DD207">
        <v>21.3619111111111</v>
      </c>
      <c r="DE207">
        <v>20.1187333333333</v>
      </c>
      <c r="DF207">
        <v>111.461448148148</v>
      </c>
      <c r="DG207">
        <v>21.0123259259259</v>
      </c>
      <c r="DH207">
        <v>500.055666666667</v>
      </c>
      <c r="DI207">
        <v>90.3663222222222</v>
      </c>
      <c r="DJ207">
        <v>0.100020759259259</v>
      </c>
      <c r="DK207">
        <v>24.568062962963</v>
      </c>
      <c r="DL207">
        <v>24.9937703703704</v>
      </c>
      <c r="DM207">
        <v>999.9</v>
      </c>
      <c r="DN207">
        <v>0</v>
      </c>
      <c r="DO207">
        <v>0</v>
      </c>
      <c r="DP207">
        <v>9987.77777777778</v>
      </c>
      <c r="DQ207">
        <v>0</v>
      </c>
      <c r="DR207">
        <v>11.088</v>
      </c>
      <c r="DS207">
        <v>21.9845555555555</v>
      </c>
      <c r="DT207">
        <v>118.528207407407</v>
      </c>
      <c r="DU207">
        <v>95.9417888888889</v>
      </c>
      <c r="DV207">
        <v>1.24318703703704</v>
      </c>
      <c r="DW207">
        <v>94.0115740740741</v>
      </c>
      <c r="DX207">
        <v>20.1187333333333</v>
      </c>
      <c r="DY207">
        <v>1.93039703703704</v>
      </c>
      <c r="DZ207">
        <v>1.81805481481481</v>
      </c>
      <c r="EA207">
        <v>16.8847</v>
      </c>
      <c r="EB207">
        <v>15.9428962962963</v>
      </c>
      <c r="EC207">
        <v>1999.99740740741</v>
      </c>
      <c r="ED207">
        <v>0.980006</v>
      </c>
      <c r="EE207">
        <v>0.0199937</v>
      </c>
      <c r="EF207">
        <v>0</v>
      </c>
      <c r="EG207">
        <v>256.035296296296</v>
      </c>
      <c r="EH207">
        <v>5.00063</v>
      </c>
      <c r="EI207">
        <v>5364.02555555556</v>
      </c>
      <c r="EJ207">
        <v>17256.9111111111</v>
      </c>
      <c r="EK207">
        <v>38.2266666666667</v>
      </c>
      <c r="EL207">
        <v>38.312</v>
      </c>
      <c r="EM207">
        <v>37.75</v>
      </c>
      <c r="EN207">
        <v>37.6502592592593</v>
      </c>
      <c r="EO207">
        <v>39.0068888888889</v>
      </c>
      <c r="EP207">
        <v>1955.10740740741</v>
      </c>
      <c r="EQ207">
        <v>39.89</v>
      </c>
      <c r="ER207">
        <v>0</v>
      </c>
      <c r="ES207">
        <v>1659722190.7</v>
      </c>
      <c r="ET207">
        <v>0</v>
      </c>
      <c r="EU207">
        <v>256.048807692308</v>
      </c>
      <c r="EV207">
        <v>1.66000000312519</v>
      </c>
      <c r="EW207">
        <v>30.8892308016473</v>
      </c>
      <c r="EX207">
        <v>5364.08807692308</v>
      </c>
      <c r="EY207">
        <v>15</v>
      </c>
      <c r="EZ207">
        <v>0</v>
      </c>
      <c r="FA207" t="s">
        <v>419</v>
      </c>
      <c r="FB207">
        <v>1659628608.5</v>
      </c>
      <c r="FC207">
        <v>1659628614.5</v>
      </c>
      <c r="FD207">
        <v>0</v>
      </c>
      <c r="FE207">
        <v>0.171</v>
      </c>
      <c r="FF207">
        <v>-0.023</v>
      </c>
      <c r="FG207">
        <v>6.372</v>
      </c>
      <c r="FH207">
        <v>0.072</v>
      </c>
      <c r="FI207">
        <v>420</v>
      </c>
      <c r="FJ207">
        <v>15</v>
      </c>
      <c r="FK207">
        <v>0.23</v>
      </c>
      <c r="FL207">
        <v>0.04</v>
      </c>
      <c r="FM207">
        <v>21.8914951219512</v>
      </c>
      <c r="FN207">
        <v>1.58991846689896</v>
      </c>
      <c r="FO207">
        <v>0.390078954453982</v>
      </c>
      <c r="FP207">
        <v>0</v>
      </c>
      <c r="FQ207">
        <v>255.913941176471</v>
      </c>
      <c r="FR207">
        <v>2.06548510018977</v>
      </c>
      <c r="FS207">
        <v>0.252514407413827</v>
      </c>
      <c r="FT207">
        <v>0</v>
      </c>
      <c r="FU207">
        <v>1.24896756097561</v>
      </c>
      <c r="FV207">
        <v>-0.0843733797909415</v>
      </c>
      <c r="FW207">
        <v>0.00884708324003103</v>
      </c>
      <c r="FX207">
        <v>1</v>
      </c>
      <c r="FY207">
        <v>1</v>
      </c>
      <c r="FZ207">
        <v>3</v>
      </c>
      <c r="GA207" t="s">
        <v>426</v>
      </c>
      <c r="GB207">
        <v>2.97372</v>
      </c>
      <c r="GC207">
        <v>2.75336</v>
      </c>
      <c r="GD207">
        <v>0.0230143</v>
      </c>
      <c r="GE207">
        <v>0.0183319</v>
      </c>
      <c r="GF207">
        <v>0.0952711</v>
      </c>
      <c r="GG207">
        <v>0.0923032</v>
      </c>
      <c r="GH207">
        <v>38061.7</v>
      </c>
      <c r="GI207">
        <v>41838.7</v>
      </c>
      <c r="GJ207">
        <v>35302.8</v>
      </c>
      <c r="GK207">
        <v>38651.4</v>
      </c>
      <c r="GL207">
        <v>45281.9</v>
      </c>
      <c r="GM207">
        <v>50670.5</v>
      </c>
      <c r="GN207">
        <v>55177.3</v>
      </c>
      <c r="GO207">
        <v>61998.1</v>
      </c>
      <c r="GP207">
        <v>1.9826</v>
      </c>
      <c r="GQ207">
        <v>1.8466</v>
      </c>
      <c r="GR207">
        <v>0.0807345</v>
      </c>
      <c r="GS207">
        <v>0</v>
      </c>
      <c r="GT207">
        <v>23.6695</v>
      </c>
      <c r="GU207">
        <v>999.9</v>
      </c>
      <c r="GV207">
        <v>55.268</v>
      </c>
      <c r="GW207">
        <v>28.762</v>
      </c>
      <c r="GX207">
        <v>24.2594</v>
      </c>
      <c r="GY207">
        <v>55.1021</v>
      </c>
      <c r="GZ207">
        <v>49.7236</v>
      </c>
      <c r="HA207">
        <v>1</v>
      </c>
      <c r="HB207">
        <v>-0.0876423</v>
      </c>
      <c r="HC207">
        <v>1.67314</v>
      </c>
      <c r="HD207">
        <v>20.1378</v>
      </c>
      <c r="HE207">
        <v>5.20172</v>
      </c>
      <c r="HF207">
        <v>12.0052</v>
      </c>
      <c r="HG207">
        <v>4.9756</v>
      </c>
      <c r="HH207">
        <v>3.2934</v>
      </c>
      <c r="HI207">
        <v>660.9</v>
      </c>
      <c r="HJ207">
        <v>9999</v>
      </c>
      <c r="HK207">
        <v>9999</v>
      </c>
      <c r="HL207">
        <v>9999</v>
      </c>
      <c r="HM207">
        <v>1.86292</v>
      </c>
      <c r="HN207">
        <v>1.86783</v>
      </c>
      <c r="HO207">
        <v>1.86752</v>
      </c>
      <c r="HP207">
        <v>1.86874</v>
      </c>
      <c r="HQ207">
        <v>1.86951</v>
      </c>
      <c r="HR207">
        <v>1.86557</v>
      </c>
      <c r="HS207">
        <v>1.8667</v>
      </c>
      <c r="HT207">
        <v>1.86807</v>
      </c>
      <c r="HU207">
        <v>5</v>
      </c>
      <c r="HV207">
        <v>0</v>
      </c>
      <c r="HW207">
        <v>0</v>
      </c>
      <c r="HX207">
        <v>0</v>
      </c>
      <c r="HY207" t="s">
        <v>421</v>
      </c>
      <c r="HZ207" t="s">
        <v>422</v>
      </c>
      <c r="IA207" t="s">
        <v>423</v>
      </c>
      <c r="IB207" t="s">
        <v>423</v>
      </c>
      <c r="IC207" t="s">
        <v>423</v>
      </c>
      <c r="ID207" t="s">
        <v>423</v>
      </c>
      <c r="IE207">
        <v>0</v>
      </c>
      <c r="IF207">
        <v>100</v>
      </c>
      <c r="IG207">
        <v>100</v>
      </c>
      <c r="IH207">
        <v>4.4</v>
      </c>
      <c r="II207">
        <v>0.3492</v>
      </c>
      <c r="IJ207">
        <v>3.92169283877132</v>
      </c>
      <c r="IK207">
        <v>0.0054094350880348</v>
      </c>
      <c r="IL207">
        <v>8.62785101562088e-07</v>
      </c>
      <c r="IM207">
        <v>-6.09410195572284e-10</v>
      </c>
      <c r="IN207">
        <v>-0.025273926026183</v>
      </c>
      <c r="IO207">
        <v>-0.0219156322177338</v>
      </c>
      <c r="IP207">
        <v>0.00246301660602182</v>
      </c>
      <c r="IQ207">
        <v>-2.7174175459257e-05</v>
      </c>
      <c r="IR207">
        <v>-3</v>
      </c>
      <c r="IS207">
        <v>1757</v>
      </c>
      <c r="IT207">
        <v>1</v>
      </c>
      <c r="IU207">
        <v>21</v>
      </c>
      <c r="IV207">
        <v>1559.8</v>
      </c>
      <c r="IW207">
        <v>1559.7</v>
      </c>
      <c r="IX207">
        <v>0.27832</v>
      </c>
      <c r="IY207">
        <v>2.65747</v>
      </c>
      <c r="IZ207">
        <v>1.54785</v>
      </c>
      <c r="JA207">
        <v>2.30469</v>
      </c>
      <c r="JB207">
        <v>1.34644</v>
      </c>
      <c r="JC207">
        <v>2.39502</v>
      </c>
      <c r="JD207">
        <v>32.3107</v>
      </c>
      <c r="JE207">
        <v>16.2422</v>
      </c>
      <c r="JF207">
        <v>18</v>
      </c>
      <c r="JG207">
        <v>493.366</v>
      </c>
      <c r="JH207">
        <v>406.814</v>
      </c>
      <c r="JI207">
        <v>20.5623</v>
      </c>
      <c r="JJ207">
        <v>26.0661</v>
      </c>
      <c r="JK207">
        <v>30.0001</v>
      </c>
      <c r="JL207">
        <v>26.0317</v>
      </c>
      <c r="JM207">
        <v>25.9764</v>
      </c>
      <c r="JN207">
        <v>5.55758</v>
      </c>
      <c r="JO207">
        <v>22.0001</v>
      </c>
      <c r="JP207">
        <v>8.08113</v>
      </c>
      <c r="JQ207">
        <v>20.558</v>
      </c>
      <c r="JR207">
        <v>50.032</v>
      </c>
      <c r="JS207">
        <v>20.1171</v>
      </c>
      <c r="JT207">
        <v>102.36</v>
      </c>
      <c r="JU207">
        <v>103.195</v>
      </c>
    </row>
    <row r="208" spans="1:281">
      <c r="A208">
        <v>192</v>
      </c>
      <c r="B208">
        <v>1659722198.5</v>
      </c>
      <c r="C208">
        <v>4213.40000009537</v>
      </c>
      <c r="D208" t="s">
        <v>809</v>
      </c>
      <c r="E208" t="s">
        <v>810</v>
      </c>
      <c r="F208">
        <v>5</v>
      </c>
      <c r="G208" t="s">
        <v>764</v>
      </c>
      <c r="H208" t="s">
        <v>416</v>
      </c>
      <c r="I208">
        <v>1659722190.69643</v>
      </c>
      <c r="J208">
        <f>(K208)/1000</f>
        <v>0</v>
      </c>
      <c r="K208">
        <f>IF(CZ208, AN208, AH208)</f>
        <v>0</v>
      </c>
      <c r="L208">
        <f>IF(CZ208, AI208, AG208)</f>
        <v>0</v>
      </c>
      <c r="M208">
        <f>DB208 - IF(AU208&gt;1, L208*CV208*100.0/(AW208*DP208), 0)</f>
        <v>0</v>
      </c>
      <c r="N208">
        <f>((T208-J208/2)*M208-L208)/(T208+J208/2)</f>
        <v>0</v>
      </c>
      <c r="O208">
        <f>N208*(DI208+DJ208)/1000.0</f>
        <v>0</v>
      </c>
      <c r="P208">
        <f>(DB208 - IF(AU208&gt;1, L208*CV208*100.0/(AW208*DP208), 0))*(DI208+DJ208)/1000.0</f>
        <v>0</v>
      </c>
      <c r="Q208">
        <f>2.0/((1/S208-1/R208)+SIGN(S208)*SQRT((1/S208-1/R208)*(1/S208-1/R208) + 4*CW208/((CW208+1)*(CW208+1))*(2*1/S208*1/R208-1/R208*1/R208)))</f>
        <v>0</v>
      </c>
      <c r="R208">
        <f>IF(LEFT(CX208,1)&lt;&gt;"0",IF(LEFT(CX208,1)="1",3.0,CY208),$D$5+$E$5*(DP208*DI208/($K$5*1000))+$F$5*(DP208*DI208/($K$5*1000))*MAX(MIN(CV208,$J$5),$I$5)*MAX(MIN(CV208,$J$5),$I$5)+$G$5*MAX(MIN(CV208,$J$5),$I$5)*(DP208*DI208/($K$5*1000))+$H$5*(DP208*DI208/($K$5*1000))*(DP208*DI208/($K$5*1000)))</f>
        <v>0</v>
      </c>
      <c r="S208">
        <f>J208*(1000-(1000*0.61365*exp(17.502*W208/(240.97+W208))/(DI208+DJ208)+DD208)/2)/(1000*0.61365*exp(17.502*W208/(240.97+W208))/(DI208+DJ208)-DD208)</f>
        <v>0</v>
      </c>
      <c r="T208">
        <f>1/((CW208+1)/(Q208/1.6)+1/(R208/1.37)) + CW208/((CW208+1)/(Q208/1.6) + CW208/(R208/1.37))</f>
        <v>0</v>
      </c>
      <c r="U208">
        <f>(CR208*CU208)</f>
        <v>0</v>
      </c>
      <c r="V208">
        <f>(DK208+(U208+2*0.95*5.67E-8*(((DK208+$B$7)+273)^4-(DK208+273)^4)-44100*J208)/(1.84*29.3*R208+8*0.95*5.67E-8*(DK208+273)^3))</f>
        <v>0</v>
      </c>
      <c r="W208">
        <f>($C$7*DL208+$D$7*DM208+$E$7*V208)</f>
        <v>0</v>
      </c>
      <c r="X208">
        <f>0.61365*exp(17.502*W208/(240.97+W208))</f>
        <v>0</v>
      </c>
      <c r="Y208">
        <f>(Z208/AA208*100)</f>
        <v>0</v>
      </c>
      <c r="Z208">
        <f>DD208*(DI208+DJ208)/1000</f>
        <v>0</v>
      </c>
      <c r="AA208">
        <f>0.61365*exp(17.502*DK208/(240.97+DK208))</f>
        <v>0</v>
      </c>
      <c r="AB208">
        <f>(X208-DD208*(DI208+DJ208)/1000)</f>
        <v>0</v>
      </c>
      <c r="AC208">
        <f>(-J208*44100)</f>
        <v>0</v>
      </c>
      <c r="AD208">
        <f>2*29.3*R208*0.92*(DK208-W208)</f>
        <v>0</v>
      </c>
      <c r="AE208">
        <f>2*0.95*5.67E-8*(((DK208+$B$7)+273)^4-(W208+273)^4)</f>
        <v>0</v>
      </c>
      <c r="AF208">
        <f>U208+AE208+AC208+AD208</f>
        <v>0</v>
      </c>
      <c r="AG208">
        <f>DH208*AU208*(DC208-DB208*(1000-AU208*DE208)/(1000-AU208*DD208))/(100*CV208)</f>
        <v>0</v>
      </c>
      <c r="AH208">
        <f>1000*DH208*AU208*(DD208-DE208)/(100*CV208*(1000-AU208*DD208))</f>
        <v>0</v>
      </c>
      <c r="AI208">
        <f>(AJ208 - AK208 - DI208*1E3/(8.314*(DK208+273.15)) * AM208/DH208 * AL208) * DH208/(100*CV208) * (1000 - DE208)/1000</f>
        <v>0</v>
      </c>
      <c r="AJ208">
        <v>62.4096204336615</v>
      </c>
      <c r="AK208">
        <v>78.5382484848485</v>
      </c>
      <c r="AL208">
        <v>-3.36814948112273</v>
      </c>
      <c r="AM208">
        <v>66.0070140870222</v>
      </c>
      <c r="AN208">
        <f>(AP208 - AO208 + DI208*1E3/(8.314*(DK208+273.15)) * AR208/DH208 * AQ208) * DH208/(100*CV208) * 1000/(1000 - AP208)</f>
        <v>0</v>
      </c>
      <c r="AO208">
        <v>20.1185470037674</v>
      </c>
      <c r="AP208">
        <v>21.3524888111888</v>
      </c>
      <c r="AQ208">
        <v>-0.000272683524007107</v>
      </c>
      <c r="AR208">
        <v>111.285414985331</v>
      </c>
      <c r="AS208">
        <v>2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MAX(0,($B$13+$C$13*DP208)/(1+$D$13*DP208)*DI208/(DK208+273)*$E$13)</f>
        <v>0</v>
      </c>
      <c r="AX208" t="s">
        <v>417</v>
      </c>
      <c r="AY208" t="s">
        <v>417</v>
      </c>
      <c r="AZ208">
        <v>0</v>
      </c>
      <c r="BA208">
        <v>0</v>
      </c>
      <c r="BB208">
        <f>1-AZ208/BA208</f>
        <v>0</v>
      </c>
      <c r="BC208">
        <v>0</v>
      </c>
      <c r="BD208" t="s">
        <v>417</v>
      </c>
      <c r="BE208" t="s">
        <v>417</v>
      </c>
      <c r="BF208">
        <v>0</v>
      </c>
      <c r="BG208">
        <v>0</v>
      </c>
      <c r="BH208">
        <f>1-BF208/BG208</f>
        <v>0</v>
      </c>
      <c r="BI208">
        <v>0.5</v>
      </c>
      <c r="BJ208">
        <f>CS208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417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f>$B$11*DQ208+$C$11*DR208+$F$11*EC208*(1-EF208)</f>
        <v>0</v>
      </c>
      <c r="CS208">
        <f>CR208*CT208</f>
        <v>0</v>
      </c>
      <c r="CT208">
        <f>($B$11*$D$9+$C$11*$D$9+$F$11*((EP208+EH208)/MAX(EP208+EH208+EQ208, 0.1)*$I$9+EQ208/MAX(EP208+EH208+EQ208, 0.1)*$J$9))/($B$11+$C$11+$F$11)</f>
        <v>0</v>
      </c>
      <c r="CU208">
        <f>($B$11*$K$9+$C$11*$K$9+$F$11*((EP208+EH208)/MAX(EP208+EH208+EQ208, 0.1)*$P$9+EQ208/MAX(EP208+EH208+EQ208, 0.1)*$Q$9))/($B$11+$C$11+$F$11)</f>
        <v>0</v>
      </c>
      <c r="CV208">
        <v>6</v>
      </c>
      <c r="CW208">
        <v>0.5</v>
      </c>
      <c r="CX208" t="s">
        <v>418</v>
      </c>
      <c r="CY208">
        <v>2</v>
      </c>
      <c r="CZ208" t="b">
        <v>1</v>
      </c>
      <c r="DA208">
        <v>1659722190.69643</v>
      </c>
      <c r="DB208">
        <v>100.720625</v>
      </c>
      <c r="DC208">
        <v>78.301975</v>
      </c>
      <c r="DD208">
        <v>21.3572571428571</v>
      </c>
      <c r="DE208">
        <v>20.1178392857143</v>
      </c>
      <c r="DF208">
        <v>96.270575</v>
      </c>
      <c r="DG208">
        <v>21.007875</v>
      </c>
      <c r="DH208">
        <v>500.080357142857</v>
      </c>
      <c r="DI208">
        <v>90.3670678571428</v>
      </c>
      <c r="DJ208">
        <v>0.0999972892857143</v>
      </c>
      <c r="DK208">
        <v>24.5713214285714</v>
      </c>
      <c r="DL208">
        <v>24.9968392857143</v>
      </c>
      <c r="DM208">
        <v>999.9</v>
      </c>
      <c r="DN208">
        <v>0</v>
      </c>
      <c r="DO208">
        <v>0</v>
      </c>
      <c r="DP208">
        <v>9982.85714285714</v>
      </c>
      <c r="DQ208">
        <v>0</v>
      </c>
      <c r="DR208">
        <v>11.0864214285714</v>
      </c>
      <c r="DS208">
        <v>22.4186607142857</v>
      </c>
      <c r="DT208">
        <v>102.918742857143</v>
      </c>
      <c r="DU208">
        <v>79.9095964285714</v>
      </c>
      <c r="DV208">
        <v>1.23943357142857</v>
      </c>
      <c r="DW208">
        <v>78.301975</v>
      </c>
      <c r="DX208">
        <v>20.1178392857143</v>
      </c>
      <c r="DY208">
        <v>1.92999178571429</v>
      </c>
      <c r="DZ208">
        <v>1.81798785714286</v>
      </c>
      <c r="EA208">
        <v>16.8813857142857</v>
      </c>
      <c r="EB208">
        <v>15.9423178571429</v>
      </c>
      <c r="EC208">
        <v>1999.99964285714</v>
      </c>
      <c r="ED208">
        <v>0.980006</v>
      </c>
      <c r="EE208">
        <v>0.0199937</v>
      </c>
      <c r="EF208">
        <v>0</v>
      </c>
      <c r="EG208">
        <v>256.166357142857</v>
      </c>
      <c r="EH208">
        <v>5.00063</v>
      </c>
      <c r="EI208">
        <v>5366.92285714286</v>
      </c>
      <c r="EJ208">
        <v>17256.925</v>
      </c>
      <c r="EK208">
        <v>38.2365</v>
      </c>
      <c r="EL208">
        <v>38.312</v>
      </c>
      <c r="EM208">
        <v>37.75</v>
      </c>
      <c r="EN208">
        <v>37.6692857142857</v>
      </c>
      <c r="EO208">
        <v>39.0177142857143</v>
      </c>
      <c r="EP208">
        <v>1955.10964285714</v>
      </c>
      <c r="EQ208">
        <v>39.89</v>
      </c>
      <c r="ER208">
        <v>0</v>
      </c>
      <c r="ES208">
        <v>1659722195.5</v>
      </c>
      <c r="ET208">
        <v>0</v>
      </c>
      <c r="EU208">
        <v>256.205230769231</v>
      </c>
      <c r="EV208">
        <v>2.04184614751721</v>
      </c>
      <c r="EW208">
        <v>41.9213674775848</v>
      </c>
      <c r="EX208">
        <v>5367.01923076923</v>
      </c>
      <c r="EY208">
        <v>15</v>
      </c>
      <c r="EZ208">
        <v>0</v>
      </c>
      <c r="FA208" t="s">
        <v>419</v>
      </c>
      <c r="FB208">
        <v>1659628608.5</v>
      </c>
      <c r="FC208">
        <v>1659628614.5</v>
      </c>
      <c r="FD208">
        <v>0</v>
      </c>
      <c r="FE208">
        <v>0.171</v>
      </c>
      <c r="FF208">
        <v>-0.023</v>
      </c>
      <c r="FG208">
        <v>6.372</v>
      </c>
      <c r="FH208">
        <v>0.072</v>
      </c>
      <c r="FI208">
        <v>420</v>
      </c>
      <c r="FJ208">
        <v>15</v>
      </c>
      <c r="FK208">
        <v>0.23</v>
      </c>
      <c r="FL208">
        <v>0.04</v>
      </c>
      <c r="FM208">
        <v>22.1088682926829</v>
      </c>
      <c r="FN208">
        <v>5.17782439024391</v>
      </c>
      <c r="FO208">
        <v>0.562825777071475</v>
      </c>
      <c r="FP208">
        <v>0</v>
      </c>
      <c r="FQ208">
        <v>256.100911764706</v>
      </c>
      <c r="FR208">
        <v>1.81327731219937</v>
      </c>
      <c r="FS208">
        <v>0.234235598797331</v>
      </c>
      <c r="FT208">
        <v>0</v>
      </c>
      <c r="FU208">
        <v>1.24252292682927</v>
      </c>
      <c r="FV208">
        <v>-0.0606742160278698</v>
      </c>
      <c r="FW208">
        <v>0.00651752281382981</v>
      </c>
      <c r="FX208">
        <v>1</v>
      </c>
      <c r="FY208">
        <v>1</v>
      </c>
      <c r="FZ208">
        <v>3</v>
      </c>
      <c r="GA208" t="s">
        <v>426</v>
      </c>
      <c r="GB208">
        <v>2.97343</v>
      </c>
      <c r="GC208">
        <v>2.75437</v>
      </c>
      <c r="GD208">
        <v>0.0188137</v>
      </c>
      <c r="GE208">
        <v>0.0139812</v>
      </c>
      <c r="GF208">
        <v>0.0952578</v>
      </c>
      <c r="GG208">
        <v>0.0922927</v>
      </c>
      <c r="GH208">
        <v>38224.9</v>
      </c>
      <c r="GI208">
        <v>42024.3</v>
      </c>
      <c r="GJ208">
        <v>35302.4</v>
      </c>
      <c r="GK208">
        <v>38651.7</v>
      </c>
      <c r="GL208">
        <v>45282.1</v>
      </c>
      <c r="GM208">
        <v>50671</v>
      </c>
      <c r="GN208">
        <v>55176.9</v>
      </c>
      <c r="GO208">
        <v>61998.1</v>
      </c>
      <c r="GP208">
        <v>1.9822</v>
      </c>
      <c r="GQ208">
        <v>1.847</v>
      </c>
      <c r="GR208">
        <v>0.0817776</v>
      </c>
      <c r="GS208">
        <v>0</v>
      </c>
      <c r="GT208">
        <v>23.6695</v>
      </c>
      <c r="GU208">
        <v>999.9</v>
      </c>
      <c r="GV208">
        <v>55.268</v>
      </c>
      <c r="GW208">
        <v>28.762</v>
      </c>
      <c r="GX208">
        <v>24.2611</v>
      </c>
      <c r="GY208">
        <v>54.9321</v>
      </c>
      <c r="GZ208">
        <v>50.2123</v>
      </c>
      <c r="HA208">
        <v>1</v>
      </c>
      <c r="HB208">
        <v>-0.0876016</v>
      </c>
      <c r="HC208">
        <v>1.67874</v>
      </c>
      <c r="HD208">
        <v>20.1377</v>
      </c>
      <c r="HE208">
        <v>5.20291</v>
      </c>
      <c r="HF208">
        <v>12.004</v>
      </c>
      <c r="HG208">
        <v>4.976</v>
      </c>
      <c r="HH208">
        <v>3.2936</v>
      </c>
      <c r="HI208">
        <v>660.9</v>
      </c>
      <c r="HJ208">
        <v>9999</v>
      </c>
      <c r="HK208">
        <v>9999</v>
      </c>
      <c r="HL208">
        <v>9999</v>
      </c>
      <c r="HM208">
        <v>1.86279</v>
      </c>
      <c r="HN208">
        <v>1.86783</v>
      </c>
      <c r="HO208">
        <v>1.86752</v>
      </c>
      <c r="HP208">
        <v>1.86874</v>
      </c>
      <c r="HQ208">
        <v>1.86951</v>
      </c>
      <c r="HR208">
        <v>1.8656</v>
      </c>
      <c r="HS208">
        <v>1.86664</v>
      </c>
      <c r="HT208">
        <v>1.8681</v>
      </c>
      <c r="HU208">
        <v>5</v>
      </c>
      <c r="HV208">
        <v>0</v>
      </c>
      <c r="HW208">
        <v>0</v>
      </c>
      <c r="HX208">
        <v>0</v>
      </c>
      <c r="HY208" t="s">
        <v>421</v>
      </c>
      <c r="HZ208" t="s">
        <v>422</v>
      </c>
      <c r="IA208" t="s">
        <v>423</v>
      </c>
      <c r="IB208" t="s">
        <v>423</v>
      </c>
      <c r="IC208" t="s">
        <v>423</v>
      </c>
      <c r="ID208" t="s">
        <v>423</v>
      </c>
      <c r="IE208">
        <v>0</v>
      </c>
      <c r="IF208">
        <v>100</v>
      </c>
      <c r="IG208">
        <v>100</v>
      </c>
      <c r="IH208">
        <v>4.309</v>
      </c>
      <c r="II208">
        <v>0.3491</v>
      </c>
      <c r="IJ208">
        <v>3.92169283877132</v>
      </c>
      <c r="IK208">
        <v>0.0054094350880348</v>
      </c>
      <c r="IL208">
        <v>8.62785101562088e-07</v>
      </c>
      <c r="IM208">
        <v>-6.09410195572284e-10</v>
      </c>
      <c r="IN208">
        <v>-0.025273926026183</v>
      </c>
      <c r="IO208">
        <v>-0.0219156322177338</v>
      </c>
      <c r="IP208">
        <v>0.00246301660602182</v>
      </c>
      <c r="IQ208">
        <v>-2.7174175459257e-05</v>
      </c>
      <c r="IR208">
        <v>-3</v>
      </c>
      <c r="IS208">
        <v>1757</v>
      </c>
      <c r="IT208">
        <v>1</v>
      </c>
      <c r="IU208">
        <v>21</v>
      </c>
      <c r="IV208">
        <v>1559.8</v>
      </c>
      <c r="IW208">
        <v>1559.7</v>
      </c>
      <c r="IX208">
        <v>0.244141</v>
      </c>
      <c r="IY208">
        <v>2.6709</v>
      </c>
      <c r="IZ208">
        <v>1.54785</v>
      </c>
      <c r="JA208">
        <v>2.30469</v>
      </c>
      <c r="JB208">
        <v>1.34644</v>
      </c>
      <c r="JC208">
        <v>2.29858</v>
      </c>
      <c r="JD208">
        <v>32.3328</v>
      </c>
      <c r="JE208">
        <v>16.2335</v>
      </c>
      <c r="JF208">
        <v>18</v>
      </c>
      <c r="JG208">
        <v>493.107</v>
      </c>
      <c r="JH208">
        <v>407.053</v>
      </c>
      <c r="JI208">
        <v>20.5642</v>
      </c>
      <c r="JJ208">
        <v>26.0678</v>
      </c>
      <c r="JK208">
        <v>30.0001</v>
      </c>
      <c r="JL208">
        <v>26.0321</v>
      </c>
      <c r="JM208">
        <v>25.9786</v>
      </c>
      <c r="JN208">
        <v>4.86122</v>
      </c>
      <c r="JO208">
        <v>22.0001</v>
      </c>
      <c r="JP208">
        <v>8.08113</v>
      </c>
      <c r="JQ208">
        <v>20.5611</v>
      </c>
      <c r="JR208">
        <v>36.5524</v>
      </c>
      <c r="JS208">
        <v>20.1171</v>
      </c>
      <c r="JT208">
        <v>102.36</v>
      </c>
      <c r="JU208">
        <v>103.195</v>
      </c>
    </row>
    <row r="209" spans="1:281">
      <c r="A209">
        <v>193</v>
      </c>
      <c r="B209">
        <v>1659722296</v>
      </c>
      <c r="C209">
        <v>4310.90000009537</v>
      </c>
      <c r="D209" t="s">
        <v>811</v>
      </c>
      <c r="E209" t="s">
        <v>812</v>
      </c>
      <c r="F209">
        <v>5</v>
      </c>
      <c r="G209" t="s">
        <v>764</v>
      </c>
      <c r="H209" t="s">
        <v>416</v>
      </c>
      <c r="I209">
        <v>1659722288.25</v>
      </c>
      <c r="J209">
        <f>(K209)/1000</f>
        <v>0</v>
      </c>
      <c r="K209">
        <f>IF(CZ209, AN209, AH209)</f>
        <v>0</v>
      </c>
      <c r="L209">
        <f>IF(CZ209, AI209, AG209)</f>
        <v>0</v>
      </c>
      <c r="M209">
        <f>DB209 - IF(AU209&gt;1, L209*CV209*100.0/(AW209*DP209), 0)</f>
        <v>0</v>
      </c>
      <c r="N209">
        <f>((T209-J209/2)*M209-L209)/(T209+J209/2)</f>
        <v>0</v>
      </c>
      <c r="O209">
        <f>N209*(DI209+DJ209)/1000.0</f>
        <v>0</v>
      </c>
      <c r="P209">
        <f>(DB209 - IF(AU209&gt;1, L209*CV209*100.0/(AW209*DP209), 0))*(DI209+DJ209)/1000.0</f>
        <v>0</v>
      </c>
      <c r="Q209">
        <f>2.0/((1/S209-1/R209)+SIGN(S209)*SQRT((1/S209-1/R209)*(1/S209-1/R209) + 4*CW209/((CW209+1)*(CW209+1))*(2*1/S209*1/R209-1/R209*1/R209)))</f>
        <v>0</v>
      </c>
      <c r="R209">
        <f>IF(LEFT(CX209,1)&lt;&gt;"0",IF(LEFT(CX209,1)="1",3.0,CY209),$D$5+$E$5*(DP209*DI209/($K$5*1000))+$F$5*(DP209*DI209/($K$5*1000))*MAX(MIN(CV209,$J$5),$I$5)*MAX(MIN(CV209,$J$5),$I$5)+$G$5*MAX(MIN(CV209,$J$5),$I$5)*(DP209*DI209/($K$5*1000))+$H$5*(DP209*DI209/($K$5*1000))*(DP209*DI209/($K$5*1000)))</f>
        <v>0</v>
      </c>
      <c r="S209">
        <f>J209*(1000-(1000*0.61365*exp(17.502*W209/(240.97+W209))/(DI209+DJ209)+DD209)/2)/(1000*0.61365*exp(17.502*W209/(240.97+W209))/(DI209+DJ209)-DD209)</f>
        <v>0</v>
      </c>
      <c r="T209">
        <f>1/((CW209+1)/(Q209/1.6)+1/(R209/1.37)) + CW209/((CW209+1)/(Q209/1.6) + CW209/(R209/1.37))</f>
        <v>0</v>
      </c>
      <c r="U209">
        <f>(CR209*CU209)</f>
        <v>0</v>
      </c>
      <c r="V209">
        <f>(DK209+(U209+2*0.95*5.67E-8*(((DK209+$B$7)+273)^4-(DK209+273)^4)-44100*J209)/(1.84*29.3*R209+8*0.95*5.67E-8*(DK209+273)^3))</f>
        <v>0</v>
      </c>
      <c r="W209">
        <f>($C$7*DL209+$D$7*DM209+$E$7*V209)</f>
        <v>0</v>
      </c>
      <c r="X209">
        <f>0.61365*exp(17.502*W209/(240.97+W209))</f>
        <v>0</v>
      </c>
      <c r="Y209">
        <f>(Z209/AA209*100)</f>
        <v>0</v>
      </c>
      <c r="Z209">
        <f>DD209*(DI209+DJ209)/1000</f>
        <v>0</v>
      </c>
      <c r="AA209">
        <f>0.61365*exp(17.502*DK209/(240.97+DK209))</f>
        <v>0</v>
      </c>
      <c r="AB209">
        <f>(X209-DD209*(DI209+DJ209)/1000)</f>
        <v>0</v>
      </c>
      <c r="AC209">
        <f>(-J209*44100)</f>
        <v>0</v>
      </c>
      <c r="AD209">
        <f>2*29.3*R209*0.92*(DK209-W209)</f>
        <v>0</v>
      </c>
      <c r="AE209">
        <f>2*0.95*5.67E-8*(((DK209+$B$7)+273)^4-(W209+273)^4)</f>
        <v>0</v>
      </c>
      <c r="AF209">
        <f>U209+AE209+AC209+AD209</f>
        <v>0</v>
      </c>
      <c r="AG209">
        <f>DH209*AU209*(DC209-DB209*(1000-AU209*DE209)/(1000-AU209*DD209))/(100*CV209)</f>
        <v>0</v>
      </c>
      <c r="AH209">
        <f>1000*DH209*AU209*(DD209-DE209)/(100*CV209*(1000-AU209*DD209))</f>
        <v>0</v>
      </c>
      <c r="AI209">
        <f>(AJ209 - AK209 - DI209*1E3/(8.314*(DK209+273.15)) * AM209/DH209 * AL209) * DH209/(100*CV209) * (1000 - DE209)/1000</f>
        <v>0</v>
      </c>
      <c r="AJ209">
        <v>428.647653155239</v>
      </c>
      <c r="AK209">
        <v>423.181115151515</v>
      </c>
      <c r="AL209">
        <v>-7.37675146475006e-05</v>
      </c>
      <c r="AM209">
        <v>66.0070140870222</v>
      </c>
      <c r="AN209">
        <f>(AP209 - AO209 + DI209*1E3/(8.314*(DK209+273.15)) * AR209/DH209 * AQ209) * DH209/(100*CV209) * 1000/(1000 - AP209)</f>
        <v>0</v>
      </c>
      <c r="AO209">
        <v>20.1238755327275</v>
      </c>
      <c r="AP209">
        <v>21.3390909090909</v>
      </c>
      <c r="AQ209">
        <v>2.7138244510327e-05</v>
      </c>
      <c r="AR209">
        <v>111.285414985331</v>
      </c>
      <c r="AS209">
        <v>2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MAX(0,($B$13+$C$13*DP209)/(1+$D$13*DP209)*DI209/(DK209+273)*$E$13)</f>
        <v>0</v>
      </c>
      <c r="AX209" t="s">
        <v>417</v>
      </c>
      <c r="AY209" t="s">
        <v>417</v>
      </c>
      <c r="AZ209">
        <v>0</v>
      </c>
      <c r="BA209">
        <v>0</v>
      </c>
      <c r="BB209">
        <f>1-AZ209/BA209</f>
        <v>0</v>
      </c>
      <c r="BC209">
        <v>0</v>
      </c>
      <c r="BD209" t="s">
        <v>417</v>
      </c>
      <c r="BE209" t="s">
        <v>417</v>
      </c>
      <c r="BF209">
        <v>0</v>
      </c>
      <c r="BG209">
        <v>0</v>
      </c>
      <c r="BH209">
        <f>1-BF209/BG209</f>
        <v>0</v>
      </c>
      <c r="BI209">
        <v>0.5</v>
      </c>
      <c r="BJ209">
        <f>CS209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417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f>$B$11*DQ209+$C$11*DR209+$F$11*EC209*(1-EF209)</f>
        <v>0</v>
      </c>
      <c r="CS209">
        <f>CR209*CT209</f>
        <v>0</v>
      </c>
      <c r="CT209">
        <f>($B$11*$D$9+$C$11*$D$9+$F$11*((EP209+EH209)/MAX(EP209+EH209+EQ209, 0.1)*$I$9+EQ209/MAX(EP209+EH209+EQ209, 0.1)*$J$9))/($B$11+$C$11+$F$11)</f>
        <v>0</v>
      </c>
      <c r="CU209">
        <f>($B$11*$K$9+$C$11*$K$9+$F$11*((EP209+EH209)/MAX(EP209+EH209+EQ209, 0.1)*$P$9+EQ209/MAX(EP209+EH209+EQ209, 0.1)*$Q$9))/($B$11+$C$11+$F$11)</f>
        <v>0</v>
      </c>
      <c r="CV209">
        <v>6</v>
      </c>
      <c r="CW209">
        <v>0.5</v>
      </c>
      <c r="CX209" t="s">
        <v>418</v>
      </c>
      <c r="CY209">
        <v>2</v>
      </c>
      <c r="CZ209" t="b">
        <v>1</v>
      </c>
      <c r="DA209">
        <v>1659722288.25</v>
      </c>
      <c r="DB209">
        <v>414.206733333333</v>
      </c>
      <c r="DC209">
        <v>419.9876</v>
      </c>
      <c r="DD209">
        <v>21.3403533333333</v>
      </c>
      <c r="DE209">
        <v>20.124</v>
      </c>
      <c r="DF209">
        <v>407.975866666667</v>
      </c>
      <c r="DG209">
        <v>20.9917033333333</v>
      </c>
      <c r="DH209">
        <v>500.094766666667</v>
      </c>
      <c r="DI209">
        <v>90.36492</v>
      </c>
      <c r="DJ209">
        <v>0.100115203333333</v>
      </c>
      <c r="DK209">
        <v>24.5932766666667</v>
      </c>
      <c r="DL209">
        <v>25.0253233333333</v>
      </c>
      <c r="DM209">
        <v>999.9</v>
      </c>
      <c r="DN209">
        <v>0</v>
      </c>
      <c r="DO209">
        <v>0</v>
      </c>
      <c r="DP209">
        <v>9981.33333333333</v>
      </c>
      <c r="DQ209">
        <v>0</v>
      </c>
      <c r="DR209">
        <v>11.0291233333333</v>
      </c>
      <c r="DS209">
        <v>-5.780934</v>
      </c>
      <c r="DT209">
        <v>423.238766666667</v>
      </c>
      <c r="DU209">
        <v>428.6129</v>
      </c>
      <c r="DV209">
        <v>1.21634666666667</v>
      </c>
      <c r="DW209">
        <v>419.9876</v>
      </c>
      <c r="DX209">
        <v>20.124</v>
      </c>
      <c r="DY209">
        <v>1.92841966666667</v>
      </c>
      <c r="DZ209">
        <v>1.81850533333333</v>
      </c>
      <c r="EA209">
        <v>16.8685433333333</v>
      </c>
      <c r="EB209">
        <v>15.9467666666667</v>
      </c>
      <c r="EC209">
        <v>2000.02266666667</v>
      </c>
      <c r="ED209">
        <v>0.980000333333333</v>
      </c>
      <c r="EE209">
        <v>0.01999951</v>
      </c>
      <c r="EF209">
        <v>0</v>
      </c>
      <c r="EG209">
        <v>261.2108</v>
      </c>
      <c r="EH209">
        <v>5.00063</v>
      </c>
      <c r="EI209">
        <v>5476.205</v>
      </c>
      <c r="EJ209">
        <v>17257.1033333333</v>
      </c>
      <c r="EK209">
        <v>38.312</v>
      </c>
      <c r="EL209">
        <v>38.375</v>
      </c>
      <c r="EM209">
        <v>37.812</v>
      </c>
      <c r="EN209">
        <v>37.75</v>
      </c>
      <c r="EO209">
        <v>39.0998</v>
      </c>
      <c r="EP209">
        <v>1955.11966666667</v>
      </c>
      <c r="EQ209">
        <v>39.903</v>
      </c>
      <c r="ER209">
        <v>0</v>
      </c>
      <c r="ES209">
        <v>1659722293.3</v>
      </c>
      <c r="ET209">
        <v>0</v>
      </c>
      <c r="EU209">
        <v>261.21492</v>
      </c>
      <c r="EV209">
        <v>-1.55600001197011</v>
      </c>
      <c r="EW209">
        <v>-23.743846169438</v>
      </c>
      <c r="EX209">
        <v>5475.8864</v>
      </c>
      <c r="EY209">
        <v>15</v>
      </c>
      <c r="EZ209">
        <v>0</v>
      </c>
      <c r="FA209" t="s">
        <v>419</v>
      </c>
      <c r="FB209">
        <v>1659628608.5</v>
      </c>
      <c r="FC209">
        <v>1659628614.5</v>
      </c>
      <c r="FD209">
        <v>0</v>
      </c>
      <c r="FE209">
        <v>0.171</v>
      </c>
      <c r="FF209">
        <v>-0.023</v>
      </c>
      <c r="FG209">
        <v>6.372</v>
      </c>
      <c r="FH209">
        <v>0.072</v>
      </c>
      <c r="FI209">
        <v>420</v>
      </c>
      <c r="FJ209">
        <v>15</v>
      </c>
      <c r="FK209">
        <v>0.23</v>
      </c>
      <c r="FL209">
        <v>0.04</v>
      </c>
      <c r="FM209">
        <v>-5.7883415</v>
      </c>
      <c r="FN209">
        <v>-0.144718198874292</v>
      </c>
      <c r="FO209">
        <v>0.0911863928596257</v>
      </c>
      <c r="FP209">
        <v>1</v>
      </c>
      <c r="FQ209">
        <v>261.289823529412</v>
      </c>
      <c r="FR209">
        <v>-1.44614209336478</v>
      </c>
      <c r="FS209">
        <v>0.224063471914471</v>
      </c>
      <c r="FT209">
        <v>0</v>
      </c>
      <c r="FU209">
        <v>1.21772575</v>
      </c>
      <c r="FV209">
        <v>-0.0213216135084451</v>
      </c>
      <c r="FW209">
        <v>0.00357388436263683</v>
      </c>
      <c r="FX209">
        <v>1</v>
      </c>
      <c r="FY209">
        <v>2</v>
      </c>
      <c r="FZ209">
        <v>3</v>
      </c>
      <c r="GA209" t="s">
        <v>429</v>
      </c>
      <c r="GB209">
        <v>2.97384</v>
      </c>
      <c r="GC209">
        <v>2.75365</v>
      </c>
      <c r="GD209">
        <v>0.0895683</v>
      </c>
      <c r="GE209">
        <v>0.0917143</v>
      </c>
      <c r="GF209">
        <v>0.0952167</v>
      </c>
      <c r="GG209">
        <v>0.0922977</v>
      </c>
      <c r="GH209">
        <v>35468.2</v>
      </c>
      <c r="GI209">
        <v>38710.4</v>
      </c>
      <c r="GJ209">
        <v>35301.4</v>
      </c>
      <c r="GK209">
        <v>38649.6</v>
      </c>
      <c r="GL209">
        <v>45284</v>
      </c>
      <c r="GM209">
        <v>50670.4</v>
      </c>
      <c r="GN209">
        <v>55174.5</v>
      </c>
      <c r="GO209">
        <v>61995.2</v>
      </c>
      <c r="GP209">
        <v>1.982</v>
      </c>
      <c r="GQ209">
        <v>1.8478</v>
      </c>
      <c r="GR209">
        <v>0.0798106</v>
      </c>
      <c r="GS209">
        <v>0</v>
      </c>
      <c r="GT209">
        <v>23.7234</v>
      </c>
      <c r="GU209">
        <v>999.9</v>
      </c>
      <c r="GV209">
        <v>55.268</v>
      </c>
      <c r="GW209">
        <v>28.782</v>
      </c>
      <c r="GX209">
        <v>24.2889</v>
      </c>
      <c r="GY209">
        <v>55.6621</v>
      </c>
      <c r="GZ209">
        <v>50.1963</v>
      </c>
      <c r="HA209">
        <v>1</v>
      </c>
      <c r="HB209">
        <v>-0.0840244</v>
      </c>
      <c r="HC209">
        <v>2.08214</v>
      </c>
      <c r="HD209">
        <v>20.1331</v>
      </c>
      <c r="HE209">
        <v>5.20052</v>
      </c>
      <c r="HF209">
        <v>12.004</v>
      </c>
      <c r="HG209">
        <v>4.9756</v>
      </c>
      <c r="HH209">
        <v>3.293</v>
      </c>
      <c r="HI209">
        <v>660.9</v>
      </c>
      <c r="HJ209">
        <v>9999</v>
      </c>
      <c r="HK209">
        <v>9999</v>
      </c>
      <c r="HL209">
        <v>9999</v>
      </c>
      <c r="HM209">
        <v>1.86279</v>
      </c>
      <c r="HN209">
        <v>1.8678</v>
      </c>
      <c r="HO209">
        <v>1.86752</v>
      </c>
      <c r="HP209">
        <v>1.86865</v>
      </c>
      <c r="HQ209">
        <v>1.86951</v>
      </c>
      <c r="HR209">
        <v>1.86557</v>
      </c>
      <c r="HS209">
        <v>1.86661</v>
      </c>
      <c r="HT209">
        <v>1.86804</v>
      </c>
      <c r="HU209">
        <v>5</v>
      </c>
      <c r="HV209">
        <v>0</v>
      </c>
      <c r="HW209">
        <v>0</v>
      </c>
      <c r="HX209">
        <v>0</v>
      </c>
      <c r="HY209" t="s">
        <v>421</v>
      </c>
      <c r="HZ209" t="s">
        <v>422</v>
      </c>
      <c r="IA209" t="s">
        <v>423</v>
      </c>
      <c r="IB209" t="s">
        <v>423</v>
      </c>
      <c r="IC209" t="s">
        <v>423</v>
      </c>
      <c r="ID209" t="s">
        <v>423</v>
      </c>
      <c r="IE209">
        <v>0</v>
      </c>
      <c r="IF209">
        <v>100</v>
      </c>
      <c r="IG209">
        <v>100</v>
      </c>
      <c r="IH209">
        <v>6.231</v>
      </c>
      <c r="II209">
        <v>0.3487</v>
      </c>
      <c r="IJ209">
        <v>3.92169283877132</v>
      </c>
      <c r="IK209">
        <v>0.0054094350880348</v>
      </c>
      <c r="IL209">
        <v>8.62785101562088e-07</v>
      </c>
      <c r="IM209">
        <v>-6.09410195572284e-10</v>
      </c>
      <c r="IN209">
        <v>-0.025273926026183</v>
      </c>
      <c r="IO209">
        <v>-0.0219156322177338</v>
      </c>
      <c r="IP209">
        <v>0.00246301660602182</v>
      </c>
      <c r="IQ209">
        <v>-2.7174175459257e-05</v>
      </c>
      <c r="IR209">
        <v>-3</v>
      </c>
      <c r="IS209">
        <v>1757</v>
      </c>
      <c r="IT209">
        <v>1</v>
      </c>
      <c r="IU209">
        <v>21</v>
      </c>
      <c r="IV209">
        <v>1561.5</v>
      </c>
      <c r="IW209">
        <v>1561.4</v>
      </c>
      <c r="IX209">
        <v>1.02539</v>
      </c>
      <c r="IY209">
        <v>2.62085</v>
      </c>
      <c r="IZ209">
        <v>1.54785</v>
      </c>
      <c r="JA209">
        <v>2.30591</v>
      </c>
      <c r="JB209">
        <v>1.34644</v>
      </c>
      <c r="JC209">
        <v>2.39868</v>
      </c>
      <c r="JD209">
        <v>32.2887</v>
      </c>
      <c r="JE209">
        <v>16.2072</v>
      </c>
      <c r="JF209">
        <v>18</v>
      </c>
      <c r="JG209">
        <v>493.254</v>
      </c>
      <c r="JH209">
        <v>407.706</v>
      </c>
      <c r="JI209">
        <v>20.2609</v>
      </c>
      <c r="JJ209">
        <v>26.1004</v>
      </c>
      <c r="JK209">
        <v>30.0001</v>
      </c>
      <c r="JL209">
        <v>26.0624</v>
      </c>
      <c r="JM209">
        <v>26.0069</v>
      </c>
      <c r="JN209">
        <v>20.6281</v>
      </c>
      <c r="JO209">
        <v>22.0001</v>
      </c>
      <c r="JP209">
        <v>8.08113</v>
      </c>
      <c r="JQ209">
        <v>20.2523</v>
      </c>
      <c r="JR209">
        <v>426.888</v>
      </c>
      <c r="JS209">
        <v>20.1171</v>
      </c>
      <c r="JT209">
        <v>102.356</v>
      </c>
      <c r="JU209">
        <v>103.19</v>
      </c>
    </row>
    <row r="210" spans="1:281">
      <c r="A210">
        <v>194</v>
      </c>
      <c r="B210">
        <v>1659722301</v>
      </c>
      <c r="C210">
        <v>4315.90000009537</v>
      </c>
      <c r="D210" t="s">
        <v>813</v>
      </c>
      <c r="E210" t="s">
        <v>814</v>
      </c>
      <c r="F210">
        <v>5</v>
      </c>
      <c r="G210" t="s">
        <v>764</v>
      </c>
      <c r="H210" t="s">
        <v>416</v>
      </c>
      <c r="I210">
        <v>1659722293.15517</v>
      </c>
      <c r="J210">
        <f>(K210)/1000</f>
        <v>0</v>
      </c>
      <c r="K210">
        <f>IF(CZ210, AN210, AH210)</f>
        <v>0</v>
      </c>
      <c r="L210">
        <f>IF(CZ210, AI210, AG210)</f>
        <v>0</v>
      </c>
      <c r="M210">
        <f>DB210 - IF(AU210&gt;1, L210*CV210*100.0/(AW210*DP210), 0)</f>
        <v>0</v>
      </c>
      <c r="N210">
        <f>((T210-J210/2)*M210-L210)/(T210+J210/2)</f>
        <v>0</v>
      </c>
      <c r="O210">
        <f>N210*(DI210+DJ210)/1000.0</f>
        <v>0</v>
      </c>
      <c r="P210">
        <f>(DB210 - IF(AU210&gt;1, L210*CV210*100.0/(AW210*DP210), 0))*(DI210+DJ210)/1000.0</f>
        <v>0</v>
      </c>
      <c r="Q210">
        <f>2.0/((1/S210-1/R210)+SIGN(S210)*SQRT((1/S210-1/R210)*(1/S210-1/R210) + 4*CW210/((CW210+1)*(CW210+1))*(2*1/S210*1/R210-1/R210*1/R210)))</f>
        <v>0</v>
      </c>
      <c r="R210">
        <f>IF(LEFT(CX210,1)&lt;&gt;"0",IF(LEFT(CX210,1)="1",3.0,CY210),$D$5+$E$5*(DP210*DI210/($K$5*1000))+$F$5*(DP210*DI210/($K$5*1000))*MAX(MIN(CV210,$J$5),$I$5)*MAX(MIN(CV210,$J$5),$I$5)+$G$5*MAX(MIN(CV210,$J$5),$I$5)*(DP210*DI210/($K$5*1000))+$H$5*(DP210*DI210/($K$5*1000))*(DP210*DI210/($K$5*1000)))</f>
        <v>0</v>
      </c>
      <c r="S210">
        <f>J210*(1000-(1000*0.61365*exp(17.502*W210/(240.97+W210))/(DI210+DJ210)+DD210)/2)/(1000*0.61365*exp(17.502*W210/(240.97+W210))/(DI210+DJ210)-DD210)</f>
        <v>0</v>
      </c>
      <c r="T210">
        <f>1/((CW210+1)/(Q210/1.6)+1/(R210/1.37)) + CW210/((CW210+1)/(Q210/1.6) + CW210/(R210/1.37))</f>
        <v>0</v>
      </c>
      <c r="U210">
        <f>(CR210*CU210)</f>
        <v>0</v>
      </c>
      <c r="V210">
        <f>(DK210+(U210+2*0.95*5.67E-8*(((DK210+$B$7)+273)^4-(DK210+273)^4)-44100*J210)/(1.84*29.3*R210+8*0.95*5.67E-8*(DK210+273)^3))</f>
        <v>0</v>
      </c>
      <c r="W210">
        <f>($C$7*DL210+$D$7*DM210+$E$7*V210)</f>
        <v>0</v>
      </c>
      <c r="X210">
        <f>0.61365*exp(17.502*W210/(240.97+W210))</f>
        <v>0</v>
      </c>
      <c r="Y210">
        <f>(Z210/AA210*100)</f>
        <v>0</v>
      </c>
      <c r="Z210">
        <f>DD210*(DI210+DJ210)/1000</f>
        <v>0</v>
      </c>
      <c r="AA210">
        <f>0.61365*exp(17.502*DK210/(240.97+DK210))</f>
        <v>0</v>
      </c>
      <c r="AB210">
        <f>(X210-DD210*(DI210+DJ210)/1000)</f>
        <v>0</v>
      </c>
      <c r="AC210">
        <f>(-J210*44100)</f>
        <v>0</v>
      </c>
      <c r="AD210">
        <f>2*29.3*R210*0.92*(DK210-W210)</f>
        <v>0</v>
      </c>
      <c r="AE210">
        <f>2*0.95*5.67E-8*(((DK210+$B$7)+273)^4-(W210+273)^4)</f>
        <v>0</v>
      </c>
      <c r="AF210">
        <f>U210+AE210+AC210+AD210</f>
        <v>0</v>
      </c>
      <c r="AG210">
        <f>DH210*AU210*(DC210-DB210*(1000-AU210*DE210)/(1000-AU210*DD210))/(100*CV210)</f>
        <v>0</v>
      </c>
      <c r="AH210">
        <f>1000*DH210*AU210*(DD210-DE210)/(100*CV210*(1000-AU210*DD210))</f>
        <v>0</v>
      </c>
      <c r="AI210">
        <f>(AJ210 - AK210 - DI210*1E3/(8.314*(DK210+273.15)) * AM210/DH210 * AL210) * DH210/(100*CV210) * (1000 - DE210)/1000</f>
        <v>0</v>
      </c>
      <c r="AJ210">
        <v>429.54035674947</v>
      </c>
      <c r="AK210">
        <v>423.590581818182</v>
      </c>
      <c r="AL210">
        <v>0.139372804716653</v>
      </c>
      <c r="AM210">
        <v>66.0070140870222</v>
      </c>
      <c r="AN210">
        <f>(AP210 - AO210 + DI210*1E3/(8.314*(DK210+273.15)) * AR210/DH210 * AQ210) * DH210/(100*CV210) * 1000/(1000 - AP210)</f>
        <v>0</v>
      </c>
      <c r="AO210">
        <v>20.1229032470198</v>
      </c>
      <c r="AP210">
        <v>21.3400097902098</v>
      </c>
      <c r="AQ210">
        <v>2.25312846551517e-05</v>
      </c>
      <c r="AR210">
        <v>111.285414985331</v>
      </c>
      <c r="AS210">
        <v>2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MAX(0,($B$13+$C$13*DP210)/(1+$D$13*DP210)*DI210/(DK210+273)*$E$13)</f>
        <v>0</v>
      </c>
      <c r="AX210" t="s">
        <v>417</v>
      </c>
      <c r="AY210" t="s">
        <v>417</v>
      </c>
      <c r="AZ210">
        <v>0</v>
      </c>
      <c r="BA210">
        <v>0</v>
      </c>
      <c r="BB210">
        <f>1-AZ210/BA210</f>
        <v>0</v>
      </c>
      <c r="BC210">
        <v>0</v>
      </c>
      <c r="BD210" t="s">
        <v>417</v>
      </c>
      <c r="BE210" t="s">
        <v>417</v>
      </c>
      <c r="BF210">
        <v>0</v>
      </c>
      <c r="BG210">
        <v>0</v>
      </c>
      <c r="BH210">
        <f>1-BF210/BG210</f>
        <v>0</v>
      </c>
      <c r="BI210">
        <v>0.5</v>
      </c>
      <c r="BJ210">
        <f>CS210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417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f>$B$11*DQ210+$C$11*DR210+$F$11*EC210*(1-EF210)</f>
        <v>0</v>
      </c>
      <c r="CS210">
        <f>CR210*CT210</f>
        <v>0</v>
      </c>
      <c r="CT210">
        <f>($B$11*$D$9+$C$11*$D$9+$F$11*((EP210+EH210)/MAX(EP210+EH210+EQ210, 0.1)*$I$9+EQ210/MAX(EP210+EH210+EQ210, 0.1)*$J$9))/($B$11+$C$11+$F$11)</f>
        <v>0</v>
      </c>
      <c r="CU210">
        <f>($B$11*$K$9+$C$11*$K$9+$F$11*((EP210+EH210)/MAX(EP210+EH210+EQ210, 0.1)*$P$9+EQ210/MAX(EP210+EH210+EQ210, 0.1)*$Q$9))/($B$11+$C$11+$F$11)</f>
        <v>0</v>
      </c>
      <c r="CV210">
        <v>6</v>
      </c>
      <c r="CW210">
        <v>0.5</v>
      </c>
      <c r="CX210" t="s">
        <v>418</v>
      </c>
      <c r="CY210">
        <v>2</v>
      </c>
      <c r="CZ210" t="b">
        <v>1</v>
      </c>
      <c r="DA210">
        <v>1659722293.15517</v>
      </c>
      <c r="DB210">
        <v>414.202448275862</v>
      </c>
      <c r="DC210">
        <v>420.564931034483</v>
      </c>
      <c r="DD210">
        <v>21.3403586206897</v>
      </c>
      <c r="DE210">
        <v>20.1238862068966</v>
      </c>
      <c r="DF210">
        <v>407.971689655172</v>
      </c>
      <c r="DG210">
        <v>20.9917068965517</v>
      </c>
      <c r="DH210">
        <v>500.102103448276</v>
      </c>
      <c r="DI210">
        <v>90.3649551724138</v>
      </c>
      <c r="DJ210">
        <v>0.0999139310344828</v>
      </c>
      <c r="DK210">
        <v>24.5900275862069</v>
      </c>
      <c r="DL210">
        <v>25.0215379310345</v>
      </c>
      <c r="DM210">
        <v>999.9</v>
      </c>
      <c r="DN210">
        <v>0</v>
      </c>
      <c r="DO210">
        <v>0</v>
      </c>
      <c r="DP210">
        <v>10001.8965517241</v>
      </c>
      <c r="DQ210">
        <v>0</v>
      </c>
      <c r="DR210">
        <v>11.0232896551724</v>
      </c>
      <c r="DS210">
        <v>-6.36247482758621</v>
      </c>
      <c r="DT210">
        <v>423.234448275862</v>
      </c>
      <c r="DU210">
        <v>429.202103448276</v>
      </c>
      <c r="DV210">
        <v>1.21647482758621</v>
      </c>
      <c r="DW210">
        <v>420.564931034483</v>
      </c>
      <c r="DX210">
        <v>20.1238862068966</v>
      </c>
      <c r="DY210">
        <v>1.92842137931034</v>
      </c>
      <c r="DZ210">
        <v>1.81849517241379</v>
      </c>
      <c r="EA210">
        <v>16.8685586206897</v>
      </c>
      <c r="EB210">
        <v>15.9466862068966</v>
      </c>
      <c r="EC210">
        <v>1999.99103448276</v>
      </c>
      <c r="ED210">
        <v>0.979999862068965</v>
      </c>
      <c r="EE210">
        <v>0.0199999379310345</v>
      </c>
      <c r="EF210">
        <v>0</v>
      </c>
      <c r="EG210">
        <v>261.106482758621</v>
      </c>
      <c r="EH210">
        <v>5.00063</v>
      </c>
      <c r="EI210">
        <v>5474.30724137931</v>
      </c>
      <c r="EJ210">
        <v>17256.8413793103</v>
      </c>
      <c r="EK210">
        <v>38.312</v>
      </c>
      <c r="EL210">
        <v>38.379275862069</v>
      </c>
      <c r="EM210">
        <v>37.8163448275862</v>
      </c>
      <c r="EN210">
        <v>37.75</v>
      </c>
      <c r="EO210">
        <v>39.1119655172414</v>
      </c>
      <c r="EP210">
        <v>1955.0875862069</v>
      </c>
      <c r="EQ210">
        <v>39.9034482758621</v>
      </c>
      <c r="ER210">
        <v>0</v>
      </c>
      <c r="ES210">
        <v>1659722298.1</v>
      </c>
      <c r="ET210">
        <v>0</v>
      </c>
      <c r="EU210">
        <v>261.09836</v>
      </c>
      <c r="EV210">
        <v>-1.08846154864832</v>
      </c>
      <c r="EW210">
        <v>-18.9061538562472</v>
      </c>
      <c r="EX210">
        <v>5474.1008</v>
      </c>
      <c r="EY210">
        <v>15</v>
      </c>
      <c r="EZ210">
        <v>0</v>
      </c>
      <c r="FA210" t="s">
        <v>419</v>
      </c>
      <c r="FB210">
        <v>1659628608.5</v>
      </c>
      <c r="FC210">
        <v>1659628614.5</v>
      </c>
      <c r="FD210">
        <v>0</v>
      </c>
      <c r="FE210">
        <v>0.171</v>
      </c>
      <c r="FF210">
        <v>-0.023</v>
      </c>
      <c r="FG210">
        <v>6.372</v>
      </c>
      <c r="FH210">
        <v>0.072</v>
      </c>
      <c r="FI210">
        <v>420</v>
      </c>
      <c r="FJ210">
        <v>15</v>
      </c>
      <c r="FK210">
        <v>0.23</v>
      </c>
      <c r="FL210">
        <v>0.04</v>
      </c>
      <c r="FM210">
        <v>-5.9559375</v>
      </c>
      <c r="FN210">
        <v>-3.28854731707317</v>
      </c>
      <c r="FO210">
        <v>0.609419464932611</v>
      </c>
      <c r="FP210">
        <v>0</v>
      </c>
      <c r="FQ210">
        <v>261.183205882353</v>
      </c>
      <c r="FR210">
        <v>-1.23197861162793</v>
      </c>
      <c r="FS210">
        <v>0.205346590715158</v>
      </c>
      <c r="FT210">
        <v>0</v>
      </c>
      <c r="FU210">
        <v>1.2167925</v>
      </c>
      <c r="FV210">
        <v>-0.000654484052533422</v>
      </c>
      <c r="FW210">
        <v>0.00273670125333402</v>
      </c>
      <c r="FX210">
        <v>1</v>
      </c>
      <c r="FY210">
        <v>1</v>
      </c>
      <c r="FZ210">
        <v>3</v>
      </c>
      <c r="GA210" t="s">
        <v>426</v>
      </c>
      <c r="GB210">
        <v>2.97358</v>
      </c>
      <c r="GC210">
        <v>2.75454</v>
      </c>
      <c r="GD210">
        <v>0.0896847</v>
      </c>
      <c r="GE210">
        <v>0.0928906</v>
      </c>
      <c r="GF210">
        <v>0.0952199</v>
      </c>
      <c r="GG210">
        <v>0.0923129</v>
      </c>
      <c r="GH210">
        <v>35463.8</v>
      </c>
      <c r="GI210">
        <v>38660.5</v>
      </c>
      <c r="GJ210">
        <v>35301.5</v>
      </c>
      <c r="GK210">
        <v>38649.8</v>
      </c>
      <c r="GL210">
        <v>45283.8</v>
      </c>
      <c r="GM210">
        <v>50669.8</v>
      </c>
      <c r="GN210">
        <v>55174.4</v>
      </c>
      <c r="GO210">
        <v>61995.4</v>
      </c>
      <c r="GP210">
        <v>1.982</v>
      </c>
      <c r="GQ210">
        <v>1.8478</v>
      </c>
      <c r="GR210">
        <v>0.0777841</v>
      </c>
      <c r="GS210">
        <v>0</v>
      </c>
      <c r="GT210">
        <v>23.7273</v>
      </c>
      <c r="GU210">
        <v>999.9</v>
      </c>
      <c r="GV210">
        <v>55.268</v>
      </c>
      <c r="GW210">
        <v>28.782</v>
      </c>
      <c r="GX210">
        <v>24.2867</v>
      </c>
      <c r="GY210">
        <v>55.2521</v>
      </c>
      <c r="GZ210">
        <v>49.9038</v>
      </c>
      <c r="HA210">
        <v>1</v>
      </c>
      <c r="HB210">
        <v>-0.0839634</v>
      </c>
      <c r="HC210">
        <v>2.0666</v>
      </c>
      <c r="HD210">
        <v>20.1333</v>
      </c>
      <c r="HE210">
        <v>5.20052</v>
      </c>
      <c r="HF210">
        <v>12.004</v>
      </c>
      <c r="HG210">
        <v>4.9756</v>
      </c>
      <c r="HH210">
        <v>3.2936</v>
      </c>
      <c r="HI210">
        <v>660.9</v>
      </c>
      <c r="HJ210">
        <v>9999</v>
      </c>
      <c r="HK210">
        <v>9999</v>
      </c>
      <c r="HL210">
        <v>9999</v>
      </c>
      <c r="HM210">
        <v>1.86279</v>
      </c>
      <c r="HN210">
        <v>1.86783</v>
      </c>
      <c r="HO210">
        <v>1.86752</v>
      </c>
      <c r="HP210">
        <v>1.86865</v>
      </c>
      <c r="HQ210">
        <v>1.86951</v>
      </c>
      <c r="HR210">
        <v>1.86557</v>
      </c>
      <c r="HS210">
        <v>1.86664</v>
      </c>
      <c r="HT210">
        <v>1.86807</v>
      </c>
      <c r="HU210">
        <v>5</v>
      </c>
      <c r="HV210">
        <v>0</v>
      </c>
      <c r="HW210">
        <v>0</v>
      </c>
      <c r="HX210">
        <v>0</v>
      </c>
      <c r="HY210" t="s">
        <v>421</v>
      </c>
      <c r="HZ210" t="s">
        <v>422</v>
      </c>
      <c r="IA210" t="s">
        <v>423</v>
      </c>
      <c r="IB210" t="s">
        <v>423</v>
      </c>
      <c r="IC210" t="s">
        <v>423</v>
      </c>
      <c r="ID210" t="s">
        <v>423</v>
      </c>
      <c r="IE210">
        <v>0</v>
      </c>
      <c r="IF210">
        <v>100</v>
      </c>
      <c r="IG210">
        <v>100</v>
      </c>
      <c r="IH210">
        <v>6.235</v>
      </c>
      <c r="II210">
        <v>0.3487</v>
      </c>
      <c r="IJ210">
        <v>3.92169283877132</v>
      </c>
      <c r="IK210">
        <v>0.0054094350880348</v>
      </c>
      <c r="IL210">
        <v>8.62785101562088e-07</v>
      </c>
      <c r="IM210">
        <v>-6.09410195572284e-10</v>
      </c>
      <c r="IN210">
        <v>-0.025273926026183</v>
      </c>
      <c r="IO210">
        <v>-0.0219156322177338</v>
      </c>
      <c r="IP210">
        <v>0.00246301660602182</v>
      </c>
      <c r="IQ210">
        <v>-2.7174175459257e-05</v>
      </c>
      <c r="IR210">
        <v>-3</v>
      </c>
      <c r="IS210">
        <v>1757</v>
      </c>
      <c r="IT210">
        <v>1</v>
      </c>
      <c r="IU210">
        <v>21</v>
      </c>
      <c r="IV210">
        <v>1561.5</v>
      </c>
      <c r="IW210">
        <v>1561.4</v>
      </c>
      <c r="IX210">
        <v>1.05347</v>
      </c>
      <c r="IY210">
        <v>2.61963</v>
      </c>
      <c r="IZ210">
        <v>1.54785</v>
      </c>
      <c r="JA210">
        <v>2.30591</v>
      </c>
      <c r="JB210">
        <v>1.34644</v>
      </c>
      <c r="JC210">
        <v>2.41211</v>
      </c>
      <c r="JD210">
        <v>32.2887</v>
      </c>
      <c r="JE210">
        <v>16.2072</v>
      </c>
      <c r="JF210">
        <v>18</v>
      </c>
      <c r="JG210">
        <v>493.274</v>
      </c>
      <c r="JH210">
        <v>407.723</v>
      </c>
      <c r="JI210">
        <v>20.237</v>
      </c>
      <c r="JJ210">
        <v>26.1008</v>
      </c>
      <c r="JK210">
        <v>30.0001</v>
      </c>
      <c r="JL210">
        <v>26.0645</v>
      </c>
      <c r="JM210">
        <v>26.0091</v>
      </c>
      <c r="JN210">
        <v>21.1419</v>
      </c>
      <c r="JO210">
        <v>22.0001</v>
      </c>
      <c r="JP210">
        <v>8.08113</v>
      </c>
      <c r="JQ210">
        <v>20.2332</v>
      </c>
      <c r="JR210">
        <v>440.439</v>
      </c>
      <c r="JS210">
        <v>20.1171</v>
      </c>
      <c r="JT210">
        <v>102.356</v>
      </c>
      <c r="JU210">
        <v>103.191</v>
      </c>
    </row>
    <row r="211" spans="1:281">
      <c r="A211">
        <v>195</v>
      </c>
      <c r="B211">
        <v>1659722306</v>
      </c>
      <c r="C211">
        <v>4320.90000009537</v>
      </c>
      <c r="D211" t="s">
        <v>815</v>
      </c>
      <c r="E211" t="s">
        <v>816</v>
      </c>
      <c r="F211">
        <v>5</v>
      </c>
      <c r="G211" t="s">
        <v>764</v>
      </c>
      <c r="H211" t="s">
        <v>416</v>
      </c>
      <c r="I211">
        <v>1659722298.23214</v>
      </c>
      <c r="J211">
        <f>(K211)/1000</f>
        <v>0</v>
      </c>
      <c r="K211">
        <f>IF(CZ211, AN211, AH211)</f>
        <v>0</v>
      </c>
      <c r="L211">
        <f>IF(CZ211, AI211, AG211)</f>
        <v>0</v>
      </c>
      <c r="M211">
        <f>DB211 - IF(AU211&gt;1, L211*CV211*100.0/(AW211*DP211), 0)</f>
        <v>0</v>
      </c>
      <c r="N211">
        <f>((T211-J211/2)*M211-L211)/(T211+J211/2)</f>
        <v>0</v>
      </c>
      <c r="O211">
        <f>N211*(DI211+DJ211)/1000.0</f>
        <v>0</v>
      </c>
      <c r="P211">
        <f>(DB211 - IF(AU211&gt;1, L211*CV211*100.0/(AW211*DP211), 0))*(DI211+DJ211)/1000.0</f>
        <v>0</v>
      </c>
      <c r="Q211">
        <f>2.0/((1/S211-1/R211)+SIGN(S211)*SQRT((1/S211-1/R211)*(1/S211-1/R211) + 4*CW211/((CW211+1)*(CW211+1))*(2*1/S211*1/R211-1/R211*1/R211)))</f>
        <v>0</v>
      </c>
      <c r="R211">
        <f>IF(LEFT(CX211,1)&lt;&gt;"0",IF(LEFT(CX211,1)="1",3.0,CY211),$D$5+$E$5*(DP211*DI211/($K$5*1000))+$F$5*(DP211*DI211/($K$5*1000))*MAX(MIN(CV211,$J$5),$I$5)*MAX(MIN(CV211,$J$5),$I$5)+$G$5*MAX(MIN(CV211,$J$5),$I$5)*(DP211*DI211/($K$5*1000))+$H$5*(DP211*DI211/($K$5*1000))*(DP211*DI211/($K$5*1000)))</f>
        <v>0</v>
      </c>
      <c r="S211">
        <f>J211*(1000-(1000*0.61365*exp(17.502*W211/(240.97+W211))/(DI211+DJ211)+DD211)/2)/(1000*0.61365*exp(17.502*W211/(240.97+W211))/(DI211+DJ211)-DD211)</f>
        <v>0</v>
      </c>
      <c r="T211">
        <f>1/((CW211+1)/(Q211/1.6)+1/(R211/1.37)) + CW211/((CW211+1)/(Q211/1.6) + CW211/(R211/1.37))</f>
        <v>0</v>
      </c>
      <c r="U211">
        <f>(CR211*CU211)</f>
        <v>0</v>
      </c>
      <c r="V211">
        <f>(DK211+(U211+2*0.95*5.67E-8*(((DK211+$B$7)+273)^4-(DK211+273)^4)-44100*J211)/(1.84*29.3*R211+8*0.95*5.67E-8*(DK211+273)^3))</f>
        <v>0</v>
      </c>
      <c r="W211">
        <f>($C$7*DL211+$D$7*DM211+$E$7*V211)</f>
        <v>0</v>
      </c>
      <c r="X211">
        <f>0.61365*exp(17.502*W211/(240.97+W211))</f>
        <v>0</v>
      </c>
      <c r="Y211">
        <f>(Z211/AA211*100)</f>
        <v>0</v>
      </c>
      <c r="Z211">
        <f>DD211*(DI211+DJ211)/1000</f>
        <v>0</v>
      </c>
      <c r="AA211">
        <f>0.61365*exp(17.502*DK211/(240.97+DK211))</f>
        <v>0</v>
      </c>
      <c r="AB211">
        <f>(X211-DD211*(DI211+DJ211)/1000)</f>
        <v>0</v>
      </c>
      <c r="AC211">
        <f>(-J211*44100)</f>
        <v>0</v>
      </c>
      <c r="AD211">
        <f>2*29.3*R211*0.92*(DK211-W211)</f>
        <v>0</v>
      </c>
      <c r="AE211">
        <f>2*0.95*5.67E-8*(((DK211+$B$7)+273)^4-(W211+273)^4)</f>
        <v>0</v>
      </c>
      <c r="AF211">
        <f>U211+AE211+AC211+AD211</f>
        <v>0</v>
      </c>
      <c r="AG211">
        <f>DH211*AU211*(DC211-DB211*(1000-AU211*DE211)/(1000-AU211*DD211))/(100*CV211)</f>
        <v>0</v>
      </c>
      <c r="AH211">
        <f>1000*DH211*AU211*(DD211-DE211)/(100*CV211*(1000-AU211*DD211))</f>
        <v>0</v>
      </c>
      <c r="AI211">
        <f>(AJ211 - AK211 - DI211*1E3/(8.314*(DK211+273.15)) * AM211/DH211 * AL211) * DH211/(100*CV211) * (1000 - DE211)/1000</f>
        <v>0</v>
      </c>
      <c r="AJ211">
        <v>442.485699083691</v>
      </c>
      <c r="AK211">
        <v>429.70243030303</v>
      </c>
      <c r="AL211">
        <v>1.47296122307168</v>
      </c>
      <c r="AM211">
        <v>66.0070140870222</v>
      </c>
      <c r="AN211">
        <f>(AP211 - AO211 + DI211*1E3/(8.314*(DK211+273.15)) * AR211/DH211 * AQ211) * DH211/(100*CV211) * 1000/(1000 - AP211)</f>
        <v>0</v>
      </c>
      <c r="AO211">
        <v>20.1255262810176</v>
      </c>
      <c r="AP211">
        <v>21.3419727272727</v>
      </c>
      <c r="AQ211">
        <v>-2.24772903723337e-05</v>
      </c>
      <c r="AR211">
        <v>111.285414985331</v>
      </c>
      <c r="AS211">
        <v>2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MAX(0,($B$13+$C$13*DP211)/(1+$D$13*DP211)*DI211/(DK211+273)*$E$13)</f>
        <v>0</v>
      </c>
      <c r="AX211" t="s">
        <v>417</v>
      </c>
      <c r="AY211" t="s">
        <v>417</v>
      </c>
      <c r="AZ211">
        <v>0</v>
      </c>
      <c r="BA211">
        <v>0</v>
      </c>
      <c r="BB211">
        <f>1-AZ211/BA211</f>
        <v>0</v>
      </c>
      <c r="BC211">
        <v>0</v>
      </c>
      <c r="BD211" t="s">
        <v>417</v>
      </c>
      <c r="BE211" t="s">
        <v>417</v>
      </c>
      <c r="BF211">
        <v>0</v>
      </c>
      <c r="BG211">
        <v>0</v>
      </c>
      <c r="BH211">
        <f>1-BF211/BG211</f>
        <v>0</v>
      </c>
      <c r="BI211">
        <v>0.5</v>
      </c>
      <c r="BJ211">
        <f>CS211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417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f>$B$11*DQ211+$C$11*DR211+$F$11*EC211*(1-EF211)</f>
        <v>0</v>
      </c>
      <c r="CS211">
        <f>CR211*CT211</f>
        <v>0</v>
      </c>
      <c r="CT211">
        <f>($B$11*$D$9+$C$11*$D$9+$F$11*((EP211+EH211)/MAX(EP211+EH211+EQ211, 0.1)*$I$9+EQ211/MAX(EP211+EH211+EQ211, 0.1)*$J$9))/($B$11+$C$11+$F$11)</f>
        <v>0</v>
      </c>
      <c r="CU211">
        <f>($B$11*$K$9+$C$11*$K$9+$F$11*((EP211+EH211)/MAX(EP211+EH211+EQ211, 0.1)*$P$9+EQ211/MAX(EP211+EH211+EQ211, 0.1)*$Q$9))/($B$11+$C$11+$F$11)</f>
        <v>0</v>
      </c>
      <c r="CV211">
        <v>6</v>
      </c>
      <c r="CW211">
        <v>0.5</v>
      </c>
      <c r="CX211" t="s">
        <v>418</v>
      </c>
      <c r="CY211">
        <v>2</v>
      </c>
      <c r="CZ211" t="b">
        <v>1</v>
      </c>
      <c r="DA211">
        <v>1659722298.23214</v>
      </c>
      <c r="DB211">
        <v>415.286607142857</v>
      </c>
      <c r="DC211">
        <v>425.040142857143</v>
      </c>
      <c r="DD211">
        <v>21.34045</v>
      </c>
      <c r="DE211">
        <v>20.1242714285714</v>
      </c>
      <c r="DF211">
        <v>409.0495</v>
      </c>
      <c r="DG211">
        <v>20.9917964285714</v>
      </c>
      <c r="DH211">
        <v>500.081928571428</v>
      </c>
      <c r="DI211">
        <v>90.3653392857143</v>
      </c>
      <c r="DJ211">
        <v>0.100009089285714</v>
      </c>
      <c r="DK211">
        <v>24.5896071428571</v>
      </c>
      <c r="DL211">
        <v>25.0177285714286</v>
      </c>
      <c r="DM211">
        <v>999.9</v>
      </c>
      <c r="DN211">
        <v>0</v>
      </c>
      <c r="DO211">
        <v>0</v>
      </c>
      <c r="DP211">
        <v>10001.7857142857</v>
      </c>
      <c r="DQ211">
        <v>0</v>
      </c>
      <c r="DR211">
        <v>11.0182214285714</v>
      </c>
      <c r="DS211">
        <v>-9.75356964285714</v>
      </c>
      <c r="DT211">
        <v>424.342357142857</v>
      </c>
      <c r="DU211">
        <v>433.7695</v>
      </c>
      <c r="DV211">
        <v>1.21619071428571</v>
      </c>
      <c r="DW211">
        <v>425.040142857143</v>
      </c>
      <c r="DX211">
        <v>20.1242714285714</v>
      </c>
      <c r="DY211">
        <v>1.9284375</v>
      </c>
      <c r="DZ211">
        <v>1.81853607142857</v>
      </c>
      <c r="EA211">
        <v>16.8686928571429</v>
      </c>
      <c r="EB211">
        <v>15.9470428571429</v>
      </c>
      <c r="EC211">
        <v>2000.01571428571</v>
      </c>
      <c r="ED211">
        <v>0.979998678571428</v>
      </c>
      <c r="EE211">
        <v>0.0200011178571429</v>
      </c>
      <c r="EF211">
        <v>0</v>
      </c>
      <c r="EG211">
        <v>260.983642857143</v>
      </c>
      <c r="EH211">
        <v>5.00063</v>
      </c>
      <c r="EI211">
        <v>5472.81214285714</v>
      </c>
      <c r="EJ211">
        <v>17257.05</v>
      </c>
      <c r="EK211">
        <v>38.312</v>
      </c>
      <c r="EL211">
        <v>38.3860714285714</v>
      </c>
      <c r="EM211">
        <v>37.82325</v>
      </c>
      <c r="EN211">
        <v>37.75</v>
      </c>
      <c r="EO211">
        <v>39.125</v>
      </c>
      <c r="EP211">
        <v>1955.10964285714</v>
      </c>
      <c r="EQ211">
        <v>39.9060714285714</v>
      </c>
      <c r="ER211">
        <v>0</v>
      </c>
      <c r="ES211">
        <v>1659722303.5</v>
      </c>
      <c r="ET211">
        <v>0</v>
      </c>
      <c r="EU211">
        <v>260.976384615385</v>
      </c>
      <c r="EV211">
        <v>-0.76300854836875</v>
      </c>
      <c r="EW211">
        <v>-17.2088888594322</v>
      </c>
      <c r="EX211">
        <v>5472.63384615385</v>
      </c>
      <c r="EY211">
        <v>15</v>
      </c>
      <c r="EZ211">
        <v>0</v>
      </c>
      <c r="FA211" t="s">
        <v>419</v>
      </c>
      <c r="FB211">
        <v>1659628608.5</v>
      </c>
      <c r="FC211">
        <v>1659628614.5</v>
      </c>
      <c r="FD211">
        <v>0</v>
      </c>
      <c r="FE211">
        <v>0.171</v>
      </c>
      <c r="FF211">
        <v>-0.023</v>
      </c>
      <c r="FG211">
        <v>6.372</v>
      </c>
      <c r="FH211">
        <v>0.072</v>
      </c>
      <c r="FI211">
        <v>420</v>
      </c>
      <c r="FJ211">
        <v>15</v>
      </c>
      <c r="FK211">
        <v>0.23</v>
      </c>
      <c r="FL211">
        <v>0.04</v>
      </c>
      <c r="FM211">
        <v>-8.33862487804878</v>
      </c>
      <c r="FN211">
        <v>-33.7069653658537</v>
      </c>
      <c r="FO211">
        <v>4.10738373256946</v>
      </c>
      <c r="FP211">
        <v>0</v>
      </c>
      <c r="FQ211">
        <v>261.063529411765</v>
      </c>
      <c r="FR211">
        <v>-1.27153552582779</v>
      </c>
      <c r="FS211">
        <v>0.191749873118162</v>
      </c>
      <c r="FT211">
        <v>0</v>
      </c>
      <c r="FU211">
        <v>1.21619024390244</v>
      </c>
      <c r="FV211">
        <v>-0.00390668989547265</v>
      </c>
      <c r="FW211">
        <v>0.00256690806490655</v>
      </c>
      <c r="FX211">
        <v>1</v>
      </c>
      <c r="FY211">
        <v>1</v>
      </c>
      <c r="FZ211">
        <v>3</v>
      </c>
      <c r="GA211" t="s">
        <v>426</v>
      </c>
      <c r="GB211">
        <v>2.97324</v>
      </c>
      <c r="GC211">
        <v>2.75385</v>
      </c>
      <c r="GD211">
        <v>0.0907629</v>
      </c>
      <c r="GE211">
        <v>0.0950846</v>
      </c>
      <c r="GF211">
        <v>0.0952201</v>
      </c>
      <c r="GG211">
        <v>0.0923118</v>
      </c>
      <c r="GH211">
        <v>35421.4</v>
      </c>
      <c r="GI211">
        <v>38566.3</v>
      </c>
      <c r="GJ211">
        <v>35301</v>
      </c>
      <c r="GK211">
        <v>38649</v>
      </c>
      <c r="GL211">
        <v>45283.5</v>
      </c>
      <c r="GM211">
        <v>50668.9</v>
      </c>
      <c r="GN211">
        <v>55174</v>
      </c>
      <c r="GO211">
        <v>61994.2</v>
      </c>
      <c r="GP211">
        <v>1.9816</v>
      </c>
      <c r="GQ211">
        <v>1.8478</v>
      </c>
      <c r="GR211">
        <v>0.0795424</v>
      </c>
      <c r="GS211">
        <v>0</v>
      </c>
      <c r="GT211">
        <v>23.7301</v>
      </c>
      <c r="GU211">
        <v>999.9</v>
      </c>
      <c r="GV211">
        <v>55.268</v>
      </c>
      <c r="GW211">
        <v>28.792</v>
      </c>
      <c r="GX211">
        <v>24.3049</v>
      </c>
      <c r="GY211">
        <v>54.9921</v>
      </c>
      <c r="GZ211">
        <v>49.6314</v>
      </c>
      <c r="HA211">
        <v>1</v>
      </c>
      <c r="HB211">
        <v>-0.0835976</v>
      </c>
      <c r="HC211">
        <v>2.05237</v>
      </c>
      <c r="HD211">
        <v>20.1327</v>
      </c>
      <c r="HE211">
        <v>5.19932</v>
      </c>
      <c r="HF211">
        <v>12.0052</v>
      </c>
      <c r="HG211">
        <v>4.9756</v>
      </c>
      <c r="HH211">
        <v>3.2932</v>
      </c>
      <c r="HI211">
        <v>660.9</v>
      </c>
      <c r="HJ211">
        <v>9999</v>
      </c>
      <c r="HK211">
        <v>9999</v>
      </c>
      <c r="HL211">
        <v>9999</v>
      </c>
      <c r="HM211">
        <v>1.86289</v>
      </c>
      <c r="HN211">
        <v>1.8678</v>
      </c>
      <c r="HO211">
        <v>1.86752</v>
      </c>
      <c r="HP211">
        <v>1.86868</v>
      </c>
      <c r="HQ211">
        <v>1.86951</v>
      </c>
      <c r="HR211">
        <v>1.8656</v>
      </c>
      <c r="HS211">
        <v>1.86661</v>
      </c>
      <c r="HT211">
        <v>1.8681</v>
      </c>
      <c r="HU211">
        <v>5</v>
      </c>
      <c r="HV211">
        <v>0</v>
      </c>
      <c r="HW211">
        <v>0</v>
      </c>
      <c r="HX211">
        <v>0</v>
      </c>
      <c r="HY211" t="s">
        <v>421</v>
      </c>
      <c r="HZ211" t="s">
        <v>422</v>
      </c>
      <c r="IA211" t="s">
        <v>423</v>
      </c>
      <c r="IB211" t="s">
        <v>423</v>
      </c>
      <c r="IC211" t="s">
        <v>423</v>
      </c>
      <c r="ID211" t="s">
        <v>423</v>
      </c>
      <c r="IE211">
        <v>0</v>
      </c>
      <c r="IF211">
        <v>100</v>
      </c>
      <c r="IG211">
        <v>100</v>
      </c>
      <c r="IH211">
        <v>6.273</v>
      </c>
      <c r="II211">
        <v>0.3487</v>
      </c>
      <c r="IJ211">
        <v>3.92169283877132</v>
      </c>
      <c r="IK211">
        <v>0.0054094350880348</v>
      </c>
      <c r="IL211">
        <v>8.62785101562088e-07</v>
      </c>
      <c r="IM211">
        <v>-6.09410195572284e-10</v>
      </c>
      <c r="IN211">
        <v>-0.025273926026183</v>
      </c>
      <c r="IO211">
        <v>-0.0219156322177338</v>
      </c>
      <c r="IP211">
        <v>0.00246301660602182</v>
      </c>
      <c r="IQ211">
        <v>-2.7174175459257e-05</v>
      </c>
      <c r="IR211">
        <v>-3</v>
      </c>
      <c r="IS211">
        <v>1757</v>
      </c>
      <c r="IT211">
        <v>1</v>
      </c>
      <c r="IU211">
        <v>21</v>
      </c>
      <c r="IV211">
        <v>1561.6</v>
      </c>
      <c r="IW211">
        <v>1561.5</v>
      </c>
      <c r="IX211">
        <v>1.08154</v>
      </c>
      <c r="IY211">
        <v>2.62573</v>
      </c>
      <c r="IZ211">
        <v>1.54785</v>
      </c>
      <c r="JA211">
        <v>2.30469</v>
      </c>
      <c r="JB211">
        <v>1.34644</v>
      </c>
      <c r="JC211">
        <v>2.35962</v>
      </c>
      <c r="JD211">
        <v>32.2887</v>
      </c>
      <c r="JE211">
        <v>16.2072</v>
      </c>
      <c r="JF211">
        <v>18</v>
      </c>
      <c r="JG211">
        <v>493.025</v>
      </c>
      <c r="JH211">
        <v>407.739</v>
      </c>
      <c r="JI211">
        <v>20.2208</v>
      </c>
      <c r="JJ211">
        <v>26.103</v>
      </c>
      <c r="JK211">
        <v>30.0003</v>
      </c>
      <c r="JL211">
        <v>26.0663</v>
      </c>
      <c r="JM211">
        <v>26.0113</v>
      </c>
      <c r="JN211">
        <v>21.7953</v>
      </c>
      <c r="JO211">
        <v>22.0001</v>
      </c>
      <c r="JP211">
        <v>8.08113</v>
      </c>
      <c r="JQ211">
        <v>20.2195</v>
      </c>
      <c r="JR211">
        <v>460.713</v>
      </c>
      <c r="JS211">
        <v>20.1171</v>
      </c>
      <c r="JT211">
        <v>102.355</v>
      </c>
      <c r="JU211">
        <v>103.189</v>
      </c>
    </row>
    <row r="212" spans="1:281">
      <c r="A212">
        <v>196</v>
      </c>
      <c r="B212">
        <v>1659722311</v>
      </c>
      <c r="C212">
        <v>4325.90000009537</v>
      </c>
      <c r="D212" t="s">
        <v>817</v>
      </c>
      <c r="E212" t="s">
        <v>818</v>
      </c>
      <c r="F212">
        <v>5</v>
      </c>
      <c r="G212" t="s">
        <v>764</v>
      </c>
      <c r="H212" t="s">
        <v>416</v>
      </c>
      <c r="I212">
        <v>1659722303.5</v>
      </c>
      <c r="J212">
        <f>(K212)/1000</f>
        <v>0</v>
      </c>
      <c r="K212">
        <f>IF(CZ212, AN212, AH212)</f>
        <v>0</v>
      </c>
      <c r="L212">
        <f>IF(CZ212, AI212, AG212)</f>
        <v>0</v>
      </c>
      <c r="M212">
        <f>DB212 - IF(AU212&gt;1, L212*CV212*100.0/(AW212*DP212), 0)</f>
        <v>0</v>
      </c>
      <c r="N212">
        <f>((T212-J212/2)*M212-L212)/(T212+J212/2)</f>
        <v>0</v>
      </c>
      <c r="O212">
        <f>N212*(DI212+DJ212)/1000.0</f>
        <v>0</v>
      </c>
      <c r="P212">
        <f>(DB212 - IF(AU212&gt;1, L212*CV212*100.0/(AW212*DP212), 0))*(DI212+DJ212)/1000.0</f>
        <v>0</v>
      </c>
      <c r="Q212">
        <f>2.0/((1/S212-1/R212)+SIGN(S212)*SQRT((1/S212-1/R212)*(1/S212-1/R212) + 4*CW212/((CW212+1)*(CW212+1))*(2*1/S212*1/R212-1/R212*1/R212)))</f>
        <v>0</v>
      </c>
      <c r="R212">
        <f>IF(LEFT(CX212,1)&lt;&gt;"0",IF(LEFT(CX212,1)="1",3.0,CY212),$D$5+$E$5*(DP212*DI212/($K$5*1000))+$F$5*(DP212*DI212/($K$5*1000))*MAX(MIN(CV212,$J$5),$I$5)*MAX(MIN(CV212,$J$5),$I$5)+$G$5*MAX(MIN(CV212,$J$5),$I$5)*(DP212*DI212/($K$5*1000))+$H$5*(DP212*DI212/($K$5*1000))*(DP212*DI212/($K$5*1000)))</f>
        <v>0</v>
      </c>
      <c r="S212">
        <f>J212*(1000-(1000*0.61365*exp(17.502*W212/(240.97+W212))/(DI212+DJ212)+DD212)/2)/(1000*0.61365*exp(17.502*W212/(240.97+W212))/(DI212+DJ212)-DD212)</f>
        <v>0</v>
      </c>
      <c r="T212">
        <f>1/((CW212+1)/(Q212/1.6)+1/(R212/1.37)) + CW212/((CW212+1)/(Q212/1.6) + CW212/(R212/1.37))</f>
        <v>0</v>
      </c>
      <c r="U212">
        <f>(CR212*CU212)</f>
        <v>0</v>
      </c>
      <c r="V212">
        <f>(DK212+(U212+2*0.95*5.67E-8*(((DK212+$B$7)+273)^4-(DK212+273)^4)-44100*J212)/(1.84*29.3*R212+8*0.95*5.67E-8*(DK212+273)^3))</f>
        <v>0</v>
      </c>
      <c r="W212">
        <f>($C$7*DL212+$D$7*DM212+$E$7*V212)</f>
        <v>0</v>
      </c>
      <c r="X212">
        <f>0.61365*exp(17.502*W212/(240.97+W212))</f>
        <v>0</v>
      </c>
      <c r="Y212">
        <f>(Z212/AA212*100)</f>
        <v>0</v>
      </c>
      <c r="Z212">
        <f>DD212*(DI212+DJ212)/1000</f>
        <v>0</v>
      </c>
      <c r="AA212">
        <f>0.61365*exp(17.502*DK212/(240.97+DK212))</f>
        <v>0</v>
      </c>
      <c r="AB212">
        <f>(X212-DD212*(DI212+DJ212)/1000)</f>
        <v>0</v>
      </c>
      <c r="AC212">
        <f>(-J212*44100)</f>
        <v>0</v>
      </c>
      <c r="AD212">
        <f>2*29.3*R212*0.92*(DK212-W212)</f>
        <v>0</v>
      </c>
      <c r="AE212">
        <f>2*0.95*5.67E-8*(((DK212+$B$7)+273)^4-(W212+273)^4)</f>
        <v>0</v>
      </c>
      <c r="AF212">
        <f>U212+AE212+AC212+AD212</f>
        <v>0</v>
      </c>
      <c r="AG212">
        <f>DH212*AU212*(DC212-DB212*(1000-AU212*DE212)/(1000-AU212*DD212))/(100*CV212)</f>
        <v>0</v>
      </c>
      <c r="AH212">
        <f>1000*DH212*AU212*(DD212-DE212)/(100*CV212*(1000-AU212*DD212))</f>
        <v>0</v>
      </c>
      <c r="AI212">
        <f>(AJ212 - AK212 - DI212*1E3/(8.314*(DK212+273.15)) * AM212/DH212 * AL212) * DH212/(100*CV212) * (1000 - DE212)/1000</f>
        <v>0</v>
      </c>
      <c r="AJ212">
        <v>458.669437435341</v>
      </c>
      <c r="AK212">
        <v>440.828187878788</v>
      </c>
      <c r="AL212">
        <v>2.45033472797417</v>
      </c>
      <c r="AM212">
        <v>66.0070140870222</v>
      </c>
      <c r="AN212">
        <f>(AP212 - AO212 + DI212*1E3/(8.314*(DK212+273.15)) * AR212/DH212 * AQ212) * DH212/(100*CV212) * 1000/(1000 - AP212)</f>
        <v>0</v>
      </c>
      <c r="AO212">
        <v>20.126286850544</v>
      </c>
      <c r="AP212">
        <v>21.3421573426574</v>
      </c>
      <c r="AQ212">
        <v>3.04617708489442e-05</v>
      </c>
      <c r="AR212">
        <v>111.285414985331</v>
      </c>
      <c r="AS212">
        <v>2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MAX(0,($B$13+$C$13*DP212)/(1+$D$13*DP212)*DI212/(DK212+273)*$E$13)</f>
        <v>0</v>
      </c>
      <c r="AX212" t="s">
        <v>417</v>
      </c>
      <c r="AY212" t="s">
        <v>417</v>
      </c>
      <c r="AZ212">
        <v>0</v>
      </c>
      <c r="BA212">
        <v>0</v>
      </c>
      <c r="BB212">
        <f>1-AZ212/BA212</f>
        <v>0</v>
      </c>
      <c r="BC212">
        <v>0</v>
      </c>
      <c r="BD212" t="s">
        <v>417</v>
      </c>
      <c r="BE212" t="s">
        <v>417</v>
      </c>
      <c r="BF212">
        <v>0</v>
      </c>
      <c r="BG212">
        <v>0</v>
      </c>
      <c r="BH212">
        <f>1-BF212/BG212</f>
        <v>0</v>
      </c>
      <c r="BI212">
        <v>0.5</v>
      </c>
      <c r="BJ212">
        <f>CS212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417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f>$B$11*DQ212+$C$11*DR212+$F$11*EC212*(1-EF212)</f>
        <v>0</v>
      </c>
      <c r="CS212">
        <f>CR212*CT212</f>
        <v>0</v>
      </c>
      <c r="CT212">
        <f>($B$11*$D$9+$C$11*$D$9+$F$11*((EP212+EH212)/MAX(EP212+EH212+EQ212, 0.1)*$I$9+EQ212/MAX(EP212+EH212+EQ212, 0.1)*$J$9))/($B$11+$C$11+$F$11)</f>
        <v>0</v>
      </c>
      <c r="CU212">
        <f>($B$11*$K$9+$C$11*$K$9+$F$11*((EP212+EH212)/MAX(EP212+EH212+EQ212, 0.1)*$P$9+EQ212/MAX(EP212+EH212+EQ212, 0.1)*$Q$9))/($B$11+$C$11+$F$11)</f>
        <v>0</v>
      </c>
      <c r="CV212">
        <v>6</v>
      </c>
      <c r="CW212">
        <v>0.5</v>
      </c>
      <c r="CX212" t="s">
        <v>418</v>
      </c>
      <c r="CY212">
        <v>2</v>
      </c>
      <c r="CZ212" t="b">
        <v>1</v>
      </c>
      <c r="DA212">
        <v>1659722303.5</v>
      </c>
      <c r="DB212">
        <v>419.46362962963</v>
      </c>
      <c r="DC212">
        <v>435.266259259259</v>
      </c>
      <c r="DD212">
        <v>21.3414851851852</v>
      </c>
      <c r="DE212">
        <v>20.1251481481481</v>
      </c>
      <c r="DF212">
        <v>413.202333333333</v>
      </c>
      <c r="DG212">
        <v>20.9927851851852</v>
      </c>
      <c r="DH212">
        <v>500.07</v>
      </c>
      <c r="DI212">
        <v>90.3648333333334</v>
      </c>
      <c r="DJ212">
        <v>0.0998644962962963</v>
      </c>
      <c r="DK212">
        <v>24.5858518518518</v>
      </c>
      <c r="DL212">
        <v>25.0166074074074</v>
      </c>
      <c r="DM212">
        <v>999.9</v>
      </c>
      <c r="DN212">
        <v>0</v>
      </c>
      <c r="DO212">
        <v>0</v>
      </c>
      <c r="DP212">
        <v>10021.4814814815</v>
      </c>
      <c r="DQ212">
        <v>0</v>
      </c>
      <c r="DR212">
        <v>11.0176814814815</v>
      </c>
      <c r="DS212">
        <v>-15.8026781481481</v>
      </c>
      <c r="DT212">
        <v>428.610814814815</v>
      </c>
      <c r="DU212">
        <v>444.206074074074</v>
      </c>
      <c r="DV212">
        <v>1.21635185185185</v>
      </c>
      <c r="DW212">
        <v>435.266259259259</v>
      </c>
      <c r="DX212">
        <v>20.1251481481481</v>
      </c>
      <c r="DY212">
        <v>1.92851925925926</v>
      </c>
      <c r="DZ212">
        <v>1.81860407407407</v>
      </c>
      <c r="EA212">
        <v>16.8693703703704</v>
      </c>
      <c r="EB212">
        <v>15.9476222222222</v>
      </c>
      <c r="EC212">
        <v>1999.99407407407</v>
      </c>
      <c r="ED212">
        <v>0.979997740740741</v>
      </c>
      <c r="EE212">
        <v>0.020002062962963</v>
      </c>
      <c r="EF212">
        <v>0</v>
      </c>
      <c r="EG212">
        <v>260.960148148148</v>
      </c>
      <c r="EH212">
        <v>5.00063</v>
      </c>
      <c r="EI212">
        <v>5471.58555555556</v>
      </c>
      <c r="EJ212">
        <v>17256.8481481482</v>
      </c>
      <c r="EK212">
        <v>38.312</v>
      </c>
      <c r="EL212">
        <v>38.4071481481481</v>
      </c>
      <c r="EM212">
        <v>37.833</v>
      </c>
      <c r="EN212">
        <v>37.75</v>
      </c>
      <c r="EO212">
        <v>39.125</v>
      </c>
      <c r="EP212">
        <v>1955.0862962963</v>
      </c>
      <c r="EQ212">
        <v>39.9077777777778</v>
      </c>
      <c r="ER212">
        <v>0</v>
      </c>
      <c r="ES212">
        <v>1659722308.3</v>
      </c>
      <c r="ET212">
        <v>0</v>
      </c>
      <c r="EU212">
        <v>260.953230769231</v>
      </c>
      <c r="EV212">
        <v>-0.27849573064972</v>
      </c>
      <c r="EW212">
        <v>-9.22085470579125</v>
      </c>
      <c r="EX212">
        <v>5471.64038461538</v>
      </c>
      <c r="EY212">
        <v>15</v>
      </c>
      <c r="EZ212">
        <v>0</v>
      </c>
      <c r="FA212" t="s">
        <v>419</v>
      </c>
      <c r="FB212">
        <v>1659628608.5</v>
      </c>
      <c r="FC212">
        <v>1659628614.5</v>
      </c>
      <c r="FD212">
        <v>0</v>
      </c>
      <c r="FE212">
        <v>0.171</v>
      </c>
      <c r="FF212">
        <v>-0.023</v>
      </c>
      <c r="FG212">
        <v>6.372</v>
      </c>
      <c r="FH212">
        <v>0.072</v>
      </c>
      <c r="FI212">
        <v>420</v>
      </c>
      <c r="FJ212">
        <v>15</v>
      </c>
      <c r="FK212">
        <v>0.23</v>
      </c>
      <c r="FL212">
        <v>0.04</v>
      </c>
      <c r="FM212">
        <v>-12.0653825</v>
      </c>
      <c r="FN212">
        <v>-65.9830518574109</v>
      </c>
      <c r="FO212">
        <v>6.71513114587599</v>
      </c>
      <c r="FP212">
        <v>0</v>
      </c>
      <c r="FQ212">
        <v>261.000176470588</v>
      </c>
      <c r="FR212">
        <v>-0.762505731595052</v>
      </c>
      <c r="FS212">
        <v>0.164614249720591</v>
      </c>
      <c r="FT212">
        <v>1</v>
      </c>
      <c r="FU212">
        <v>1.21628325</v>
      </c>
      <c r="FV212">
        <v>-0.00111140712945797</v>
      </c>
      <c r="FW212">
        <v>0.00270593919693329</v>
      </c>
      <c r="FX212">
        <v>1</v>
      </c>
      <c r="FY212">
        <v>2</v>
      </c>
      <c r="FZ212">
        <v>3</v>
      </c>
      <c r="GA212" t="s">
        <v>429</v>
      </c>
      <c r="GB212">
        <v>2.97411</v>
      </c>
      <c r="GC212">
        <v>2.75404</v>
      </c>
      <c r="GD212">
        <v>0.0926615</v>
      </c>
      <c r="GE212">
        <v>0.0980948</v>
      </c>
      <c r="GF212">
        <v>0.0952167</v>
      </c>
      <c r="GG212">
        <v>0.0923233</v>
      </c>
      <c r="GH212">
        <v>35347.6</v>
      </c>
      <c r="GI212">
        <v>38438.2</v>
      </c>
      <c r="GJ212">
        <v>35301.2</v>
      </c>
      <c r="GK212">
        <v>38649.2</v>
      </c>
      <c r="GL212">
        <v>45283.2</v>
      </c>
      <c r="GM212">
        <v>50669</v>
      </c>
      <c r="GN212">
        <v>55173.4</v>
      </c>
      <c r="GO212">
        <v>61994.9</v>
      </c>
      <c r="GP212">
        <v>1.981</v>
      </c>
      <c r="GQ212">
        <v>1.8474</v>
      </c>
      <c r="GR212">
        <v>0.077635</v>
      </c>
      <c r="GS212">
        <v>0</v>
      </c>
      <c r="GT212">
        <v>23.7333</v>
      </c>
      <c r="GU212">
        <v>999.9</v>
      </c>
      <c r="GV212">
        <v>55.268</v>
      </c>
      <c r="GW212">
        <v>28.782</v>
      </c>
      <c r="GX212">
        <v>24.2899</v>
      </c>
      <c r="GY212">
        <v>54.8521</v>
      </c>
      <c r="GZ212">
        <v>49.6715</v>
      </c>
      <c r="HA212">
        <v>1</v>
      </c>
      <c r="HB212">
        <v>-0.083374</v>
      </c>
      <c r="HC212">
        <v>2.10377</v>
      </c>
      <c r="HD212">
        <v>20.1321</v>
      </c>
      <c r="HE212">
        <v>5.20172</v>
      </c>
      <c r="HF212">
        <v>12.004</v>
      </c>
      <c r="HG212">
        <v>4.9756</v>
      </c>
      <c r="HH212">
        <v>3.2934</v>
      </c>
      <c r="HI212">
        <v>660.9</v>
      </c>
      <c r="HJ212">
        <v>9999</v>
      </c>
      <c r="HK212">
        <v>9999</v>
      </c>
      <c r="HL212">
        <v>9999</v>
      </c>
      <c r="HM212">
        <v>1.86285</v>
      </c>
      <c r="HN212">
        <v>1.8678</v>
      </c>
      <c r="HO212">
        <v>1.86752</v>
      </c>
      <c r="HP212">
        <v>1.86868</v>
      </c>
      <c r="HQ212">
        <v>1.86951</v>
      </c>
      <c r="HR212">
        <v>1.86557</v>
      </c>
      <c r="HS212">
        <v>1.86664</v>
      </c>
      <c r="HT212">
        <v>1.86804</v>
      </c>
      <c r="HU212">
        <v>5</v>
      </c>
      <c r="HV212">
        <v>0</v>
      </c>
      <c r="HW212">
        <v>0</v>
      </c>
      <c r="HX212">
        <v>0</v>
      </c>
      <c r="HY212" t="s">
        <v>421</v>
      </c>
      <c r="HZ212" t="s">
        <v>422</v>
      </c>
      <c r="IA212" t="s">
        <v>423</v>
      </c>
      <c r="IB212" t="s">
        <v>423</v>
      </c>
      <c r="IC212" t="s">
        <v>423</v>
      </c>
      <c r="ID212" t="s">
        <v>423</v>
      </c>
      <c r="IE212">
        <v>0</v>
      </c>
      <c r="IF212">
        <v>100</v>
      </c>
      <c r="IG212">
        <v>100</v>
      </c>
      <c r="IH212">
        <v>6.339</v>
      </c>
      <c r="II212">
        <v>0.3486</v>
      </c>
      <c r="IJ212">
        <v>3.92169283877132</v>
      </c>
      <c r="IK212">
        <v>0.0054094350880348</v>
      </c>
      <c r="IL212">
        <v>8.62785101562088e-07</v>
      </c>
      <c r="IM212">
        <v>-6.09410195572284e-10</v>
      </c>
      <c r="IN212">
        <v>-0.025273926026183</v>
      </c>
      <c r="IO212">
        <v>-0.0219156322177338</v>
      </c>
      <c r="IP212">
        <v>0.00246301660602182</v>
      </c>
      <c r="IQ212">
        <v>-2.7174175459257e-05</v>
      </c>
      <c r="IR212">
        <v>-3</v>
      </c>
      <c r="IS212">
        <v>1757</v>
      </c>
      <c r="IT212">
        <v>1</v>
      </c>
      <c r="IU212">
        <v>21</v>
      </c>
      <c r="IV212">
        <v>1561.7</v>
      </c>
      <c r="IW212">
        <v>1561.6</v>
      </c>
      <c r="IX212">
        <v>1.11694</v>
      </c>
      <c r="IY212">
        <v>2.62085</v>
      </c>
      <c r="IZ212">
        <v>1.54785</v>
      </c>
      <c r="JA212">
        <v>2.30469</v>
      </c>
      <c r="JB212">
        <v>1.34644</v>
      </c>
      <c r="JC212">
        <v>2.41699</v>
      </c>
      <c r="JD212">
        <v>32.2887</v>
      </c>
      <c r="JE212">
        <v>16.2072</v>
      </c>
      <c r="JF212">
        <v>18</v>
      </c>
      <c r="JG212">
        <v>492.644</v>
      </c>
      <c r="JH212">
        <v>407.532</v>
      </c>
      <c r="JI212">
        <v>20.2046</v>
      </c>
      <c r="JJ212">
        <v>26.1052</v>
      </c>
      <c r="JK212">
        <v>30.0001</v>
      </c>
      <c r="JL212">
        <v>26.0667</v>
      </c>
      <c r="JM212">
        <v>26.0134</v>
      </c>
      <c r="JN212">
        <v>22.4234</v>
      </c>
      <c r="JO212">
        <v>22.0001</v>
      </c>
      <c r="JP212">
        <v>8.08113</v>
      </c>
      <c r="JQ212">
        <v>20.1948</v>
      </c>
      <c r="JR212">
        <v>474.155</v>
      </c>
      <c r="JS212">
        <v>20.1171</v>
      </c>
      <c r="JT212">
        <v>102.354</v>
      </c>
      <c r="JU212">
        <v>103.19</v>
      </c>
    </row>
    <row r="213" spans="1:281">
      <c r="A213">
        <v>197</v>
      </c>
      <c r="B213">
        <v>1659722316</v>
      </c>
      <c r="C213">
        <v>4330.90000009537</v>
      </c>
      <c r="D213" t="s">
        <v>819</v>
      </c>
      <c r="E213" t="s">
        <v>820</v>
      </c>
      <c r="F213">
        <v>5</v>
      </c>
      <c r="G213" t="s">
        <v>764</v>
      </c>
      <c r="H213" t="s">
        <v>416</v>
      </c>
      <c r="I213">
        <v>1659722308.21429</v>
      </c>
      <c r="J213">
        <f>(K213)/1000</f>
        <v>0</v>
      </c>
      <c r="K213">
        <f>IF(CZ213, AN213, AH213)</f>
        <v>0</v>
      </c>
      <c r="L213">
        <f>IF(CZ213, AI213, AG213)</f>
        <v>0</v>
      </c>
      <c r="M213">
        <f>DB213 - IF(AU213&gt;1, L213*CV213*100.0/(AW213*DP213), 0)</f>
        <v>0</v>
      </c>
      <c r="N213">
        <f>((T213-J213/2)*M213-L213)/(T213+J213/2)</f>
        <v>0</v>
      </c>
      <c r="O213">
        <f>N213*(DI213+DJ213)/1000.0</f>
        <v>0</v>
      </c>
      <c r="P213">
        <f>(DB213 - IF(AU213&gt;1, L213*CV213*100.0/(AW213*DP213), 0))*(DI213+DJ213)/1000.0</f>
        <v>0</v>
      </c>
      <c r="Q213">
        <f>2.0/((1/S213-1/R213)+SIGN(S213)*SQRT((1/S213-1/R213)*(1/S213-1/R213) + 4*CW213/((CW213+1)*(CW213+1))*(2*1/S213*1/R213-1/R213*1/R213)))</f>
        <v>0</v>
      </c>
      <c r="R213">
        <f>IF(LEFT(CX213,1)&lt;&gt;"0",IF(LEFT(CX213,1)="1",3.0,CY213),$D$5+$E$5*(DP213*DI213/($K$5*1000))+$F$5*(DP213*DI213/($K$5*1000))*MAX(MIN(CV213,$J$5),$I$5)*MAX(MIN(CV213,$J$5),$I$5)+$G$5*MAX(MIN(CV213,$J$5),$I$5)*(DP213*DI213/($K$5*1000))+$H$5*(DP213*DI213/($K$5*1000))*(DP213*DI213/($K$5*1000)))</f>
        <v>0</v>
      </c>
      <c r="S213">
        <f>J213*(1000-(1000*0.61365*exp(17.502*W213/(240.97+W213))/(DI213+DJ213)+DD213)/2)/(1000*0.61365*exp(17.502*W213/(240.97+W213))/(DI213+DJ213)-DD213)</f>
        <v>0</v>
      </c>
      <c r="T213">
        <f>1/((CW213+1)/(Q213/1.6)+1/(R213/1.37)) + CW213/((CW213+1)/(Q213/1.6) + CW213/(R213/1.37))</f>
        <v>0</v>
      </c>
      <c r="U213">
        <f>(CR213*CU213)</f>
        <v>0</v>
      </c>
      <c r="V213">
        <f>(DK213+(U213+2*0.95*5.67E-8*(((DK213+$B$7)+273)^4-(DK213+273)^4)-44100*J213)/(1.84*29.3*R213+8*0.95*5.67E-8*(DK213+273)^3))</f>
        <v>0</v>
      </c>
      <c r="W213">
        <f>($C$7*DL213+$D$7*DM213+$E$7*V213)</f>
        <v>0</v>
      </c>
      <c r="X213">
        <f>0.61365*exp(17.502*W213/(240.97+W213))</f>
        <v>0</v>
      </c>
      <c r="Y213">
        <f>(Z213/AA213*100)</f>
        <v>0</v>
      </c>
      <c r="Z213">
        <f>DD213*(DI213+DJ213)/1000</f>
        <v>0</v>
      </c>
      <c r="AA213">
        <f>0.61365*exp(17.502*DK213/(240.97+DK213))</f>
        <v>0</v>
      </c>
      <c r="AB213">
        <f>(X213-DD213*(DI213+DJ213)/1000)</f>
        <v>0</v>
      </c>
      <c r="AC213">
        <f>(-J213*44100)</f>
        <v>0</v>
      </c>
      <c r="AD213">
        <f>2*29.3*R213*0.92*(DK213-W213)</f>
        <v>0</v>
      </c>
      <c r="AE213">
        <f>2*0.95*5.67E-8*(((DK213+$B$7)+273)^4-(W213+273)^4)</f>
        <v>0</v>
      </c>
      <c r="AF213">
        <f>U213+AE213+AC213+AD213</f>
        <v>0</v>
      </c>
      <c r="AG213">
        <f>DH213*AU213*(DC213-DB213*(1000-AU213*DE213)/(1000-AU213*DD213))/(100*CV213)</f>
        <v>0</v>
      </c>
      <c r="AH213">
        <f>1000*DH213*AU213*(DD213-DE213)/(100*CV213*(1000-AU213*DD213))</f>
        <v>0</v>
      </c>
      <c r="AI213">
        <f>(AJ213 - AK213 - DI213*1E3/(8.314*(DK213+273.15)) * AM213/DH213 * AL213) * DH213/(100*CV213) * (1000 - DE213)/1000</f>
        <v>0</v>
      </c>
      <c r="AJ213">
        <v>476.494858418291</v>
      </c>
      <c r="AK213">
        <v>455.791818181818</v>
      </c>
      <c r="AL213">
        <v>3.06646512983359</v>
      </c>
      <c r="AM213">
        <v>66.0070140870222</v>
      </c>
      <c r="AN213">
        <f>(AP213 - AO213 + DI213*1E3/(8.314*(DK213+273.15)) * AR213/DH213 * AQ213) * DH213/(100*CV213) * 1000/(1000 - AP213)</f>
        <v>0</v>
      </c>
      <c r="AO213">
        <v>20.1237680505734</v>
      </c>
      <c r="AP213">
        <v>21.3450650349651</v>
      </c>
      <c r="AQ213">
        <v>8.12357055341451e-06</v>
      </c>
      <c r="AR213">
        <v>111.285414985331</v>
      </c>
      <c r="AS213">
        <v>1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MAX(0,($B$13+$C$13*DP213)/(1+$D$13*DP213)*DI213/(DK213+273)*$E$13)</f>
        <v>0</v>
      </c>
      <c r="AX213" t="s">
        <v>417</v>
      </c>
      <c r="AY213" t="s">
        <v>417</v>
      </c>
      <c r="AZ213">
        <v>0</v>
      </c>
      <c r="BA213">
        <v>0</v>
      </c>
      <c r="BB213">
        <f>1-AZ213/BA213</f>
        <v>0</v>
      </c>
      <c r="BC213">
        <v>0</v>
      </c>
      <c r="BD213" t="s">
        <v>417</v>
      </c>
      <c r="BE213" t="s">
        <v>417</v>
      </c>
      <c r="BF213">
        <v>0</v>
      </c>
      <c r="BG213">
        <v>0</v>
      </c>
      <c r="BH213">
        <f>1-BF213/BG213</f>
        <v>0</v>
      </c>
      <c r="BI213">
        <v>0.5</v>
      </c>
      <c r="BJ213">
        <f>CS213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417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f>$B$11*DQ213+$C$11*DR213+$F$11*EC213*(1-EF213)</f>
        <v>0</v>
      </c>
      <c r="CS213">
        <f>CR213*CT213</f>
        <v>0</v>
      </c>
      <c r="CT213">
        <f>($B$11*$D$9+$C$11*$D$9+$F$11*((EP213+EH213)/MAX(EP213+EH213+EQ213, 0.1)*$I$9+EQ213/MAX(EP213+EH213+EQ213, 0.1)*$J$9))/($B$11+$C$11+$F$11)</f>
        <v>0</v>
      </c>
      <c r="CU213">
        <f>($B$11*$K$9+$C$11*$K$9+$F$11*((EP213+EH213)/MAX(EP213+EH213+EQ213, 0.1)*$P$9+EQ213/MAX(EP213+EH213+EQ213, 0.1)*$Q$9))/($B$11+$C$11+$F$11)</f>
        <v>0</v>
      </c>
      <c r="CV213">
        <v>6</v>
      </c>
      <c r="CW213">
        <v>0.5</v>
      </c>
      <c r="CX213" t="s">
        <v>418</v>
      </c>
      <c r="CY213">
        <v>2</v>
      </c>
      <c r="CZ213" t="b">
        <v>1</v>
      </c>
      <c r="DA213">
        <v>1659722308.21429</v>
      </c>
      <c r="DB213">
        <v>427.580107142857</v>
      </c>
      <c r="DC213">
        <v>449.579785714286</v>
      </c>
      <c r="DD213">
        <v>21.3423714285714</v>
      </c>
      <c r="DE213">
        <v>20.1257321428571</v>
      </c>
      <c r="DF213">
        <v>421.271857142857</v>
      </c>
      <c r="DG213">
        <v>20.9936428571429</v>
      </c>
      <c r="DH213">
        <v>500.07825</v>
      </c>
      <c r="DI213">
        <v>90.364625</v>
      </c>
      <c r="DJ213">
        <v>0.100166528571429</v>
      </c>
      <c r="DK213">
        <v>24.5858357142857</v>
      </c>
      <c r="DL213">
        <v>25.0164428571429</v>
      </c>
      <c r="DM213">
        <v>999.9</v>
      </c>
      <c r="DN213">
        <v>0</v>
      </c>
      <c r="DO213">
        <v>0</v>
      </c>
      <c r="DP213">
        <v>9992.32142857143</v>
      </c>
      <c r="DQ213">
        <v>0</v>
      </c>
      <c r="DR213">
        <v>11.0241321428571</v>
      </c>
      <c r="DS213">
        <v>-21.9997607142857</v>
      </c>
      <c r="DT213">
        <v>436.904714285714</v>
      </c>
      <c r="DU213">
        <v>458.813857142857</v>
      </c>
      <c r="DV213">
        <v>1.216655</v>
      </c>
      <c r="DW213">
        <v>449.579785714286</v>
      </c>
      <c r="DX213">
        <v>20.1257321428571</v>
      </c>
      <c r="DY213">
        <v>1.92859535714286</v>
      </c>
      <c r="DZ213">
        <v>1.8186525</v>
      </c>
      <c r="EA213">
        <v>16.8699892857143</v>
      </c>
      <c r="EB213">
        <v>15.9480357142857</v>
      </c>
      <c r="EC213">
        <v>1999.98964285714</v>
      </c>
      <c r="ED213">
        <v>0.979998035714286</v>
      </c>
      <c r="EE213">
        <v>0.0200017571428571</v>
      </c>
      <c r="EF213">
        <v>0</v>
      </c>
      <c r="EG213">
        <v>260.978964285714</v>
      </c>
      <c r="EH213">
        <v>5.00063</v>
      </c>
      <c r="EI213">
        <v>5472.01785714286</v>
      </c>
      <c r="EJ213">
        <v>17256.8035714286</v>
      </c>
      <c r="EK213">
        <v>38.312</v>
      </c>
      <c r="EL213">
        <v>38.4192857142857</v>
      </c>
      <c r="EM213">
        <v>37.84575</v>
      </c>
      <c r="EN213">
        <v>37.75</v>
      </c>
      <c r="EO213">
        <v>39.125</v>
      </c>
      <c r="EP213">
        <v>1955.0825</v>
      </c>
      <c r="EQ213">
        <v>39.9071428571429</v>
      </c>
      <c r="ER213">
        <v>0</v>
      </c>
      <c r="ES213">
        <v>1659722313.1</v>
      </c>
      <c r="ET213">
        <v>0</v>
      </c>
      <c r="EU213">
        <v>260.968076923077</v>
      </c>
      <c r="EV213">
        <v>1.28711110653636</v>
      </c>
      <c r="EW213">
        <v>17.121025626973</v>
      </c>
      <c r="EX213">
        <v>5472.13192307692</v>
      </c>
      <c r="EY213">
        <v>15</v>
      </c>
      <c r="EZ213">
        <v>0</v>
      </c>
      <c r="FA213" t="s">
        <v>419</v>
      </c>
      <c r="FB213">
        <v>1659628608.5</v>
      </c>
      <c r="FC213">
        <v>1659628614.5</v>
      </c>
      <c r="FD213">
        <v>0</v>
      </c>
      <c r="FE213">
        <v>0.171</v>
      </c>
      <c r="FF213">
        <v>-0.023</v>
      </c>
      <c r="FG213">
        <v>6.372</v>
      </c>
      <c r="FH213">
        <v>0.072</v>
      </c>
      <c r="FI213">
        <v>420</v>
      </c>
      <c r="FJ213">
        <v>15</v>
      </c>
      <c r="FK213">
        <v>0.23</v>
      </c>
      <c r="FL213">
        <v>0.04</v>
      </c>
      <c r="FM213">
        <v>-18.41947725</v>
      </c>
      <c r="FN213">
        <v>-79.4105724202627</v>
      </c>
      <c r="FO213">
        <v>7.76641077623666</v>
      </c>
      <c r="FP213">
        <v>0</v>
      </c>
      <c r="FQ213">
        <v>260.984205882353</v>
      </c>
      <c r="FR213">
        <v>0.0291367440864222</v>
      </c>
      <c r="FS213">
        <v>0.165721378402172</v>
      </c>
      <c r="FT213">
        <v>1</v>
      </c>
      <c r="FU213">
        <v>1.21671725</v>
      </c>
      <c r="FV213">
        <v>0.00264754221388039</v>
      </c>
      <c r="FW213">
        <v>0.00294883704831243</v>
      </c>
      <c r="FX213">
        <v>1</v>
      </c>
      <c r="FY213">
        <v>2</v>
      </c>
      <c r="FZ213">
        <v>3</v>
      </c>
      <c r="GA213" t="s">
        <v>429</v>
      </c>
      <c r="GB213">
        <v>2.97338</v>
      </c>
      <c r="GC213">
        <v>2.75385</v>
      </c>
      <c r="GD213">
        <v>0.0950391</v>
      </c>
      <c r="GE213">
        <v>0.100593</v>
      </c>
      <c r="GF213">
        <v>0.0952322</v>
      </c>
      <c r="GG213">
        <v>0.0923194</v>
      </c>
      <c r="GH213">
        <v>35254.7</v>
      </c>
      <c r="GI213">
        <v>38331.6</v>
      </c>
      <c r="GJ213">
        <v>35300.9</v>
      </c>
      <c r="GK213">
        <v>38649</v>
      </c>
      <c r="GL213">
        <v>45283</v>
      </c>
      <c r="GM213">
        <v>50668.8</v>
      </c>
      <c r="GN213">
        <v>55174</v>
      </c>
      <c r="GO213">
        <v>61994.4</v>
      </c>
      <c r="GP213">
        <v>1.9824</v>
      </c>
      <c r="GQ213">
        <v>1.8476</v>
      </c>
      <c r="GR213">
        <v>0.0772774</v>
      </c>
      <c r="GS213">
        <v>0</v>
      </c>
      <c r="GT213">
        <v>23.7373</v>
      </c>
      <c r="GU213">
        <v>999.9</v>
      </c>
      <c r="GV213">
        <v>55.268</v>
      </c>
      <c r="GW213">
        <v>28.782</v>
      </c>
      <c r="GX213">
        <v>24.2895</v>
      </c>
      <c r="GY213">
        <v>55.5521</v>
      </c>
      <c r="GZ213">
        <v>49.7396</v>
      </c>
      <c r="HA213">
        <v>1</v>
      </c>
      <c r="HB213">
        <v>-0.0830894</v>
      </c>
      <c r="HC213">
        <v>2.07307</v>
      </c>
      <c r="HD213">
        <v>20.1341</v>
      </c>
      <c r="HE213">
        <v>5.20052</v>
      </c>
      <c r="HF213">
        <v>12.004</v>
      </c>
      <c r="HG213">
        <v>4.976</v>
      </c>
      <c r="HH213">
        <v>3.2934</v>
      </c>
      <c r="HI213">
        <v>660.9</v>
      </c>
      <c r="HJ213">
        <v>9999</v>
      </c>
      <c r="HK213">
        <v>9999</v>
      </c>
      <c r="HL213">
        <v>9999</v>
      </c>
      <c r="HM213">
        <v>1.86289</v>
      </c>
      <c r="HN213">
        <v>1.86783</v>
      </c>
      <c r="HO213">
        <v>1.86752</v>
      </c>
      <c r="HP213">
        <v>1.86868</v>
      </c>
      <c r="HQ213">
        <v>1.86951</v>
      </c>
      <c r="HR213">
        <v>1.8656</v>
      </c>
      <c r="HS213">
        <v>1.86664</v>
      </c>
      <c r="HT213">
        <v>1.86807</v>
      </c>
      <c r="HU213">
        <v>5</v>
      </c>
      <c r="HV213">
        <v>0</v>
      </c>
      <c r="HW213">
        <v>0</v>
      </c>
      <c r="HX213">
        <v>0</v>
      </c>
      <c r="HY213" t="s">
        <v>421</v>
      </c>
      <c r="HZ213" t="s">
        <v>422</v>
      </c>
      <c r="IA213" t="s">
        <v>423</v>
      </c>
      <c r="IB213" t="s">
        <v>423</v>
      </c>
      <c r="IC213" t="s">
        <v>423</v>
      </c>
      <c r="ID213" t="s">
        <v>423</v>
      </c>
      <c r="IE213">
        <v>0</v>
      </c>
      <c r="IF213">
        <v>100</v>
      </c>
      <c r="IG213">
        <v>100</v>
      </c>
      <c r="IH213">
        <v>6.424</v>
      </c>
      <c r="II213">
        <v>0.3488</v>
      </c>
      <c r="IJ213">
        <v>3.92169283877132</v>
      </c>
      <c r="IK213">
        <v>0.0054094350880348</v>
      </c>
      <c r="IL213">
        <v>8.62785101562088e-07</v>
      </c>
      <c r="IM213">
        <v>-6.09410195572284e-10</v>
      </c>
      <c r="IN213">
        <v>-0.025273926026183</v>
      </c>
      <c r="IO213">
        <v>-0.0219156322177338</v>
      </c>
      <c r="IP213">
        <v>0.00246301660602182</v>
      </c>
      <c r="IQ213">
        <v>-2.7174175459257e-05</v>
      </c>
      <c r="IR213">
        <v>-3</v>
      </c>
      <c r="IS213">
        <v>1757</v>
      </c>
      <c r="IT213">
        <v>1</v>
      </c>
      <c r="IU213">
        <v>21</v>
      </c>
      <c r="IV213">
        <v>1561.8</v>
      </c>
      <c r="IW213">
        <v>1561.7</v>
      </c>
      <c r="IX213">
        <v>1.14624</v>
      </c>
      <c r="IY213">
        <v>2.61841</v>
      </c>
      <c r="IZ213">
        <v>1.54785</v>
      </c>
      <c r="JA213">
        <v>2.30591</v>
      </c>
      <c r="JB213">
        <v>1.34644</v>
      </c>
      <c r="JC213">
        <v>2.32544</v>
      </c>
      <c r="JD213">
        <v>32.2666</v>
      </c>
      <c r="JE213">
        <v>16.1984</v>
      </c>
      <c r="JF213">
        <v>18</v>
      </c>
      <c r="JG213">
        <v>493.573</v>
      </c>
      <c r="JH213">
        <v>407.643</v>
      </c>
      <c r="JI213">
        <v>20.1863</v>
      </c>
      <c r="JJ213">
        <v>26.1074</v>
      </c>
      <c r="JK213">
        <v>30.0004</v>
      </c>
      <c r="JL213">
        <v>26.0689</v>
      </c>
      <c r="JM213">
        <v>26.0134</v>
      </c>
      <c r="JN213">
        <v>23.0827</v>
      </c>
      <c r="JO213">
        <v>22.0001</v>
      </c>
      <c r="JP213">
        <v>8.08113</v>
      </c>
      <c r="JQ213">
        <v>20.1844</v>
      </c>
      <c r="JR213">
        <v>494.234</v>
      </c>
      <c r="JS213">
        <v>20.1171</v>
      </c>
      <c r="JT213">
        <v>102.355</v>
      </c>
      <c r="JU213">
        <v>103.189</v>
      </c>
    </row>
    <row r="214" spans="1:281">
      <c r="A214">
        <v>198</v>
      </c>
      <c r="B214">
        <v>1659722321</v>
      </c>
      <c r="C214">
        <v>4335.90000009537</v>
      </c>
      <c r="D214" t="s">
        <v>821</v>
      </c>
      <c r="E214" t="s">
        <v>822</v>
      </c>
      <c r="F214">
        <v>5</v>
      </c>
      <c r="G214" t="s">
        <v>764</v>
      </c>
      <c r="H214" t="s">
        <v>416</v>
      </c>
      <c r="I214">
        <v>1659722313.5</v>
      </c>
      <c r="J214">
        <f>(K214)/1000</f>
        <v>0</v>
      </c>
      <c r="K214">
        <f>IF(CZ214, AN214, AH214)</f>
        <v>0</v>
      </c>
      <c r="L214">
        <f>IF(CZ214, AI214, AG214)</f>
        <v>0</v>
      </c>
      <c r="M214">
        <f>DB214 - IF(AU214&gt;1, L214*CV214*100.0/(AW214*DP214), 0)</f>
        <v>0</v>
      </c>
      <c r="N214">
        <f>((T214-J214/2)*M214-L214)/(T214+J214/2)</f>
        <v>0</v>
      </c>
      <c r="O214">
        <f>N214*(DI214+DJ214)/1000.0</f>
        <v>0</v>
      </c>
      <c r="P214">
        <f>(DB214 - IF(AU214&gt;1, L214*CV214*100.0/(AW214*DP214), 0))*(DI214+DJ214)/1000.0</f>
        <v>0</v>
      </c>
      <c r="Q214">
        <f>2.0/((1/S214-1/R214)+SIGN(S214)*SQRT((1/S214-1/R214)*(1/S214-1/R214) + 4*CW214/((CW214+1)*(CW214+1))*(2*1/S214*1/R214-1/R214*1/R214)))</f>
        <v>0</v>
      </c>
      <c r="R214">
        <f>IF(LEFT(CX214,1)&lt;&gt;"0",IF(LEFT(CX214,1)="1",3.0,CY214),$D$5+$E$5*(DP214*DI214/($K$5*1000))+$F$5*(DP214*DI214/($K$5*1000))*MAX(MIN(CV214,$J$5),$I$5)*MAX(MIN(CV214,$J$5),$I$5)+$G$5*MAX(MIN(CV214,$J$5),$I$5)*(DP214*DI214/($K$5*1000))+$H$5*(DP214*DI214/($K$5*1000))*(DP214*DI214/($K$5*1000)))</f>
        <v>0</v>
      </c>
      <c r="S214">
        <f>J214*(1000-(1000*0.61365*exp(17.502*W214/(240.97+W214))/(DI214+DJ214)+DD214)/2)/(1000*0.61365*exp(17.502*W214/(240.97+W214))/(DI214+DJ214)-DD214)</f>
        <v>0</v>
      </c>
      <c r="T214">
        <f>1/((CW214+1)/(Q214/1.6)+1/(R214/1.37)) + CW214/((CW214+1)/(Q214/1.6) + CW214/(R214/1.37))</f>
        <v>0</v>
      </c>
      <c r="U214">
        <f>(CR214*CU214)</f>
        <v>0</v>
      </c>
      <c r="V214">
        <f>(DK214+(U214+2*0.95*5.67E-8*(((DK214+$B$7)+273)^4-(DK214+273)^4)-44100*J214)/(1.84*29.3*R214+8*0.95*5.67E-8*(DK214+273)^3))</f>
        <v>0</v>
      </c>
      <c r="W214">
        <f>($C$7*DL214+$D$7*DM214+$E$7*V214)</f>
        <v>0</v>
      </c>
      <c r="X214">
        <f>0.61365*exp(17.502*W214/(240.97+W214))</f>
        <v>0</v>
      </c>
      <c r="Y214">
        <f>(Z214/AA214*100)</f>
        <v>0</v>
      </c>
      <c r="Z214">
        <f>DD214*(DI214+DJ214)/1000</f>
        <v>0</v>
      </c>
      <c r="AA214">
        <f>0.61365*exp(17.502*DK214/(240.97+DK214))</f>
        <v>0</v>
      </c>
      <c r="AB214">
        <f>(X214-DD214*(DI214+DJ214)/1000)</f>
        <v>0</v>
      </c>
      <c r="AC214">
        <f>(-J214*44100)</f>
        <v>0</v>
      </c>
      <c r="AD214">
        <f>2*29.3*R214*0.92*(DK214-W214)</f>
        <v>0</v>
      </c>
      <c r="AE214">
        <f>2*0.95*5.67E-8*(((DK214+$B$7)+273)^4-(W214+273)^4)</f>
        <v>0</v>
      </c>
      <c r="AF214">
        <f>U214+AE214+AC214+AD214</f>
        <v>0</v>
      </c>
      <c r="AG214">
        <f>DH214*AU214*(DC214-DB214*(1000-AU214*DE214)/(1000-AU214*DD214))/(100*CV214)</f>
        <v>0</v>
      </c>
      <c r="AH214">
        <f>1000*DH214*AU214*(DD214-DE214)/(100*CV214*(1000-AU214*DD214))</f>
        <v>0</v>
      </c>
      <c r="AI214">
        <f>(AJ214 - AK214 - DI214*1E3/(8.314*(DK214+273.15)) * AM214/DH214 * AL214) * DH214/(100*CV214) * (1000 - DE214)/1000</f>
        <v>0</v>
      </c>
      <c r="AJ214">
        <v>493.288119086389</v>
      </c>
      <c r="AK214">
        <v>471.531654545455</v>
      </c>
      <c r="AL214">
        <v>3.20702942462412</v>
      </c>
      <c r="AM214">
        <v>66.0070140870222</v>
      </c>
      <c r="AN214">
        <f>(AP214 - AO214 + DI214*1E3/(8.314*(DK214+273.15)) * AR214/DH214 * AQ214) * DH214/(100*CV214) * 1000/(1000 - AP214)</f>
        <v>0</v>
      </c>
      <c r="AO214">
        <v>20.1255472611352</v>
      </c>
      <c r="AP214">
        <v>21.3483846153846</v>
      </c>
      <c r="AQ214">
        <v>1.40348979711095e-05</v>
      </c>
      <c r="AR214">
        <v>111.285414985331</v>
      </c>
      <c r="AS214">
        <v>2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MAX(0,($B$13+$C$13*DP214)/(1+$D$13*DP214)*DI214/(DK214+273)*$E$13)</f>
        <v>0</v>
      </c>
      <c r="AX214" t="s">
        <v>417</v>
      </c>
      <c r="AY214" t="s">
        <v>417</v>
      </c>
      <c r="AZ214">
        <v>0</v>
      </c>
      <c r="BA214">
        <v>0</v>
      </c>
      <c r="BB214">
        <f>1-AZ214/BA214</f>
        <v>0</v>
      </c>
      <c r="BC214">
        <v>0</v>
      </c>
      <c r="BD214" t="s">
        <v>417</v>
      </c>
      <c r="BE214" t="s">
        <v>417</v>
      </c>
      <c r="BF214">
        <v>0</v>
      </c>
      <c r="BG214">
        <v>0</v>
      </c>
      <c r="BH214">
        <f>1-BF214/BG214</f>
        <v>0</v>
      </c>
      <c r="BI214">
        <v>0.5</v>
      </c>
      <c r="BJ214">
        <f>CS214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417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f>$B$11*DQ214+$C$11*DR214+$F$11*EC214*(1-EF214)</f>
        <v>0</v>
      </c>
      <c r="CS214">
        <f>CR214*CT214</f>
        <v>0</v>
      </c>
      <c r="CT214">
        <f>($B$11*$D$9+$C$11*$D$9+$F$11*((EP214+EH214)/MAX(EP214+EH214+EQ214, 0.1)*$I$9+EQ214/MAX(EP214+EH214+EQ214, 0.1)*$J$9))/($B$11+$C$11+$F$11)</f>
        <v>0</v>
      </c>
      <c r="CU214">
        <f>($B$11*$K$9+$C$11*$K$9+$F$11*((EP214+EH214)/MAX(EP214+EH214+EQ214, 0.1)*$P$9+EQ214/MAX(EP214+EH214+EQ214, 0.1)*$Q$9))/($B$11+$C$11+$F$11)</f>
        <v>0</v>
      </c>
      <c r="CV214">
        <v>6</v>
      </c>
      <c r="CW214">
        <v>0.5</v>
      </c>
      <c r="CX214" t="s">
        <v>418</v>
      </c>
      <c r="CY214">
        <v>2</v>
      </c>
      <c r="CZ214" t="b">
        <v>1</v>
      </c>
      <c r="DA214">
        <v>1659722313.5</v>
      </c>
      <c r="DB214">
        <v>440.592037037037</v>
      </c>
      <c r="DC214">
        <v>467.203296296296</v>
      </c>
      <c r="DD214">
        <v>21.3442555555556</v>
      </c>
      <c r="DE214">
        <v>20.1255814814815</v>
      </c>
      <c r="DF214">
        <v>434.20862962963</v>
      </c>
      <c r="DG214">
        <v>20.9954481481481</v>
      </c>
      <c r="DH214">
        <v>500.09937037037</v>
      </c>
      <c r="DI214">
        <v>90.3649222222222</v>
      </c>
      <c r="DJ214">
        <v>0.100083003703704</v>
      </c>
      <c r="DK214">
        <v>24.582662962963</v>
      </c>
      <c r="DL214">
        <v>25.0130666666667</v>
      </c>
      <c r="DM214">
        <v>999.9</v>
      </c>
      <c r="DN214">
        <v>0</v>
      </c>
      <c r="DO214">
        <v>0</v>
      </c>
      <c r="DP214">
        <v>9998.14814814815</v>
      </c>
      <c r="DQ214">
        <v>0</v>
      </c>
      <c r="DR214">
        <v>11.0140037037037</v>
      </c>
      <c r="DS214">
        <v>-26.6112777777778</v>
      </c>
      <c r="DT214">
        <v>450.201259259259</v>
      </c>
      <c r="DU214">
        <v>476.799222222222</v>
      </c>
      <c r="DV214">
        <v>1.21868333333333</v>
      </c>
      <c r="DW214">
        <v>467.203296296296</v>
      </c>
      <c r="DX214">
        <v>20.1255814814815</v>
      </c>
      <c r="DY214">
        <v>1.92877296296296</v>
      </c>
      <c r="DZ214">
        <v>1.81864555555556</v>
      </c>
      <c r="EA214">
        <v>16.8714259259259</v>
      </c>
      <c r="EB214">
        <v>15.9479777777778</v>
      </c>
      <c r="EC214">
        <v>1999.98851851852</v>
      </c>
      <c r="ED214">
        <v>0.979998851851852</v>
      </c>
      <c r="EE214">
        <v>0.0200009592592593</v>
      </c>
      <c r="EF214">
        <v>0</v>
      </c>
      <c r="EG214">
        <v>261.171481481481</v>
      </c>
      <c r="EH214">
        <v>5.00063</v>
      </c>
      <c r="EI214">
        <v>5475.37851851852</v>
      </c>
      <c r="EJ214">
        <v>17256.7925925926</v>
      </c>
      <c r="EK214">
        <v>38.3236666666667</v>
      </c>
      <c r="EL214">
        <v>38.4278148148148</v>
      </c>
      <c r="EM214">
        <v>37.861</v>
      </c>
      <c r="EN214">
        <v>37.7568888888889</v>
      </c>
      <c r="EO214">
        <v>39.125</v>
      </c>
      <c r="EP214">
        <v>1955.08296296296</v>
      </c>
      <c r="EQ214">
        <v>39.9055555555556</v>
      </c>
      <c r="ER214">
        <v>0</v>
      </c>
      <c r="ES214">
        <v>1659722317.9</v>
      </c>
      <c r="ET214">
        <v>0</v>
      </c>
      <c r="EU214">
        <v>261.157692307692</v>
      </c>
      <c r="EV214">
        <v>3.0934700804475</v>
      </c>
      <c r="EW214">
        <v>59.3176068964025</v>
      </c>
      <c r="EX214">
        <v>5475.22615384615</v>
      </c>
      <c r="EY214">
        <v>15</v>
      </c>
      <c r="EZ214">
        <v>0</v>
      </c>
      <c r="FA214" t="s">
        <v>419</v>
      </c>
      <c r="FB214">
        <v>1659628608.5</v>
      </c>
      <c r="FC214">
        <v>1659628614.5</v>
      </c>
      <c r="FD214">
        <v>0</v>
      </c>
      <c r="FE214">
        <v>0.171</v>
      </c>
      <c r="FF214">
        <v>-0.023</v>
      </c>
      <c r="FG214">
        <v>6.372</v>
      </c>
      <c r="FH214">
        <v>0.072</v>
      </c>
      <c r="FI214">
        <v>420</v>
      </c>
      <c r="FJ214">
        <v>15</v>
      </c>
      <c r="FK214">
        <v>0.23</v>
      </c>
      <c r="FL214">
        <v>0.04</v>
      </c>
      <c r="FM214">
        <v>-22.81206525</v>
      </c>
      <c r="FN214">
        <v>-57.7806800375234</v>
      </c>
      <c r="FO214">
        <v>5.82991021404661</v>
      </c>
      <c r="FP214">
        <v>0</v>
      </c>
      <c r="FQ214">
        <v>261.056470588235</v>
      </c>
      <c r="FR214">
        <v>1.74310160353158</v>
      </c>
      <c r="FS214">
        <v>0.244943238958375</v>
      </c>
      <c r="FT214">
        <v>0</v>
      </c>
      <c r="FU214">
        <v>1.21701525</v>
      </c>
      <c r="FV214">
        <v>0.0174946716697903</v>
      </c>
      <c r="FW214">
        <v>0.00308236920849855</v>
      </c>
      <c r="FX214">
        <v>1</v>
      </c>
      <c r="FY214">
        <v>1</v>
      </c>
      <c r="FZ214">
        <v>3</v>
      </c>
      <c r="GA214" t="s">
        <v>426</v>
      </c>
      <c r="GB214">
        <v>2.97395</v>
      </c>
      <c r="GC214">
        <v>2.75426</v>
      </c>
      <c r="GD214">
        <v>0.0975225</v>
      </c>
      <c r="GE214">
        <v>0.103343</v>
      </c>
      <c r="GF214">
        <v>0.0952227</v>
      </c>
      <c r="GG214">
        <v>0.0923075</v>
      </c>
      <c r="GH214">
        <v>35157.7</v>
      </c>
      <c r="GI214">
        <v>38214.4</v>
      </c>
      <c r="GJ214">
        <v>35300.6</v>
      </c>
      <c r="GK214">
        <v>38649</v>
      </c>
      <c r="GL214">
        <v>45283.2</v>
      </c>
      <c r="GM214">
        <v>50669.2</v>
      </c>
      <c r="GN214">
        <v>55173.6</v>
      </c>
      <c r="GO214">
        <v>61993.9</v>
      </c>
      <c r="GP214">
        <v>1.982</v>
      </c>
      <c r="GQ214">
        <v>1.8476</v>
      </c>
      <c r="GR214">
        <v>0.077039</v>
      </c>
      <c r="GS214">
        <v>0</v>
      </c>
      <c r="GT214">
        <v>23.7429</v>
      </c>
      <c r="GU214">
        <v>999.9</v>
      </c>
      <c r="GV214">
        <v>55.268</v>
      </c>
      <c r="GW214">
        <v>28.782</v>
      </c>
      <c r="GX214">
        <v>24.2884</v>
      </c>
      <c r="GY214">
        <v>55.2921</v>
      </c>
      <c r="GZ214">
        <v>50.0361</v>
      </c>
      <c r="HA214">
        <v>1</v>
      </c>
      <c r="HB214">
        <v>-0.0829878</v>
      </c>
      <c r="HC214">
        <v>2.06449</v>
      </c>
      <c r="HD214">
        <v>20.1342</v>
      </c>
      <c r="HE214">
        <v>5.20172</v>
      </c>
      <c r="HF214">
        <v>12.004</v>
      </c>
      <c r="HG214">
        <v>4.976</v>
      </c>
      <c r="HH214">
        <v>3.2934</v>
      </c>
      <c r="HI214">
        <v>660.9</v>
      </c>
      <c r="HJ214">
        <v>9999</v>
      </c>
      <c r="HK214">
        <v>9999</v>
      </c>
      <c r="HL214">
        <v>9999</v>
      </c>
      <c r="HM214">
        <v>1.86285</v>
      </c>
      <c r="HN214">
        <v>1.86783</v>
      </c>
      <c r="HO214">
        <v>1.86755</v>
      </c>
      <c r="HP214">
        <v>1.86865</v>
      </c>
      <c r="HQ214">
        <v>1.86951</v>
      </c>
      <c r="HR214">
        <v>1.86557</v>
      </c>
      <c r="HS214">
        <v>1.86664</v>
      </c>
      <c r="HT214">
        <v>1.86807</v>
      </c>
      <c r="HU214">
        <v>5</v>
      </c>
      <c r="HV214">
        <v>0</v>
      </c>
      <c r="HW214">
        <v>0</v>
      </c>
      <c r="HX214">
        <v>0</v>
      </c>
      <c r="HY214" t="s">
        <v>421</v>
      </c>
      <c r="HZ214" t="s">
        <v>422</v>
      </c>
      <c r="IA214" t="s">
        <v>423</v>
      </c>
      <c r="IB214" t="s">
        <v>423</v>
      </c>
      <c r="IC214" t="s">
        <v>423</v>
      </c>
      <c r="ID214" t="s">
        <v>423</v>
      </c>
      <c r="IE214">
        <v>0</v>
      </c>
      <c r="IF214">
        <v>100</v>
      </c>
      <c r="IG214">
        <v>100</v>
      </c>
      <c r="IH214">
        <v>6.513</v>
      </c>
      <c r="II214">
        <v>0.3487</v>
      </c>
      <c r="IJ214">
        <v>3.92169283877132</v>
      </c>
      <c r="IK214">
        <v>0.0054094350880348</v>
      </c>
      <c r="IL214">
        <v>8.62785101562088e-07</v>
      </c>
      <c r="IM214">
        <v>-6.09410195572284e-10</v>
      </c>
      <c r="IN214">
        <v>-0.025273926026183</v>
      </c>
      <c r="IO214">
        <v>-0.0219156322177338</v>
      </c>
      <c r="IP214">
        <v>0.00246301660602182</v>
      </c>
      <c r="IQ214">
        <v>-2.7174175459257e-05</v>
      </c>
      <c r="IR214">
        <v>-3</v>
      </c>
      <c r="IS214">
        <v>1757</v>
      </c>
      <c r="IT214">
        <v>1</v>
      </c>
      <c r="IU214">
        <v>21</v>
      </c>
      <c r="IV214">
        <v>1561.9</v>
      </c>
      <c r="IW214">
        <v>1561.8</v>
      </c>
      <c r="IX214">
        <v>1.18164</v>
      </c>
      <c r="IY214">
        <v>2.62939</v>
      </c>
      <c r="IZ214">
        <v>1.54785</v>
      </c>
      <c r="JA214">
        <v>2.30469</v>
      </c>
      <c r="JB214">
        <v>1.34644</v>
      </c>
      <c r="JC214">
        <v>2.26318</v>
      </c>
      <c r="JD214">
        <v>32.2666</v>
      </c>
      <c r="JE214">
        <v>16.1897</v>
      </c>
      <c r="JF214">
        <v>18</v>
      </c>
      <c r="JG214">
        <v>493.333</v>
      </c>
      <c r="JH214">
        <v>407.659</v>
      </c>
      <c r="JI214">
        <v>20.1736</v>
      </c>
      <c r="JJ214">
        <v>26.1096</v>
      </c>
      <c r="JK214">
        <v>30.0003</v>
      </c>
      <c r="JL214">
        <v>26.0711</v>
      </c>
      <c r="JM214">
        <v>26.0156</v>
      </c>
      <c r="JN214">
        <v>23.7027</v>
      </c>
      <c r="JO214">
        <v>22.0001</v>
      </c>
      <c r="JP214">
        <v>8.08113</v>
      </c>
      <c r="JQ214">
        <v>20.1724</v>
      </c>
      <c r="JR214">
        <v>507.672</v>
      </c>
      <c r="JS214">
        <v>20.1171</v>
      </c>
      <c r="JT214">
        <v>102.354</v>
      </c>
      <c r="JU214">
        <v>103.188</v>
      </c>
    </row>
    <row r="215" spans="1:281">
      <c r="A215">
        <v>199</v>
      </c>
      <c r="B215">
        <v>1659722326</v>
      </c>
      <c r="C215">
        <v>4340.90000009537</v>
      </c>
      <c r="D215" t="s">
        <v>823</v>
      </c>
      <c r="E215" t="s">
        <v>824</v>
      </c>
      <c r="F215">
        <v>5</v>
      </c>
      <c r="G215" t="s">
        <v>764</v>
      </c>
      <c r="H215" t="s">
        <v>416</v>
      </c>
      <c r="I215">
        <v>1659722318.21429</v>
      </c>
      <c r="J215">
        <f>(K215)/1000</f>
        <v>0</v>
      </c>
      <c r="K215">
        <f>IF(CZ215, AN215, AH215)</f>
        <v>0</v>
      </c>
      <c r="L215">
        <f>IF(CZ215, AI215, AG215)</f>
        <v>0</v>
      </c>
      <c r="M215">
        <f>DB215 - IF(AU215&gt;1, L215*CV215*100.0/(AW215*DP215), 0)</f>
        <v>0</v>
      </c>
      <c r="N215">
        <f>((T215-J215/2)*M215-L215)/(T215+J215/2)</f>
        <v>0</v>
      </c>
      <c r="O215">
        <f>N215*(DI215+DJ215)/1000.0</f>
        <v>0</v>
      </c>
      <c r="P215">
        <f>(DB215 - IF(AU215&gt;1, L215*CV215*100.0/(AW215*DP215), 0))*(DI215+DJ215)/1000.0</f>
        <v>0</v>
      </c>
      <c r="Q215">
        <f>2.0/((1/S215-1/R215)+SIGN(S215)*SQRT((1/S215-1/R215)*(1/S215-1/R215) + 4*CW215/((CW215+1)*(CW215+1))*(2*1/S215*1/R215-1/R215*1/R215)))</f>
        <v>0</v>
      </c>
      <c r="R215">
        <f>IF(LEFT(CX215,1)&lt;&gt;"0",IF(LEFT(CX215,1)="1",3.0,CY215),$D$5+$E$5*(DP215*DI215/($K$5*1000))+$F$5*(DP215*DI215/($K$5*1000))*MAX(MIN(CV215,$J$5),$I$5)*MAX(MIN(CV215,$J$5),$I$5)+$G$5*MAX(MIN(CV215,$J$5),$I$5)*(DP215*DI215/($K$5*1000))+$H$5*(DP215*DI215/($K$5*1000))*(DP215*DI215/($K$5*1000)))</f>
        <v>0</v>
      </c>
      <c r="S215">
        <f>J215*(1000-(1000*0.61365*exp(17.502*W215/(240.97+W215))/(DI215+DJ215)+DD215)/2)/(1000*0.61365*exp(17.502*W215/(240.97+W215))/(DI215+DJ215)-DD215)</f>
        <v>0</v>
      </c>
      <c r="T215">
        <f>1/((CW215+1)/(Q215/1.6)+1/(R215/1.37)) + CW215/((CW215+1)/(Q215/1.6) + CW215/(R215/1.37))</f>
        <v>0</v>
      </c>
      <c r="U215">
        <f>(CR215*CU215)</f>
        <v>0</v>
      </c>
      <c r="V215">
        <f>(DK215+(U215+2*0.95*5.67E-8*(((DK215+$B$7)+273)^4-(DK215+273)^4)-44100*J215)/(1.84*29.3*R215+8*0.95*5.67E-8*(DK215+273)^3))</f>
        <v>0</v>
      </c>
      <c r="W215">
        <f>($C$7*DL215+$D$7*DM215+$E$7*V215)</f>
        <v>0</v>
      </c>
      <c r="X215">
        <f>0.61365*exp(17.502*W215/(240.97+W215))</f>
        <v>0</v>
      </c>
      <c r="Y215">
        <f>(Z215/AA215*100)</f>
        <v>0</v>
      </c>
      <c r="Z215">
        <f>DD215*(DI215+DJ215)/1000</f>
        <v>0</v>
      </c>
      <c r="AA215">
        <f>0.61365*exp(17.502*DK215/(240.97+DK215))</f>
        <v>0</v>
      </c>
      <c r="AB215">
        <f>(X215-DD215*(DI215+DJ215)/1000)</f>
        <v>0</v>
      </c>
      <c r="AC215">
        <f>(-J215*44100)</f>
        <v>0</v>
      </c>
      <c r="AD215">
        <f>2*29.3*R215*0.92*(DK215-W215)</f>
        <v>0</v>
      </c>
      <c r="AE215">
        <f>2*0.95*5.67E-8*(((DK215+$B$7)+273)^4-(W215+273)^4)</f>
        <v>0</v>
      </c>
      <c r="AF215">
        <f>U215+AE215+AC215+AD215</f>
        <v>0</v>
      </c>
      <c r="AG215">
        <f>DH215*AU215*(DC215-DB215*(1000-AU215*DE215)/(1000-AU215*DD215))/(100*CV215)</f>
        <v>0</v>
      </c>
      <c r="AH215">
        <f>1000*DH215*AU215*(DD215-DE215)/(100*CV215*(1000-AU215*DD215))</f>
        <v>0</v>
      </c>
      <c r="AI215">
        <f>(AJ215 - AK215 - DI215*1E3/(8.314*(DK215+273.15)) * AM215/DH215 * AL215) * DH215/(100*CV215) * (1000 - DE215)/1000</f>
        <v>0</v>
      </c>
      <c r="AJ215">
        <v>510.987918647222</v>
      </c>
      <c r="AK215">
        <v>488.292515151515</v>
      </c>
      <c r="AL215">
        <v>3.38571469300566</v>
      </c>
      <c r="AM215">
        <v>66.0070140870222</v>
      </c>
      <c r="AN215">
        <f>(AP215 - AO215 + DI215*1E3/(8.314*(DK215+273.15)) * AR215/DH215 * AQ215) * DH215/(100*CV215) * 1000/(1000 - AP215)</f>
        <v>0</v>
      </c>
      <c r="AO215">
        <v>20.1248076124242</v>
      </c>
      <c r="AP215">
        <v>21.3455405594406</v>
      </c>
      <c r="AQ215">
        <v>4.22142967839602e-07</v>
      </c>
      <c r="AR215">
        <v>111.285414985331</v>
      </c>
      <c r="AS215">
        <v>2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MAX(0,($B$13+$C$13*DP215)/(1+$D$13*DP215)*DI215/(DK215+273)*$E$13)</f>
        <v>0</v>
      </c>
      <c r="AX215" t="s">
        <v>417</v>
      </c>
      <c r="AY215" t="s">
        <v>417</v>
      </c>
      <c r="AZ215">
        <v>0</v>
      </c>
      <c r="BA215">
        <v>0</v>
      </c>
      <c r="BB215">
        <f>1-AZ215/BA215</f>
        <v>0</v>
      </c>
      <c r="BC215">
        <v>0</v>
      </c>
      <c r="BD215" t="s">
        <v>417</v>
      </c>
      <c r="BE215" t="s">
        <v>417</v>
      </c>
      <c r="BF215">
        <v>0</v>
      </c>
      <c r="BG215">
        <v>0</v>
      </c>
      <c r="BH215">
        <f>1-BF215/BG215</f>
        <v>0</v>
      </c>
      <c r="BI215">
        <v>0.5</v>
      </c>
      <c r="BJ215">
        <f>CS215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417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f>$B$11*DQ215+$C$11*DR215+$F$11*EC215*(1-EF215)</f>
        <v>0</v>
      </c>
      <c r="CS215">
        <f>CR215*CT215</f>
        <v>0</v>
      </c>
      <c r="CT215">
        <f>($B$11*$D$9+$C$11*$D$9+$F$11*((EP215+EH215)/MAX(EP215+EH215+EQ215, 0.1)*$I$9+EQ215/MAX(EP215+EH215+EQ215, 0.1)*$J$9))/($B$11+$C$11+$F$11)</f>
        <v>0</v>
      </c>
      <c r="CU215">
        <f>($B$11*$K$9+$C$11*$K$9+$F$11*((EP215+EH215)/MAX(EP215+EH215+EQ215, 0.1)*$P$9+EQ215/MAX(EP215+EH215+EQ215, 0.1)*$Q$9))/($B$11+$C$11+$F$11)</f>
        <v>0</v>
      </c>
      <c r="CV215">
        <v>6</v>
      </c>
      <c r="CW215">
        <v>0.5</v>
      </c>
      <c r="CX215" t="s">
        <v>418</v>
      </c>
      <c r="CY215">
        <v>2</v>
      </c>
      <c r="CZ215" t="b">
        <v>1</v>
      </c>
      <c r="DA215">
        <v>1659722318.21429</v>
      </c>
      <c r="DB215">
        <v>454.622035714286</v>
      </c>
      <c r="DC215">
        <v>483.274928571429</v>
      </c>
      <c r="DD215">
        <v>21.3453178571429</v>
      </c>
      <c r="DE215">
        <v>20.1255535714286</v>
      </c>
      <c r="DF215">
        <v>448.157607142857</v>
      </c>
      <c r="DG215">
        <v>20.996475</v>
      </c>
      <c r="DH215">
        <v>500.091857142857</v>
      </c>
      <c r="DI215">
        <v>90.3649035714286</v>
      </c>
      <c r="DJ215">
        <v>0.100048532142857</v>
      </c>
      <c r="DK215">
        <v>24.5827</v>
      </c>
      <c r="DL215">
        <v>25.0099535714286</v>
      </c>
      <c r="DM215">
        <v>999.9</v>
      </c>
      <c r="DN215">
        <v>0</v>
      </c>
      <c r="DO215">
        <v>0</v>
      </c>
      <c r="DP215">
        <v>10002.1428571429</v>
      </c>
      <c r="DQ215">
        <v>0</v>
      </c>
      <c r="DR215">
        <v>10.9788214285714</v>
      </c>
      <c r="DS215">
        <v>-28.6528678571429</v>
      </c>
      <c r="DT215">
        <v>464.537785714286</v>
      </c>
      <c r="DU215">
        <v>493.200892857143</v>
      </c>
      <c r="DV215">
        <v>1.21978428571429</v>
      </c>
      <c r="DW215">
        <v>483.274928571429</v>
      </c>
      <c r="DX215">
        <v>20.1255535714286</v>
      </c>
      <c r="DY215">
        <v>1.92887</v>
      </c>
      <c r="DZ215">
        <v>1.81864214285714</v>
      </c>
      <c r="EA215">
        <v>16.8722035714286</v>
      </c>
      <c r="EB215">
        <v>15.9479535714286</v>
      </c>
      <c r="EC215">
        <v>1999.98178571429</v>
      </c>
      <c r="ED215">
        <v>0.979999642857143</v>
      </c>
      <c r="EE215">
        <v>0.0200001892857143</v>
      </c>
      <c r="EF215">
        <v>0</v>
      </c>
      <c r="EG215">
        <v>261.411821428571</v>
      </c>
      <c r="EH215">
        <v>5.00063</v>
      </c>
      <c r="EI215">
        <v>5481.62535714286</v>
      </c>
      <c r="EJ215">
        <v>17256.7464285714</v>
      </c>
      <c r="EK215">
        <v>38.3435</v>
      </c>
      <c r="EL215">
        <v>38.4281428571429</v>
      </c>
      <c r="EM215">
        <v>37.87275</v>
      </c>
      <c r="EN215">
        <v>37.7699285714286</v>
      </c>
      <c r="EO215">
        <v>39.125</v>
      </c>
      <c r="EP215">
        <v>1955.07785714286</v>
      </c>
      <c r="EQ215">
        <v>39.9039285714286</v>
      </c>
      <c r="ER215">
        <v>0</v>
      </c>
      <c r="ES215">
        <v>1659722323.3</v>
      </c>
      <c r="ET215">
        <v>0</v>
      </c>
      <c r="EU215">
        <v>261.45512</v>
      </c>
      <c r="EV215">
        <v>4.2676923032775</v>
      </c>
      <c r="EW215">
        <v>102.203846339578</v>
      </c>
      <c r="EX215">
        <v>5482.6644</v>
      </c>
      <c r="EY215">
        <v>15</v>
      </c>
      <c r="EZ215">
        <v>0</v>
      </c>
      <c r="FA215" t="s">
        <v>419</v>
      </c>
      <c r="FB215">
        <v>1659628608.5</v>
      </c>
      <c r="FC215">
        <v>1659628614.5</v>
      </c>
      <c r="FD215">
        <v>0</v>
      </c>
      <c r="FE215">
        <v>0.171</v>
      </c>
      <c r="FF215">
        <v>-0.023</v>
      </c>
      <c r="FG215">
        <v>6.372</v>
      </c>
      <c r="FH215">
        <v>0.072</v>
      </c>
      <c r="FI215">
        <v>420</v>
      </c>
      <c r="FJ215">
        <v>15</v>
      </c>
      <c r="FK215">
        <v>0.23</v>
      </c>
      <c r="FL215">
        <v>0.04</v>
      </c>
      <c r="FM215">
        <v>-27.2848225</v>
      </c>
      <c r="FN215">
        <v>-26.783609380863</v>
      </c>
      <c r="FO215">
        <v>2.82557226650527</v>
      </c>
      <c r="FP215">
        <v>0</v>
      </c>
      <c r="FQ215">
        <v>261.294147058824</v>
      </c>
      <c r="FR215">
        <v>3.32765469433229</v>
      </c>
      <c r="FS215">
        <v>0.366240850707078</v>
      </c>
      <c r="FT215">
        <v>0</v>
      </c>
      <c r="FU215">
        <v>1.21878825</v>
      </c>
      <c r="FV215">
        <v>0.0162861163227008</v>
      </c>
      <c r="FW215">
        <v>0.00328346607070944</v>
      </c>
      <c r="FX215">
        <v>1</v>
      </c>
      <c r="FY215">
        <v>1</v>
      </c>
      <c r="FZ215">
        <v>3</v>
      </c>
      <c r="GA215" t="s">
        <v>426</v>
      </c>
      <c r="GB215">
        <v>2.97327</v>
      </c>
      <c r="GC215">
        <v>2.75413</v>
      </c>
      <c r="GD215">
        <v>0.100095</v>
      </c>
      <c r="GE215">
        <v>0.105791</v>
      </c>
      <c r="GF215">
        <v>0.0952205</v>
      </c>
      <c r="GG215">
        <v>0.0923031</v>
      </c>
      <c r="GH215">
        <v>35057.4</v>
      </c>
      <c r="GI215">
        <v>38110.1</v>
      </c>
      <c r="GJ215">
        <v>35300.4</v>
      </c>
      <c r="GK215">
        <v>38649</v>
      </c>
      <c r="GL215">
        <v>45282.8</v>
      </c>
      <c r="GM215">
        <v>50669</v>
      </c>
      <c r="GN215">
        <v>55172.9</v>
      </c>
      <c r="GO215">
        <v>61993.4</v>
      </c>
      <c r="GP215">
        <v>1.9814</v>
      </c>
      <c r="GQ215">
        <v>1.8482</v>
      </c>
      <c r="GR215">
        <v>0.077635</v>
      </c>
      <c r="GS215">
        <v>0</v>
      </c>
      <c r="GT215">
        <v>23.7453</v>
      </c>
      <c r="GU215">
        <v>999.9</v>
      </c>
      <c r="GV215">
        <v>55.268</v>
      </c>
      <c r="GW215">
        <v>28.782</v>
      </c>
      <c r="GX215">
        <v>24.2891</v>
      </c>
      <c r="GY215">
        <v>55.3321</v>
      </c>
      <c r="GZ215">
        <v>49.5553</v>
      </c>
      <c r="HA215">
        <v>1</v>
      </c>
      <c r="HB215">
        <v>-0.0827642</v>
      </c>
      <c r="HC215">
        <v>2.06061</v>
      </c>
      <c r="HD215">
        <v>20.1324</v>
      </c>
      <c r="HE215">
        <v>5.20172</v>
      </c>
      <c r="HF215">
        <v>12.004</v>
      </c>
      <c r="HG215">
        <v>4.9756</v>
      </c>
      <c r="HH215">
        <v>3.2934</v>
      </c>
      <c r="HI215">
        <v>660.9</v>
      </c>
      <c r="HJ215">
        <v>9999</v>
      </c>
      <c r="HK215">
        <v>9999</v>
      </c>
      <c r="HL215">
        <v>9999</v>
      </c>
      <c r="HM215">
        <v>1.86285</v>
      </c>
      <c r="HN215">
        <v>1.86777</v>
      </c>
      <c r="HO215">
        <v>1.86752</v>
      </c>
      <c r="HP215">
        <v>1.86868</v>
      </c>
      <c r="HQ215">
        <v>1.86951</v>
      </c>
      <c r="HR215">
        <v>1.86554</v>
      </c>
      <c r="HS215">
        <v>1.86661</v>
      </c>
      <c r="HT215">
        <v>1.86804</v>
      </c>
      <c r="HU215">
        <v>5</v>
      </c>
      <c r="HV215">
        <v>0</v>
      </c>
      <c r="HW215">
        <v>0</v>
      </c>
      <c r="HX215">
        <v>0</v>
      </c>
      <c r="HY215" t="s">
        <v>421</v>
      </c>
      <c r="HZ215" t="s">
        <v>422</v>
      </c>
      <c r="IA215" t="s">
        <v>423</v>
      </c>
      <c r="IB215" t="s">
        <v>423</v>
      </c>
      <c r="IC215" t="s">
        <v>423</v>
      </c>
      <c r="ID215" t="s">
        <v>423</v>
      </c>
      <c r="IE215">
        <v>0</v>
      </c>
      <c r="IF215">
        <v>100</v>
      </c>
      <c r="IG215">
        <v>100</v>
      </c>
      <c r="IH215">
        <v>6.608</v>
      </c>
      <c r="II215">
        <v>0.3487</v>
      </c>
      <c r="IJ215">
        <v>3.92169283877132</v>
      </c>
      <c r="IK215">
        <v>0.0054094350880348</v>
      </c>
      <c r="IL215">
        <v>8.62785101562088e-07</v>
      </c>
      <c r="IM215">
        <v>-6.09410195572284e-10</v>
      </c>
      <c r="IN215">
        <v>-0.025273926026183</v>
      </c>
      <c r="IO215">
        <v>-0.0219156322177338</v>
      </c>
      <c r="IP215">
        <v>0.00246301660602182</v>
      </c>
      <c r="IQ215">
        <v>-2.7174175459257e-05</v>
      </c>
      <c r="IR215">
        <v>-3</v>
      </c>
      <c r="IS215">
        <v>1757</v>
      </c>
      <c r="IT215">
        <v>1</v>
      </c>
      <c r="IU215">
        <v>21</v>
      </c>
      <c r="IV215">
        <v>1562</v>
      </c>
      <c r="IW215">
        <v>1561.9</v>
      </c>
      <c r="IX215">
        <v>1.20972</v>
      </c>
      <c r="IY215">
        <v>2.61475</v>
      </c>
      <c r="IZ215">
        <v>1.54785</v>
      </c>
      <c r="JA215">
        <v>2.30469</v>
      </c>
      <c r="JB215">
        <v>1.34644</v>
      </c>
      <c r="JC215">
        <v>2.41821</v>
      </c>
      <c r="JD215">
        <v>32.2666</v>
      </c>
      <c r="JE215">
        <v>16.1984</v>
      </c>
      <c r="JF215">
        <v>18</v>
      </c>
      <c r="JG215">
        <v>492.962</v>
      </c>
      <c r="JH215">
        <v>408.01</v>
      </c>
      <c r="JI215">
        <v>20.1636</v>
      </c>
      <c r="JJ215">
        <v>26.1118</v>
      </c>
      <c r="JK215">
        <v>30.0001</v>
      </c>
      <c r="JL215">
        <v>26.0733</v>
      </c>
      <c r="JM215">
        <v>26.0178</v>
      </c>
      <c r="JN215">
        <v>24.3493</v>
      </c>
      <c r="JO215">
        <v>22.0001</v>
      </c>
      <c r="JP215">
        <v>8.08113</v>
      </c>
      <c r="JQ215">
        <v>20.1618</v>
      </c>
      <c r="JR215">
        <v>527.75</v>
      </c>
      <c r="JS215">
        <v>20.1171</v>
      </c>
      <c r="JT215">
        <v>102.353</v>
      </c>
      <c r="JU215">
        <v>103.188</v>
      </c>
    </row>
    <row r="216" spans="1:281">
      <c r="A216">
        <v>200</v>
      </c>
      <c r="B216">
        <v>1659722331</v>
      </c>
      <c r="C216">
        <v>4345.90000009537</v>
      </c>
      <c r="D216" t="s">
        <v>825</v>
      </c>
      <c r="E216" t="s">
        <v>826</v>
      </c>
      <c r="F216">
        <v>5</v>
      </c>
      <c r="G216" t="s">
        <v>764</v>
      </c>
      <c r="H216" t="s">
        <v>416</v>
      </c>
      <c r="I216">
        <v>1659722323.5</v>
      </c>
      <c r="J216">
        <f>(K216)/1000</f>
        <v>0</v>
      </c>
      <c r="K216">
        <f>IF(CZ216, AN216, AH216)</f>
        <v>0</v>
      </c>
      <c r="L216">
        <f>IF(CZ216, AI216, AG216)</f>
        <v>0</v>
      </c>
      <c r="M216">
        <f>DB216 - IF(AU216&gt;1, L216*CV216*100.0/(AW216*DP216), 0)</f>
        <v>0</v>
      </c>
      <c r="N216">
        <f>((T216-J216/2)*M216-L216)/(T216+J216/2)</f>
        <v>0</v>
      </c>
      <c r="O216">
        <f>N216*(DI216+DJ216)/1000.0</f>
        <v>0</v>
      </c>
      <c r="P216">
        <f>(DB216 - IF(AU216&gt;1, L216*CV216*100.0/(AW216*DP216), 0))*(DI216+DJ216)/1000.0</f>
        <v>0</v>
      </c>
      <c r="Q216">
        <f>2.0/((1/S216-1/R216)+SIGN(S216)*SQRT((1/S216-1/R216)*(1/S216-1/R216) + 4*CW216/((CW216+1)*(CW216+1))*(2*1/S216*1/R216-1/R216*1/R216)))</f>
        <v>0</v>
      </c>
      <c r="R216">
        <f>IF(LEFT(CX216,1)&lt;&gt;"0",IF(LEFT(CX216,1)="1",3.0,CY216),$D$5+$E$5*(DP216*DI216/($K$5*1000))+$F$5*(DP216*DI216/($K$5*1000))*MAX(MIN(CV216,$J$5),$I$5)*MAX(MIN(CV216,$J$5),$I$5)+$G$5*MAX(MIN(CV216,$J$5),$I$5)*(DP216*DI216/($K$5*1000))+$H$5*(DP216*DI216/($K$5*1000))*(DP216*DI216/($K$5*1000)))</f>
        <v>0</v>
      </c>
      <c r="S216">
        <f>J216*(1000-(1000*0.61365*exp(17.502*W216/(240.97+W216))/(DI216+DJ216)+DD216)/2)/(1000*0.61365*exp(17.502*W216/(240.97+W216))/(DI216+DJ216)-DD216)</f>
        <v>0</v>
      </c>
      <c r="T216">
        <f>1/((CW216+1)/(Q216/1.6)+1/(R216/1.37)) + CW216/((CW216+1)/(Q216/1.6) + CW216/(R216/1.37))</f>
        <v>0</v>
      </c>
      <c r="U216">
        <f>(CR216*CU216)</f>
        <v>0</v>
      </c>
      <c r="V216">
        <f>(DK216+(U216+2*0.95*5.67E-8*(((DK216+$B$7)+273)^4-(DK216+273)^4)-44100*J216)/(1.84*29.3*R216+8*0.95*5.67E-8*(DK216+273)^3))</f>
        <v>0</v>
      </c>
      <c r="W216">
        <f>($C$7*DL216+$D$7*DM216+$E$7*V216)</f>
        <v>0</v>
      </c>
      <c r="X216">
        <f>0.61365*exp(17.502*W216/(240.97+W216))</f>
        <v>0</v>
      </c>
      <c r="Y216">
        <f>(Z216/AA216*100)</f>
        <v>0</v>
      </c>
      <c r="Z216">
        <f>DD216*(DI216+DJ216)/1000</f>
        <v>0</v>
      </c>
      <c r="AA216">
        <f>0.61365*exp(17.502*DK216/(240.97+DK216))</f>
        <v>0</v>
      </c>
      <c r="AB216">
        <f>(X216-DD216*(DI216+DJ216)/1000)</f>
        <v>0</v>
      </c>
      <c r="AC216">
        <f>(-J216*44100)</f>
        <v>0</v>
      </c>
      <c r="AD216">
        <f>2*29.3*R216*0.92*(DK216-W216)</f>
        <v>0</v>
      </c>
      <c r="AE216">
        <f>2*0.95*5.67E-8*(((DK216+$B$7)+273)^4-(W216+273)^4)</f>
        <v>0</v>
      </c>
      <c r="AF216">
        <f>U216+AE216+AC216+AD216</f>
        <v>0</v>
      </c>
      <c r="AG216">
        <f>DH216*AU216*(DC216-DB216*(1000-AU216*DE216)/(1000-AU216*DD216))/(100*CV216)</f>
        <v>0</v>
      </c>
      <c r="AH216">
        <f>1000*DH216*AU216*(DD216-DE216)/(100*CV216*(1000-AU216*DD216))</f>
        <v>0</v>
      </c>
      <c r="AI216">
        <f>(AJ216 - AK216 - DI216*1E3/(8.314*(DK216+273.15)) * AM216/DH216 * AL216) * DH216/(100*CV216) * (1000 - DE216)/1000</f>
        <v>0</v>
      </c>
      <c r="AJ216">
        <v>527.695459008842</v>
      </c>
      <c r="AK216">
        <v>504.849157575757</v>
      </c>
      <c r="AL216">
        <v>3.35496252948925</v>
      </c>
      <c r="AM216">
        <v>66.0070140870222</v>
      </c>
      <c r="AN216">
        <f>(AP216 - AO216 + DI216*1E3/(8.314*(DK216+273.15)) * AR216/DH216 * AQ216) * DH216/(100*CV216) * 1000/(1000 - AP216)</f>
        <v>0</v>
      </c>
      <c r="AO216">
        <v>20.1285838448188</v>
      </c>
      <c r="AP216">
        <v>21.3494384615385</v>
      </c>
      <c r="AQ216">
        <v>4.19577663427317e-06</v>
      </c>
      <c r="AR216">
        <v>111.285414985331</v>
      </c>
      <c r="AS216">
        <v>2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MAX(0,($B$13+$C$13*DP216)/(1+$D$13*DP216)*DI216/(DK216+273)*$E$13)</f>
        <v>0</v>
      </c>
      <c r="AX216" t="s">
        <v>417</v>
      </c>
      <c r="AY216" t="s">
        <v>417</v>
      </c>
      <c r="AZ216">
        <v>0</v>
      </c>
      <c r="BA216">
        <v>0</v>
      </c>
      <c r="BB216">
        <f>1-AZ216/BA216</f>
        <v>0</v>
      </c>
      <c r="BC216">
        <v>0</v>
      </c>
      <c r="BD216" t="s">
        <v>417</v>
      </c>
      <c r="BE216" t="s">
        <v>417</v>
      </c>
      <c r="BF216">
        <v>0</v>
      </c>
      <c r="BG216">
        <v>0</v>
      </c>
      <c r="BH216">
        <f>1-BF216/BG216</f>
        <v>0</v>
      </c>
      <c r="BI216">
        <v>0.5</v>
      </c>
      <c r="BJ216">
        <f>CS216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417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f>$B$11*DQ216+$C$11*DR216+$F$11*EC216*(1-EF216)</f>
        <v>0</v>
      </c>
      <c r="CS216">
        <f>CR216*CT216</f>
        <v>0</v>
      </c>
      <c r="CT216">
        <f>($B$11*$D$9+$C$11*$D$9+$F$11*((EP216+EH216)/MAX(EP216+EH216+EQ216, 0.1)*$I$9+EQ216/MAX(EP216+EH216+EQ216, 0.1)*$J$9))/($B$11+$C$11+$F$11)</f>
        <v>0</v>
      </c>
      <c r="CU216">
        <f>($B$11*$K$9+$C$11*$K$9+$F$11*((EP216+EH216)/MAX(EP216+EH216+EQ216, 0.1)*$P$9+EQ216/MAX(EP216+EH216+EQ216, 0.1)*$Q$9))/($B$11+$C$11+$F$11)</f>
        <v>0</v>
      </c>
      <c r="CV216">
        <v>6</v>
      </c>
      <c r="CW216">
        <v>0.5</v>
      </c>
      <c r="CX216" t="s">
        <v>418</v>
      </c>
      <c r="CY216">
        <v>2</v>
      </c>
      <c r="CZ216" t="b">
        <v>1</v>
      </c>
      <c r="DA216">
        <v>1659722323.5</v>
      </c>
      <c r="DB216">
        <v>471.299518518519</v>
      </c>
      <c r="DC216">
        <v>500.991518518518</v>
      </c>
      <c r="DD216">
        <v>21.3465962962963</v>
      </c>
      <c r="DE216">
        <v>20.1264592592593</v>
      </c>
      <c r="DF216">
        <v>464.738555555556</v>
      </c>
      <c r="DG216">
        <v>20.9976962962963</v>
      </c>
      <c r="DH216">
        <v>500.055962962963</v>
      </c>
      <c r="DI216">
        <v>90.3648740740741</v>
      </c>
      <c r="DJ216">
        <v>0.0998567481481482</v>
      </c>
      <c r="DK216">
        <v>24.5789407407407</v>
      </c>
      <c r="DL216">
        <v>25.0040814814815</v>
      </c>
      <c r="DM216">
        <v>999.9</v>
      </c>
      <c r="DN216">
        <v>0</v>
      </c>
      <c r="DO216">
        <v>0</v>
      </c>
      <c r="DP216">
        <v>10026.2962962963</v>
      </c>
      <c r="DQ216">
        <v>0</v>
      </c>
      <c r="DR216">
        <v>10.9388222222222</v>
      </c>
      <c r="DS216">
        <v>-29.6920259259259</v>
      </c>
      <c r="DT216">
        <v>481.579592592593</v>
      </c>
      <c r="DU216">
        <v>511.281777777778</v>
      </c>
      <c r="DV216">
        <v>1.22015592592593</v>
      </c>
      <c r="DW216">
        <v>500.991518518518</v>
      </c>
      <c r="DX216">
        <v>20.1264592592593</v>
      </c>
      <c r="DY216">
        <v>1.92898481481481</v>
      </c>
      <c r="DZ216">
        <v>1.81872259259259</v>
      </c>
      <c r="EA216">
        <v>16.8731333333333</v>
      </c>
      <c r="EB216">
        <v>15.9486592592593</v>
      </c>
      <c r="EC216">
        <v>2000.01074074074</v>
      </c>
      <c r="ED216">
        <v>0.979998333333333</v>
      </c>
      <c r="EE216">
        <v>0.0200015259259259</v>
      </c>
      <c r="EF216">
        <v>0</v>
      </c>
      <c r="EG216">
        <v>261.866111111111</v>
      </c>
      <c r="EH216">
        <v>5.00063</v>
      </c>
      <c r="EI216">
        <v>5491.47814814815</v>
      </c>
      <c r="EJ216">
        <v>17256.9962962963</v>
      </c>
      <c r="EK216">
        <v>38.3633333333333</v>
      </c>
      <c r="EL216">
        <v>38.4324074074074</v>
      </c>
      <c r="EM216">
        <v>37.875</v>
      </c>
      <c r="EN216">
        <v>37.7867407407407</v>
      </c>
      <c r="EO216">
        <v>39.125</v>
      </c>
      <c r="EP216">
        <v>1955.10407407407</v>
      </c>
      <c r="EQ216">
        <v>39.9066666666667</v>
      </c>
      <c r="ER216">
        <v>0</v>
      </c>
      <c r="ES216">
        <v>1659722328.1</v>
      </c>
      <c r="ET216">
        <v>0</v>
      </c>
      <c r="EU216">
        <v>261.88696</v>
      </c>
      <c r="EV216">
        <v>5.60123077303032</v>
      </c>
      <c r="EW216">
        <v>127.192307899638</v>
      </c>
      <c r="EX216">
        <v>5491.8784</v>
      </c>
      <c r="EY216">
        <v>15</v>
      </c>
      <c r="EZ216">
        <v>0</v>
      </c>
      <c r="FA216" t="s">
        <v>419</v>
      </c>
      <c r="FB216">
        <v>1659628608.5</v>
      </c>
      <c r="FC216">
        <v>1659628614.5</v>
      </c>
      <c r="FD216">
        <v>0</v>
      </c>
      <c r="FE216">
        <v>0.171</v>
      </c>
      <c r="FF216">
        <v>-0.023</v>
      </c>
      <c r="FG216">
        <v>6.372</v>
      </c>
      <c r="FH216">
        <v>0.072</v>
      </c>
      <c r="FI216">
        <v>420</v>
      </c>
      <c r="FJ216">
        <v>15</v>
      </c>
      <c r="FK216">
        <v>0.23</v>
      </c>
      <c r="FL216">
        <v>0.04</v>
      </c>
      <c r="FM216">
        <v>-28.809045</v>
      </c>
      <c r="FN216">
        <v>-13.5256885553471</v>
      </c>
      <c r="FO216">
        <v>1.39630702908601</v>
      </c>
      <c r="FP216">
        <v>0</v>
      </c>
      <c r="FQ216">
        <v>261.575264705882</v>
      </c>
      <c r="FR216">
        <v>4.77935828217804</v>
      </c>
      <c r="FS216">
        <v>0.501975995959002</v>
      </c>
      <c r="FT216">
        <v>0</v>
      </c>
      <c r="FU216">
        <v>1.21911175</v>
      </c>
      <c r="FV216">
        <v>0.00660754221388619</v>
      </c>
      <c r="FW216">
        <v>0.00297244082153036</v>
      </c>
      <c r="FX216">
        <v>1</v>
      </c>
      <c r="FY216">
        <v>1</v>
      </c>
      <c r="FZ216">
        <v>3</v>
      </c>
      <c r="GA216" t="s">
        <v>426</v>
      </c>
      <c r="GB216">
        <v>2.97459</v>
      </c>
      <c r="GC216">
        <v>2.75411</v>
      </c>
      <c r="GD216">
        <v>0.102622</v>
      </c>
      <c r="GE216">
        <v>0.108424</v>
      </c>
      <c r="GF216">
        <v>0.0952512</v>
      </c>
      <c r="GG216">
        <v>0.0923185</v>
      </c>
      <c r="GH216">
        <v>34959</v>
      </c>
      <c r="GI216">
        <v>37997</v>
      </c>
      <c r="GJ216">
        <v>35300.5</v>
      </c>
      <c r="GK216">
        <v>38648</v>
      </c>
      <c r="GL216">
        <v>45282.2</v>
      </c>
      <c r="GM216">
        <v>50668.1</v>
      </c>
      <c r="GN216">
        <v>55174</v>
      </c>
      <c r="GO216">
        <v>61993.1</v>
      </c>
      <c r="GP216">
        <v>1.9818</v>
      </c>
      <c r="GQ216">
        <v>1.8482</v>
      </c>
      <c r="GR216">
        <v>0.0762939</v>
      </c>
      <c r="GS216">
        <v>0</v>
      </c>
      <c r="GT216">
        <v>23.7473</v>
      </c>
      <c r="GU216">
        <v>999.9</v>
      </c>
      <c r="GV216">
        <v>55.268</v>
      </c>
      <c r="GW216">
        <v>28.782</v>
      </c>
      <c r="GX216">
        <v>24.2895</v>
      </c>
      <c r="GY216">
        <v>55.2821</v>
      </c>
      <c r="GZ216">
        <v>49.6434</v>
      </c>
      <c r="HA216">
        <v>1</v>
      </c>
      <c r="HB216">
        <v>-0.0829268</v>
      </c>
      <c r="HC216">
        <v>1.25015</v>
      </c>
      <c r="HD216">
        <v>20.1412</v>
      </c>
      <c r="HE216">
        <v>5.19932</v>
      </c>
      <c r="HF216">
        <v>12.004</v>
      </c>
      <c r="HG216">
        <v>4.9756</v>
      </c>
      <c r="HH216">
        <v>3.2934</v>
      </c>
      <c r="HI216">
        <v>660.9</v>
      </c>
      <c r="HJ216">
        <v>9999</v>
      </c>
      <c r="HK216">
        <v>9999</v>
      </c>
      <c r="HL216">
        <v>9999</v>
      </c>
      <c r="HM216">
        <v>1.86285</v>
      </c>
      <c r="HN216">
        <v>1.86783</v>
      </c>
      <c r="HO216">
        <v>1.86752</v>
      </c>
      <c r="HP216">
        <v>1.86871</v>
      </c>
      <c r="HQ216">
        <v>1.86951</v>
      </c>
      <c r="HR216">
        <v>1.86557</v>
      </c>
      <c r="HS216">
        <v>1.86673</v>
      </c>
      <c r="HT216">
        <v>1.86813</v>
      </c>
      <c r="HU216">
        <v>5</v>
      </c>
      <c r="HV216">
        <v>0</v>
      </c>
      <c r="HW216">
        <v>0</v>
      </c>
      <c r="HX216">
        <v>0</v>
      </c>
      <c r="HY216" t="s">
        <v>421</v>
      </c>
      <c r="HZ216" t="s">
        <v>422</v>
      </c>
      <c r="IA216" t="s">
        <v>423</v>
      </c>
      <c r="IB216" t="s">
        <v>423</v>
      </c>
      <c r="IC216" t="s">
        <v>423</v>
      </c>
      <c r="ID216" t="s">
        <v>423</v>
      </c>
      <c r="IE216">
        <v>0</v>
      </c>
      <c r="IF216">
        <v>100</v>
      </c>
      <c r="IG216">
        <v>100</v>
      </c>
      <c r="IH216">
        <v>6.702</v>
      </c>
      <c r="II216">
        <v>0.3491</v>
      </c>
      <c r="IJ216">
        <v>3.92169283877132</v>
      </c>
      <c r="IK216">
        <v>0.0054094350880348</v>
      </c>
      <c r="IL216">
        <v>8.62785101562088e-07</v>
      </c>
      <c r="IM216">
        <v>-6.09410195572284e-10</v>
      </c>
      <c r="IN216">
        <v>-0.025273926026183</v>
      </c>
      <c r="IO216">
        <v>-0.0219156322177338</v>
      </c>
      <c r="IP216">
        <v>0.00246301660602182</v>
      </c>
      <c r="IQ216">
        <v>-2.7174175459257e-05</v>
      </c>
      <c r="IR216">
        <v>-3</v>
      </c>
      <c r="IS216">
        <v>1757</v>
      </c>
      <c r="IT216">
        <v>1</v>
      </c>
      <c r="IU216">
        <v>21</v>
      </c>
      <c r="IV216">
        <v>1562</v>
      </c>
      <c r="IW216">
        <v>1561.9</v>
      </c>
      <c r="IX216">
        <v>1.2439</v>
      </c>
      <c r="IY216">
        <v>2.61475</v>
      </c>
      <c r="IZ216">
        <v>1.54785</v>
      </c>
      <c r="JA216">
        <v>2.30591</v>
      </c>
      <c r="JB216">
        <v>1.34644</v>
      </c>
      <c r="JC216">
        <v>2.41211</v>
      </c>
      <c r="JD216">
        <v>32.2666</v>
      </c>
      <c r="JE216">
        <v>16.2072</v>
      </c>
      <c r="JF216">
        <v>18</v>
      </c>
      <c r="JG216">
        <v>493.243</v>
      </c>
      <c r="JH216">
        <v>408.026</v>
      </c>
      <c r="JI216">
        <v>20.197</v>
      </c>
      <c r="JJ216">
        <v>26.114</v>
      </c>
      <c r="JK216">
        <v>29.9999</v>
      </c>
      <c r="JL216">
        <v>26.0755</v>
      </c>
      <c r="JM216">
        <v>26.02</v>
      </c>
      <c r="JN216">
        <v>24.9668</v>
      </c>
      <c r="JO216">
        <v>22.0001</v>
      </c>
      <c r="JP216">
        <v>8.08113</v>
      </c>
      <c r="JQ216">
        <v>20.3125</v>
      </c>
      <c r="JR216">
        <v>541.191</v>
      </c>
      <c r="JS216">
        <v>20.1171</v>
      </c>
      <c r="JT216">
        <v>102.354</v>
      </c>
      <c r="JU216">
        <v>103.187</v>
      </c>
    </row>
    <row r="217" spans="1:281">
      <c r="A217">
        <v>201</v>
      </c>
      <c r="B217">
        <v>1659722336</v>
      </c>
      <c r="C217">
        <v>4350.90000009537</v>
      </c>
      <c r="D217" t="s">
        <v>827</v>
      </c>
      <c r="E217" t="s">
        <v>828</v>
      </c>
      <c r="F217">
        <v>5</v>
      </c>
      <c r="G217" t="s">
        <v>764</v>
      </c>
      <c r="H217" t="s">
        <v>416</v>
      </c>
      <c r="I217">
        <v>1659722328.21429</v>
      </c>
      <c r="J217">
        <f>(K217)/1000</f>
        <v>0</v>
      </c>
      <c r="K217">
        <f>IF(CZ217, AN217, AH217)</f>
        <v>0</v>
      </c>
      <c r="L217">
        <f>IF(CZ217, AI217, AG217)</f>
        <v>0</v>
      </c>
      <c r="M217">
        <f>DB217 - IF(AU217&gt;1, L217*CV217*100.0/(AW217*DP217), 0)</f>
        <v>0</v>
      </c>
      <c r="N217">
        <f>((T217-J217/2)*M217-L217)/(T217+J217/2)</f>
        <v>0</v>
      </c>
      <c r="O217">
        <f>N217*(DI217+DJ217)/1000.0</f>
        <v>0</v>
      </c>
      <c r="P217">
        <f>(DB217 - IF(AU217&gt;1, L217*CV217*100.0/(AW217*DP217), 0))*(DI217+DJ217)/1000.0</f>
        <v>0</v>
      </c>
      <c r="Q217">
        <f>2.0/((1/S217-1/R217)+SIGN(S217)*SQRT((1/S217-1/R217)*(1/S217-1/R217) + 4*CW217/((CW217+1)*(CW217+1))*(2*1/S217*1/R217-1/R217*1/R217)))</f>
        <v>0</v>
      </c>
      <c r="R217">
        <f>IF(LEFT(CX217,1)&lt;&gt;"0",IF(LEFT(CX217,1)="1",3.0,CY217),$D$5+$E$5*(DP217*DI217/($K$5*1000))+$F$5*(DP217*DI217/($K$5*1000))*MAX(MIN(CV217,$J$5),$I$5)*MAX(MIN(CV217,$J$5),$I$5)+$G$5*MAX(MIN(CV217,$J$5),$I$5)*(DP217*DI217/($K$5*1000))+$H$5*(DP217*DI217/($K$5*1000))*(DP217*DI217/($K$5*1000)))</f>
        <v>0</v>
      </c>
      <c r="S217">
        <f>J217*(1000-(1000*0.61365*exp(17.502*W217/(240.97+W217))/(DI217+DJ217)+DD217)/2)/(1000*0.61365*exp(17.502*W217/(240.97+W217))/(DI217+DJ217)-DD217)</f>
        <v>0</v>
      </c>
      <c r="T217">
        <f>1/((CW217+1)/(Q217/1.6)+1/(R217/1.37)) + CW217/((CW217+1)/(Q217/1.6) + CW217/(R217/1.37))</f>
        <v>0</v>
      </c>
      <c r="U217">
        <f>(CR217*CU217)</f>
        <v>0</v>
      </c>
      <c r="V217">
        <f>(DK217+(U217+2*0.95*5.67E-8*(((DK217+$B$7)+273)^4-(DK217+273)^4)-44100*J217)/(1.84*29.3*R217+8*0.95*5.67E-8*(DK217+273)^3))</f>
        <v>0</v>
      </c>
      <c r="W217">
        <f>($C$7*DL217+$D$7*DM217+$E$7*V217)</f>
        <v>0</v>
      </c>
      <c r="X217">
        <f>0.61365*exp(17.502*W217/(240.97+W217))</f>
        <v>0</v>
      </c>
      <c r="Y217">
        <f>(Z217/AA217*100)</f>
        <v>0</v>
      </c>
      <c r="Z217">
        <f>DD217*(DI217+DJ217)/1000</f>
        <v>0</v>
      </c>
      <c r="AA217">
        <f>0.61365*exp(17.502*DK217/(240.97+DK217))</f>
        <v>0</v>
      </c>
      <c r="AB217">
        <f>(X217-DD217*(DI217+DJ217)/1000)</f>
        <v>0</v>
      </c>
      <c r="AC217">
        <f>(-J217*44100)</f>
        <v>0</v>
      </c>
      <c r="AD217">
        <f>2*29.3*R217*0.92*(DK217-W217)</f>
        <v>0</v>
      </c>
      <c r="AE217">
        <f>2*0.95*5.67E-8*(((DK217+$B$7)+273)^4-(W217+273)^4)</f>
        <v>0</v>
      </c>
      <c r="AF217">
        <f>U217+AE217+AC217+AD217</f>
        <v>0</v>
      </c>
      <c r="AG217">
        <f>DH217*AU217*(DC217-DB217*(1000-AU217*DE217)/(1000-AU217*DD217))/(100*CV217)</f>
        <v>0</v>
      </c>
      <c r="AH217">
        <f>1000*DH217*AU217*(DD217-DE217)/(100*CV217*(1000-AU217*DD217))</f>
        <v>0</v>
      </c>
      <c r="AI217">
        <f>(AJ217 - AK217 - DI217*1E3/(8.314*(DK217+273.15)) * AM217/DH217 * AL217) * DH217/(100*CV217) * (1000 - DE217)/1000</f>
        <v>0</v>
      </c>
      <c r="AJ217">
        <v>544.953886134586</v>
      </c>
      <c r="AK217">
        <v>521.800466666667</v>
      </c>
      <c r="AL217">
        <v>3.37051345155487</v>
      </c>
      <c r="AM217">
        <v>66.0070140870222</v>
      </c>
      <c r="AN217">
        <f>(AP217 - AO217 + DI217*1E3/(8.314*(DK217+273.15)) * AR217/DH217 * AQ217) * DH217/(100*CV217) * 1000/(1000 - AP217)</f>
        <v>0</v>
      </c>
      <c r="AO217">
        <v>20.1304107865922</v>
      </c>
      <c r="AP217">
        <v>21.3661727272727</v>
      </c>
      <c r="AQ217">
        <v>3.21508190136915e-05</v>
      </c>
      <c r="AR217">
        <v>111.285414985331</v>
      </c>
      <c r="AS217">
        <v>2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MAX(0,($B$13+$C$13*DP217)/(1+$D$13*DP217)*DI217/(DK217+273)*$E$13)</f>
        <v>0</v>
      </c>
      <c r="AX217" t="s">
        <v>417</v>
      </c>
      <c r="AY217" t="s">
        <v>417</v>
      </c>
      <c r="AZ217">
        <v>0</v>
      </c>
      <c r="BA217">
        <v>0</v>
      </c>
      <c r="BB217">
        <f>1-AZ217/BA217</f>
        <v>0</v>
      </c>
      <c r="BC217">
        <v>0</v>
      </c>
      <c r="BD217" t="s">
        <v>417</v>
      </c>
      <c r="BE217" t="s">
        <v>417</v>
      </c>
      <c r="BF217">
        <v>0</v>
      </c>
      <c r="BG217">
        <v>0</v>
      </c>
      <c r="BH217">
        <f>1-BF217/BG217</f>
        <v>0</v>
      </c>
      <c r="BI217">
        <v>0.5</v>
      </c>
      <c r="BJ217">
        <f>CS217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417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f>$B$11*DQ217+$C$11*DR217+$F$11*EC217*(1-EF217)</f>
        <v>0</v>
      </c>
      <c r="CS217">
        <f>CR217*CT217</f>
        <v>0</v>
      </c>
      <c r="CT217">
        <f>($B$11*$D$9+$C$11*$D$9+$F$11*((EP217+EH217)/MAX(EP217+EH217+EQ217, 0.1)*$I$9+EQ217/MAX(EP217+EH217+EQ217, 0.1)*$J$9))/($B$11+$C$11+$F$11)</f>
        <v>0</v>
      </c>
      <c r="CU217">
        <f>($B$11*$K$9+$C$11*$K$9+$F$11*((EP217+EH217)/MAX(EP217+EH217+EQ217, 0.1)*$P$9+EQ217/MAX(EP217+EH217+EQ217, 0.1)*$Q$9))/($B$11+$C$11+$F$11)</f>
        <v>0</v>
      </c>
      <c r="CV217">
        <v>6</v>
      </c>
      <c r="CW217">
        <v>0.5</v>
      </c>
      <c r="CX217" t="s">
        <v>418</v>
      </c>
      <c r="CY217">
        <v>2</v>
      </c>
      <c r="CZ217" t="b">
        <v>1</v>
      </c>
      <c r="DA217">
        <v>1659722328.21429</v>
      </c>
      <c r="DB217">
        <v>486.663535714286</v>
      </c>
      <c r="DC217">
        <v>516.852392857143</v>
      </c>
      <c r="DD217">
        <v>21.3506</v>
      </c>
      <c r="DE217">
        <v>20.1280464285714</v>
      </c>
      <c r="DF217">
        <v>480.01375</v>
      </c>
      <c r="DG217">
        <v>21.001525</v>
      </c>
      <c r="DH217">
        <v>500.053535714286</v>
      </c>
      <c r="DI217">
        <v>90.3643964285714</v>
      </c>
      <c r="DJ217">
        <v>0.0999845071428572</v>
      </c>
      <c r="DK217">
        <v>24.5773678571429</v>
      </c>
      <c r="DL217">
        <v>24.9982392857143</v>
      </c>
      <c r="DM217">
        <v>999.9</v>
      </c>
      <c r="DN217">
        <v>0</v>
      </c>
      <c r="DO217">
        <v>0</v>
      </c>
      <c r="DP217">
        <v>10024.1071428571</v>
      </c>
      <c r="DQ217">
        <v>0</v>
      </c>
      <c r="DR217">
        <v>10.9283892857143</v>
      </c>
      <c r="DS217">
        <v>-30.1888964285714</v>
      </c>
      <c r="DT217">
        <v>497.280928571429</v>
      </c>
      <c r="DU217">
        <v>527.46925</v>
      </c>
      <c r="DV217">
        <v>1.22256392857143</v>
      </c>
      <c r="DW217">
        <v>516.852392857143</v>
      </c>
      <c r="DX217">
        <v>20.1280464285714</v>
      </c>
      <c r="DY217">
        <v>1.92933571428571</v>
      </c>
      <c r="DZ217">
        <v>1.81885642857143</v>
      </c>
      <c r="EA217">
        <v>16.8760071428571</v>
      </c>
      <c r="EB217">
        <v>15.9498107142857</v>
      </c>
      <c r="EC217">
        <v>1999.99392857143</v>
      </c>
      <c r="ED217">
        <v>0.979999</v>
      </c>
      <c r="EE217">
        <v>0.0200008285714286</v>
      </c>
      <c r="EF217">
        <v>0</v>
      </c>
      <c r="EG217">
        <v>262.320642857143</v>
      </c>
      <c r="EH217">
        <v>5.00063</v>
      </c>
      <c r="EI217">
        <v>5502.04785714286</v>
      </c>
      <c r="EJ217">
        <v>17256.8428571429</v>
      </c>
      <c r="EK217">
        <v>38.37275</v>
      </c>
      <c r="EL217">
        <v>38.437</v>
      </c>
      <c r="EM217">
        <v>37.875</v>
      </c>
      <c r="EN217">
        <v>37.7965</v>
      </c>
      <c r="EO217">
        <v>39.125</v>
      </c>
      <c r="EP217">
        <v>1955.08892857143</v>
      </c>
      <c r="EQ217">
        <v>39.905</v>
      </c>
      <c r="ER217">
        <v>0</v>
      </c>
      <c r="ES217">
        <v>1659722332.9</v>
      </c>
      <c r="ET217">
        <v>0</v>
      </c>
      <c r="EU217">
        <v>262.34176</v>
      </c>
      <c r="EV217">
        <v>7.06776921639184</v>
      </c>
      <c r="EW217">
        <v>145.021538251074</v>
      </c>
      <c r="EX217">
        <v>5502.6836</v>
      </c>
      <c r="EY217">
        <v>15</v>
      </c>
      <c r="EZ217">
        <v>0</v>
      </c>
      <c r="FA217" t="s">
        <v>419</v>
      </c>
      <c r="FB217">
        <v>1659628608.5</v>
      </c>
      <c r="FC217">
        <v>1659628614.5</v>
      </c>
      <c r="FD217">
        <v>0</v>
      </c>
      <c r="FE217">
        <v>0.171</v>
      </c>
      <c r="FF217">
        <v>-0.023</v>
      </c>
      <c r="FG217">
        <v>6.372</v>
      </c>
      <c r="FH217">
        <v>0.072</v>
      </c>
      <c r="FI217">
        <v>420</v>
      </c>
      <c r="FJ217">
        <v>15</v>
      </c>
      <c r="FK217">
        <v>0.23</v>
      </c>
      <c r="FL217">
        <v>0.04</v>
      </c>
      <c r="FM217">
        <v>-29.7405975609756</v>
      </c>
      <c r="FN217">
        <v>-7.54140418118472</v>
      </c>
      <c r="FO217">
        <v>0.880553060266825</v>
      </c>
      <c r="FP217">
        <v>0</v>
      </c>
      <c r="FQ217">
        <v>262.046029411765</v>
      </c>
      <c r="FR217">
        <v>5.91555385588842</v>
      </c>
      <c r="FS217">
        <v>0.610706412823994</v>
      </c>
      <c r="FT217">
        <v>0</v>
      </c>
      <c r="FU217">
        <v>1.22118487804878</v>
      </c>
      <c r="FV217">
        <v>0.0217929616724733</v>
      </c>
      <c r="FW217">
        <v>0.00439684427962536</v>
      </c>
      <c r="FX217">
        <v>1</v>
      </c>
      <c r="FY217">
        <v>1</v>
      </c>
      <c r="FZ217">
        <v>3</v>
      </c>
      <c r="GA217" t="s">
        <v>426</v>
      </c>
      <c r="GB217">
        <v>2.9737</v>
      </c>
      <c r="GC217">
        <v>2.7535</v>
      </c>
      <c r="GD217">
        <v>0.105147</v>
      </c>
      <c r="GE217">
        <v>0.110724</v>
      </c>
      <c r="GF217">
        <v>0.0953049</v>
      </c>
      <c r="GG217">
        <v>0.0923281</v>
      </c>
      <c r="GH217">
        <v>34861.2</v>
      </c>
      <c r="GI217">
        <v>37899.1</v>
      </c>
      <c r="GJ217">
        <v>35301</v>
      </c>
      <c r="GK217">
        <v>38648</v>
      </c>
      <c r="GL217">
        <v>45279.3</v>
      </c>
      <c r="GM217">
        <v>50667.4</v>
      </c>
      <c r="GN217">
        <v>55173.7</v>
      </c>
      <c r="GO217">
        <v>61993</v>
      </c>
      <c r="GP217">
        <v>1.9822</v>
      </c>
      <c r="GQ217">
        <v>1.8476</v>
      </c>
      <c r="GR217">
        <v>0.076741</v>
      </c>
      <c r="GS217">
        <v>0</v>
      </c>
      <c r="GT217">
        <v>23.7493</v>
      </c>
      <c r="GU217">
        <v>999.9</v>
      </c>
      <c r="GV217">
        <v>55.268</v>
      </c>
      <c r="GW217">
        <v>28.782</v>
      </c>
      <c r="GX217">
        <v>24.2894</v>
      </c>
      <c r="GY217">
        <v>55.2021</v>
      </c>
      <c r="GZ217">
        <v>49.6434</v>
      </c>
      <c r="HA217">
        <v>1</v>
      </c>
      <c r="HB217">
        <v>-0.0834959</v>
      </c>
      <c r="HC217">
        <v>1.63754</v>
      </c>
      <c r="HD217">
        <v>20.1382</v>
      </c>
      <c r="HE217">
        <v>5.20052</v>
      </c>
      <c r="HF217">
        <v>12.004</v>
      </c>
      <c r="HG217">
        <v>4.9756</v>
      </c>
      <c r="HH217">
        <v>3.2934</v>
      </c>
      <c r="HI217">
        <v>660.9</v>
      </c>
      <c r="HJ217">
        <v>9999</v>
      </c>
      <c r="HK217">
        <v>9999</v>
      </c>
      <c r="HL217">
        <v>9999</v>
      </c>
      <c r="HM217">
        <v>1.86279</v>
      </c>
      <c r="HN217">
        <v>1.86783</v>
      </c>
      <c r="HO217">
        <v>1.86752</v>
      </c>
      <c r="HP217">
        <v>1.86868</v>
      </c>
      <c r="HQ217">
        <v>1.86951</v>
      </c>
      <c r="HR217">
        <v>1.86557</v>
      </c>
      <c r="HS217">
        <v>1.86664</v>
      </c>
      <c r="HT217">
        <v>1.86804</v>
      </c>
      <c r="HU217">
        <v>5</v>
      </c>
      <c r="HV217">
        <v>0</v>
      </c>
      <c r="HW217">
        <v>0</v>
      </c>
      <c r="HX217">
        <v>0</v>
      </c>
      <c r="HY217" t="s">
        <v>421</v>
      </c>
      <c r="HZ217" t="s">
        <v>422</v>
      </c>
      <c r="IA217" t="s">
        <v>423</v>
      </c>
      <c r="IB217" t="s">
        <v>423</v>
      </c>
      <c r="IC217" t="s">
        <v>423</v>
      </c>
      <c r="ID217" t="s">
        <v>423</v>
      </c>
      <c r="IE217">
        <v>0</v>
      </c>
      <c r="IF217">
        <v>100</v>
      </c>
      <c r="IG217">
        <v>100</v>
      </c>
      <c r="IH217">
        <v>6.798</v>
      </c>
      <c r="II217">
        <v>0.3499</v>
      </c>
      <c r="IJ217">
        <v>3.92169283877132</v>
      </c>
      <c r="IK217">
        <v>0.0054094350880348</v>
      </c>
      <c r="IL217">
        <v>8.62785101562088e-07</v>
      </c>
      <c r="IM217">
        <v>-6.09410195572284e-10</v>
      </c>
      <c r="IN217">
        <v>-0.025273926026183</v>
      </c>
      <c r="IO217">
        <v>-0.0219156322177338</v>
      </c>
      <c r="IP217">
        <v>0.00246301660602182</v>
      </c>
      <c r="IQ217">
        <v>-2.7174175459257e-05</v>
      </c>
      <c r="IR217">
        <v>-3</v>
      </c>
      <c r="IS217">
        <v>1757</v>
      </c>
      <c r="IT217">
        <v>1</v>
      </c>
      <c r="IU217">
        <v>21</v>
      </c>
      <c r="IV217">
        <v>1562.1</v>
      </c>
      <c r="IW217">
        <v>1562</v>
      </c>
      <c r="IX217">
        <v>1.27197</v>
      </c>
      <c r="IY217">
        <v>2.61353</v>
      </c>
      <c r="IZ217">
        <v>1.54785</v>
      </c>
      <c r="JA217">
        <v>2.30469</v>
      </c>
      <c r="JB217">
        <v>1.34644</v>
      </c>
      <c r="JC217">
        <v>2.31689</v>
      </c>
      <c r="JD217">
        <v>32.2666</v>
      </c>
      <c r="JE217">
        <v>16.1984</v>
      </c>
      <c r="JF217">
        <v>18</v>
      </c>
      <c r="JG217">
        <v>493.502</v>
      </c>
      <c r="JH217">
        <v>407.707</v>
      </c>
      <c r="JI217">
        <v>20.3216</v>
      </c>
      <c r="JJ217">
        <v>26.1162</v>
      </c>
      <c r="JK217">
        <v>30</v>
      </c>
      <c r="JL217">
        <v>26.0755</v>
      </c>
      <c r="JM217">
        <v>26.0221</v>
      </c>
      <c r="JN217">
        <v>25.5274</v>
      </c>
      <c r="JO217">
        <v>22.0001</v>
      </c>
      <c r="JP217">
        <v>8.08113</v>
      </c>
      <c r="JQ217">
        <v>20.3199</v>
      </c>
      <c r="JR217">
        <v>555.61</v>
      </c>
      <c r="JS217">
        <v>20.1171</v>
      </c>
      <c r="JT217">
        <v>102.354</v>
      </c>
      <c r="JU217">
        <v>103.186</v>
      </c>
    </row>
    <row r="218" spans="1:281">
      <c r="A218">
        <v>202</v>
      </c>
      <c r="B218">
        <v>1659722341</v>
      </c>
      <c r="C218">
        <v>4355.90000009537</v>
      </c>
      <c r="D218" t="s">
        <v>829</v>
      </c>
      <c r="E218" t="s">
        <v>830</v>
      </c>
      <c r="F218">
        <v>5</v>
      </c>
      <c r="G218" t="s">
        <v>764</v>
      </c>
      <c r="H218" t="s">
        <v>416</v>
      </c>
      <c r="I218">
        <v>1659722333.5</v>
      </c>
      <c r="J218">
        <f>(K218)/1000</f>
        <v>0</v>
      </c>
      <c r="K218">
        <f>IF(CZ218, AN218, AH218)</f>
        <v>0</v>
      </c>
      <c r="L218">
        <f>IF(CZ218, AI218, AG218)</f>
        <v>0</v>
      </c>
      <c r="M218">
        <f>DB218 - IF(AU218&gt;1, L218*CV218*100.0/(AW218*DP218), 0)</f>
        <v>0</v>
      </c>
      <c r="N218">
        <f>((T218-J218/2)*M218-L218)/(T218+J218/2)</f>
        <v>0</v>
      </c>
      <c r="O218">
        <f>N218*(DI218+DJ218)/1000.0</f>
        <v>0</v>
      </c>
      <c r="P218">
        <f>(DB218 - IF(AU218&gt;1, L218*CV218*100.0/(AW218*DP218), 0))*(DI218+DJ218)/1000.0</f>
        <v>0</v>
      </c>
      <c r="Q218">
        <f>2.0/((1/S218-1/R218)+SIGN(S218)*SQRT((1/S218-1/R218)*(1/S218-1/R218) + 4*CW218/((CW218+1)*(CW218+1))*(2*1/S218*1/R218-1/R218*1/R218)))</f>
        <v>0</v>
      </c>
      <c r="R218">
        <f>IF(LEFT(CX218,1)&lt;&gt;"0",IF(LEFT(CX218,1)="1",3.0,CY218),$D$5+$E$5*(DP218*DI218/($K$5*1000))+$F$5*(DP218*DI218/($K$5*1000))*MAX(MIN(CV218,$J$5),$I$5)*MAX(MIN(CV218,$J$5),$I$5)+$G$5*MAX(MIN(CV218,$J$5),$I$5)*(DP218*DI218/($K$5*1000))+$H$5*(DP218*DI218/($K$5*1000))*(DP218*DI218/($K$5*1000)))</f>
        <v>0</v>
      </c>
      <c r="S218">
        <f>J218*(1000-(1000*0.61365*exp(17.502*W218/(240.97+W218))/(DI218+DJ218)+DD218)/2)/(1000*0.61365*exp(17.502*W218/(240.97+W218))/(DI218+DJ218)-DD218)</f>
        <v>0</v>
      </c>
      <c r="T218">
        <f>1/((CW218+1)/(Q218/1.6)+1/(R218/1.37)) + CW218/((CW218+1)/(Q218/1.6) + CW218/(R218/1.37))</f>
        <v>0</v>
      </c>
      <c r="U218">
        <f>(CR218*CU218)</f>
        <v>0</v>
      </c>
      <c r="V218">
        <f>(DK218+(U218+2*0.95*5.67E-8*(((DK218+$B$7)+273)^4-(DK218+273)^4)-44100*J218)/(1.84*29.3*R218+8*0.95*5.67E-8*(DK218+273)^3))</f>
        <v>0</v>
      </c>
      <c r="W218">
        <f>($C$7*DL218+$D$7*DM218+$E$7*V218)</f>
        <v>0</v>
      </c>
      <c r="X218">
        <f>0.61365*exp(17.502*W218/(240.97+W218))</f>
        <v>0</v>
      </c>
      <c r="Y218">
        <f>(Z218/AA218*100)</f>
        <v>0</v>
      </c>
      <c r="Z218">
        <f>DD218*(DI218+DJ218)/1000</f>
        <v>0</v>
      </c>
      <c r="AA218">
        <f>0.61365*exp(17.502*DK218/(240.97+DK218))</f>
        <v>0</v>
      </c>
      <c r="AB218">
        <f>(X218-DD218*(DI218+DJ218)/1000)</f>
        <v>0</v>
      </c>
      <c r="AC218">
        <f>(-J218*44100)</f>
        <v>0</v>
      </c>
      <c r="AD218">
        <f>2*29.3*R218*0.92*(DK218-W218)</f>
        <v>0</v>
      </c>
      <c r="AE218">
        <f>2*0.95*5.67E-8*(((DK218+$B$7)+273)^4-(W218+273)^4)</f>
        <v>0</v>
      </c>
      <c r="AF218">
        <f>U218+AE218+AC218+AD218</f>
        <v>0</v>
      </c>
      <c r="AG218">
        <f>DH218*AU218*(DC218-DB218*(1000-AU218*DE218)/(1000-AU218*DD218))/(100*CV218)</f>
        <v>0</v>
      </c>
      <c r="AH218">
        <f>1000*DH218*AU218*(DD218-DE218)/(100*CV218*(1000-AU218*DD218))</f>
        <v>0</v>
      </c>
      <c r="AI218">
        <f>(AJ218 - AK218 - DI218*1E3/(8.314*(DK218+273.15)) * AM218/DH218 * AL218) * DH218/(100*CV218) * (1000 - DE218)/1000</f>
        <v>0</v>
      </c>
      <c r="AJ218">
        <v>561.145268927466</v>
      </c>
      <c r="AK218">
        <v>538.245175757576</v>
      </c>
      <c r="AL218">
        <v>3.30569597029661</v>
      </c>
      <c r="AM218">
        <v>66.0070140870222</v>
      </c>
      <c r="AN218">
        <f>(AP218 - AO218 + DI218*1E3/(8.314*(DK218+273.15)) * AR218/DH218 * AQ218) * DH218/(100*CV218) * 1000/(1000 - AP218)</f>
        <v>0</v>
      </c>
      <c r="AO218">
        <v>20.1300125914149</v>
      </c>
      <c r="AP218">
        <v>21.3823748251748</v>
      </c>
      <c r="AQ218">
        <v>0.00349053777400447</v>
      </c>
      <c r="AR218">
        <v>111.285414985331</v>
      </c>
      <c r="AS218">
        <v>2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MAX(0,($B$13+$C$13*DP218)/(1+$D$13*DP218)*DI218/(DK218+273)*$E$13)</f>
        <v>0</v>
      </c>
      <c r="AX218" t="s">
        <v>417</v>
      </c>
      <c r="AY218" t="s">
        <v>417</v>
      </c>
      <c r="AZ218">
        <v>0</v>
      </c>
      <c r="BA218">
        <v>0</v>
      </c>
      <c r="BB218">
        <f>1-AZ218/BA218</f>
        <v>0</v>
      </c>
      <c r="BC218">
        <v>0</v>
      </c>
      <c r="BD218" t="s">
        <v>417</v>
      </c>
      <c r="BE218" t="s">
        <v>417</v>
      </c>
      <c r="BF218">
        <v>0</v>
      </c>
      <c r="BG218">
        <v>0</v>
      </c>
      <c r="BH218">
        <f>1-BF218/BG218</f>
        <v>0</v>
      </c>
      <c r="BI218">
        <v>0.5</v>
      </c>
      <c r="BJ218">
        <f>CS218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417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f>$B$11*DQ218+$C$11*DR218+$F$11*EC218*(1-EF218)</f>
        <v>0</v>
      </c>
      <c r="CS218">
        <f>CR218*CT218</f>
        <v>0</v>
      </c>
      <c r="CT218">
        <f>($B$11*$D$9+$C$11*$D$9+$F$11*((EP218+EH218)/MAX(EP218+EH218+EQ218, 0.1)*$I$9+EQ218/MAX(EP218+EH218+EQ218, 0.1)*$J$9))/($B$11+$C$11+$F$11)</f>
        <v>0</v>
      </c>
      <c r="CU218">
        <f>($B$11*$K$9+$C$11*$K$9+$F$11*((EP218+EH218)/MAX(EP218+EH218+EQ218, 0.1)*$P$9+EQ218/MAX(EP218+EH218+EQ218, 0.1)*$Q$9))/($B$11+$C$11+$F$11)</f>
        <v>0</v>
      </c>
      <c r="CV218">
        <v>6</v>
      </c>
      <c r="CW218">
        <v>0.5</v>
      </c>
      <c r="CX218" t="s">
        <v>418</v>
      </c>
      <c r="CY218">
        <v>2</v>
      </c>
      <c r="CZ218" t="b">
        <v>1</v>
      </c>
      <c r="DA218">
        <v>1659722333.5</v>
      </c>
      <c r="DB218">
        <v>503.93837037037</v>
      </c>
      <c r="DC218">
        <v>534.150222222222</v>
      </c>
      <c r="DD218">
        <v>21.3611851851852</v>
      </c>
      <c r="DE218">
        <v>20.1296</v>
      </c>
      <c r="DF218">
        <v>497.188666666667</v>
      </c>
      <c r="DG218">
        <v>21.0116259259259</v>
      </c>
      <c r="DH218">
        <v>500.053925925926</v>
      </c>
      <c r="DI218">
        <v>90.3646814814815</v>
      </c>
      <c r="DJ218">
        <v>0.100020940740741</v>
      </c>
      <c r="DK218">
        <v>24.5789037037037</v>
      </c>
      <c r="DL218">
        <v>24.9966962962963</v>
      </c>
      <c r="DM218">
        <v>999.9</v>
      </c>
      <c r="DN218">
        <v>0</v>
      </c>
      <c r="DO218">
        <v>0</v>
      </c>
      <c r="DP218">
        <v>10020.5555555556</v>
      </c>
      <c r="DQ218">
        <v>0</v>
      </c>
      <c r="DR218">
        <v>10.9657888888889</v>
      </c>
      <c r="DS218">
        <v>-30.2118666666667</v>
      </c>
      <c r="DT218">
        <v>514.93837037037</v>
      </c>
      <c r="DU218">
        <v>545.123333333333</v>
      </c>
      <c r="DV218">
        <v>1.23158148148148</v>
      </c>
      <c r="DW218">
        <v>534.150222222222</v>
      </c>
      <c r="DX218">
        <v>20.1296</v>
      </c>
      <c r="DY218">
        <v>1.93029703703704</v>
      </c>
      <c r="DZ218">
        <v>1.81900333333333</v>
      </c>
      <c r="EA218">
        <v>16.8838592592593</v>
      </c>
      <c r="EB218">
        <v>15.9510740740741</v>
      </c>
      <c r="EC218">
        <v>2000.00666666667</v>
      </c>
      <c r="ED218">
        <v>0.979998333333333</v>
      </c>
      <c r="EE218">
        <v>0.0200014888888889</v>
      </c>
      <c r="EF218">
        <v>0</v>
      </c>
      <c r="EG218">
        <v>262.959148148148</v>
      </c>
      <c r="EH218">
        <v>5.00063</v>
      </c>
      <c r="EI218">
        <v>5515.17777777778</v>
      </c>
      <c r="EJ218">
        <v>17256.9444444444</v>
      </c>
      <c r="EK218">
        <v>38.3726666666667</v>
      </c>
      <c r="EL218">
        <v>38.437</v>
      </c>
      <c r="EM218">
        <v>37.875</v>
      </c>
      <c r="EN218">
        <v>37.8051111111111</v>
      </c>
      <c r="EO218">
        <v>39.125</v>
      </c>
      <c r="EP218">
        <v>1955.1</v>
      </c>
      <c r="EQ218">
        <v>39.9062962962963</v>
      </c>
      <c r="ER218">
        <v>0</v>
      </c>
      <c r="ES218">
        <v>1659722338.3</v>
      </c>
      <c r="ET218">
        <v>0</v>
      </c>
      <c r="EU218">
        <v>262.969384615385</v>
      </c>
      <c r="EV218">
        <v>7.31562394258514</v>
      </c>
      <c r="EW218">
        <v>156.30393174073</v>
      </c>
      <c r="EX218">
        <v>5515.52961538461</v>
      </c>
      <c r="EY218">
        <v>15</v>
      </c>
      <c r="EZ218">
        <v>0</v>
      </c>
      <c r="FA218" t="s">
        <v>419</v>
      </c>
      <c r="FB218">
        <v>1659628608.5</v>
      </c>
      <c r="FC218">
        <v>1659628614.5</v>
      </c>
      <c r="FD218">
        <v>0</v>
      </c>
      <c r="FE218">
        <v>0.171</v>
      </c>
      <c r="FF218">
        <v>-0.023</v>
      </c>
      <c r="FG218">
        <v>6.372</v>
      </c>
      <c r="FH218">
        <v>0.072</v>
      </c>
      <c r="FI218">
        <v>420</v>
      </c>
      <c r="FJ218">
        <v>15</v>
      </c>
      <c r="FK218">
        <v>0.23</v>
      </c>
      <c r="FL218">
        <v>0.04</v>
      </c>
      <c r="FM218">
        <v>-30.1433825</v>
      </c>
      <c r="FN218">
        <v>-0.245339212007378</v>
      </c>
      <c r="FO218">
        <v>0.429803587634806</v>
      </c>
      <c r="FP218">
        <v>1</v>
      </c>
      <c r="FQ218">
        <v>262.616411764706</v>
      </c>
      <c r="FR218">
        <v>7.1515049692473</v>
      </c>
      <c r="FS218">
        <v>0.725279382990448</v>
      </c>
      <c r="FT218">
        <v>0</v>
      </c>
      <c r="FU218">
        <v>1.228403</v>
      </c>
      <c r="FV218">
        <v>0.103959624765477</v>
      </c>
      <c r="FW218">
        <v>0.0117479477356686</v>
      </c>
      <c r="FX218">
        <v>0</v>
      </c>
      <c r="FY218">
        <v>1</v>
      </c>
      <c r="FZ218">
        <v>3</v>
      </c>
      <c r="GA218" t="s">
        <v>426</v>
      </c>
      <c r="GB218">
        <v>2.97384</v>
      </c>
      <c r="GC218">
        <v>2.7538</v>
      </c>
      <c r="GD218">
        <v>0.107524</v>
      </c>
      <c r="GE218">
        <v>0.113057</v>
      </c>
      <c r="GF218">
        <v>0.095358</v>
      </c>
      <c r="GG218">
        <v>0.0923282</v>
      </c>
      <c r="GH218">
        <v>34768.1</v>
      </c>
      <c r="GI218">
        <v>37799.6</v>
      </c>
      <c r="GJ218">
        <v>35300.4</v>
      </c>
      <c r="GK218">
        <v>38648</v>
      </c>
      <c r="GL218">
        <v>45277.1</v>
      </c>
      <c r="GM218">
        <v>50667.7</v>
      </c>
      <c r="GN218">
        <v>55174.2</v>
      </c>
      <c r="GO218">
        <v>61993.3</v>
      </c>
      <c r="GP218">
        <v>1.981</v>
      </c>
      <c r="GQ218">
        <v>1.848</v>
      </c>
      <c r="GR218">
        <v>0.076741</v>
      </c>
      <c r="GS218">
        <v>0</v>
      </c>
      <c r="GT218">
        <v>23.7513</v>
      </c>
      <c r="GU218">
        <v>999.9</v>
      </c>
      <c r="GV218">
        <v>55.268</v>
      </c>
      <c r="GW218">
        <v>28.782</v>
      </c>
      <c r="GX218">
        <v>24.2893</v>
      </c>
      <c r="GY218">
        <v>54.1621</v>
      </c>
      <c r="GZ218">
        <v>50.1242</v>
      </c>
      <c r="HA218">
        <v>1</v>
      </c>
      <c r="HB218">
        <v>-0.0828455</v>
      </c>
      <c r="HC218">
        <v>1.77061</v>
      </c>
      <c r="HD218">
        <v>20.1363</v>
      </c>
      <c r="HE218">
        <v>5.19812</v>
      </c>
      <c r="HF218">
        <v>12.004</v>
      </c>
      <c r="HG218">
        <v>4.9756</v>
      </c>
      <c r="HH218">
        <v>3.2936</v>
      </c>
      <c r="HI218">
        <v>660.9</v>
      </c>
      <c r="HJ218">
        <v>9999</v>
      </c>
      <c r="HK218">
        <v>9999</v>
      </c>
      <c r="HL218">
        <v>9999</v>
      </c>
      <c r="HM218">
        <v>1.86282</v>
      </c>
      <c r="HN218">
        <v>1.86777</v>
      </c>
      <c r="HO218">
        <v>1.86752</v>
      </c>
      <c r="HP218">
        <v>1.86865</v>
      </c>
      <c r="HQ218">
        <v>1.86951</v>
      </c>
      <c r="HR218">
        <v>1.86554</v>
      </c>
      <c r="HS218">
        <v>1.86664</v>
      </c>
      <c r="HT218">
        <v>1.86807</v>
      </c>
      <c r="HU218">
        <v>5</v>
      </c>
      <c r="HV218">
        <v>0</v>
      </c>
      <c r="HW218">
        <v>0</v>
      </c>
      <c r="HX218">
        <v>0</v>
      </c>
      <c r="HY218" t="s">
        <v>421</v>
      </c>
      <c r="HZ218" t="s">
        <v>422</v>
      </c>
      <c r="IA218" t="s">
        <v>423</v>
      </c>
      <c r="IB218" t="s">
        <v>423</v>
      </c>
      <c r="IC218" t="s">
        <v>423</v>
      </c>
      <c r="ID218" t="s">
        <v>423</v>
      </c>
      <c r="IE218">
        <v>0</v>
      </c>
      <c r="IF218">
        <v>100</v>
      </c>
      <c r="IG218">
        <v>100</v>
      </c>
      <c r="IH218">
        <v>6.889</v>
      </c>
      <c r="II218">
        <v>0.3507</v>
      </c>
      <c r="IJ218">
        <v>3.92169283877132</v>
      </c>
      <c r="IK218">
        <v>0.0054094350880348</v>
      </c>
      <c r="IL218">
        <v>8.62785101562088e-07</v>
      </c>
      <c r="IM218">
        <v>-6.09410195572284e-10</v>
      </c>
      <c r="IN218">
        <v>-0.025273926026183</v>
      </c>
      <c r="IO218">
        <v>-0.0219156322177338</v>
      </c>
      <c r="IP218">
        <v>0.00246301660602182</v>
      </c>
      <c r="IQ218">
        <v>-2.7174175459257e-05</v>
      </c>
      <c r="IR218">
        <v>-3</v>
      </c>
      <c r="IS218">
        <v>1757</v>
      </c>
      <c r="IT218">
        <v>1</v>
      </c>
      <c r="IU218">
        <v>21</v>
      </c>
      <c r="IV218">
        <v>1562.2</v>
      </c>
      <c r="IW218">
        <v>1562.1</v>
      </c>
      <c r="IX218">
        <v>1.29883</v>
      </c>
      <c r="IY218">
        <v>2.62817</v>
      </c>
      <c r="IZ218">
        <v>1.54785</v>
      </c>
      <c r="JA218">
        <v>2.30469</v>
      </c>
      <c r="JB218">
        <v>1.34644</v>
      </c>
      <c r="JC218">
        <v>2.29858</v>
      </c>
      <c r="JD218">
        <v>32.2666</v>
      </c>
      <c r="JE218">
        <v>16.1897</v>
      </c>
      <c r="JF218">
        <v>18</v>
      </c>
      <c r="JG218">
        <v>492.742</v>
      </c>
      <c r="JH218">
        <v>407.94</v>
      </c>
      <c r="JI218">
        <v>20.342</v>
      </c>
      <c r="JJ218">
        <v>26.1184</v>
      </c>
      <c r="JK218">
        <v>30.0007</v>
      </c>
      <c r="JL218">
        <v>26.0777</v>
      </c>
      <c r="JM218">
        <v>26.0239</v>
      </c>
      <c r="JN218">
        <v>26.1875</v>
      </c>
      <c r="JO218">
        <v>22.0001</v>
      </c>
      <c r="JP218">
        <v>8.08113</v>
      </c>
      <c r="JQ218">
        <v>20.3248</v>
      </c>
      <c r="JR218">
        <v>575.721</v>
      </c>
      <c r="JS218">
        <v>20.1072</v>
      </c>
      <c r="JT218">
        <v>102.354</v>
      </c>
      <c r="JU218">
        <v>103.187</v>
      </c>
    </row>
    <row r="219" spans="1:281">
      <c r="A219">
        <v>203</v>
      </c>
      <c r="B219">
        <v>1659722346</v>
      </c>
      <c r="C219">
        <v>4360.90000009537</v>
      </c>
      <c r="D219" t="s">
        <v>831</v>
      </c>
      <c r="E219" t="s">
        <v>832</v>
      </c>
      <c r="F219">
        <v>5</v>
      </c>
      <c r="G219" t="s">
        <v>764</v>
      </c>
      <c r="H219" t="s">
        <v>416</v>
      </c>
      <c r="I219">
        <v>1659722338.21429</v>
      </c>
      <c r="J219">
        <f>(K219)/1000</f>
        <v>0</v>
      </c>
      <c r="K219">
        <f>IF(CZ219, AN219, AH219)</f>
        <v>0</v>
      </c>
      <c r="L219">
        <f>IF(CZ219, AI219, AG219)</f>
        <v>0</v>
      </c>
      <c r="M219">
        <f>DB219 - IF(AU219&gt;1, L219*CV219*100.0/(AW219*DP219), 0)</f>
        <v>0</v>
      </c>
      <c r="N219">
        <f>((T219-J219/2)*M219-L219)/(T219+J219/2)</f>
        <v>0</v>
      </c>
      <c r="O219">
        <f>N219*(DI219+DJ219)/1000.0</f>
        <v>0</v>
      </c>
      <c r="P219">
        <f>(DB219 - IF(AU219&gt;1, L219*CV219*100.0/(AW219*DP219), 0))*(DI219+DJ219)/1000.0</f>
        <v>0</v>
      </c>
      <c r="Q219">
        <f>2.0/((1/S219-1/R219)+SIGN(S219)*SQRT((1/S219-1/R219)*(1/S219-1/R219) + 4*CW219/((CW219+1)*(CW219+1))*(2*1/S219*1/R219-1/R219*1/R219)))</f>
        <v>0</v>
      </c>
      <c r="R219">
        <f>IF(LEFT(CX219,1)&lt;&gt;"0",IF(LEFT(CX219,1)="1",3.0,CY219),$D$5+$E$5*(DP219*DI219/($K$5*1000))+$F$5*(DP219*DI219/($K$5*1000))*MAX(MIN(CV219,$J$5),$I$5)*MAX(MIN(CV219,$J$5),$I$5)+$G$5*MAX(MIN(CV219,$J$5),$I$5)*(DP219*DI219/($K$5*1000))+$H$5*(DP219*DI219/($K$5*1000))*(DP219*DI219/($K$5*1000)))</f>
        <v>0</v>
      </c>
      <c r="S219">
        <f>J219*(1000-(1000*0.61365*exp(17.502*W219/(240.97+W219))/(DI219+DJ219)+DD219)/2)/(1000*0.61365*exp(17.502*W219/(240.97+W219))/(DI219+DJ219)-DD219)</f>
        <v>0</v>
      </c>
      <c r="T219">
        <f>1/((CW219+1)/(Q219/1.6)+1/(R219/1.37)) + CW219/((CW219+1)/(Q219/1.6) + CW219/(R219/1.37))</f>
        <v>0</v>
      </c>
      <c r="U219">
        <f>(CR219*CU219)</f>
        <v>0</v>
      </c>
      <c r="V219">
        <f>(DK219+(U219+2*0.95*5.67E-8*(((DK219+$B$7)+273)^4-(DK219+273)^4)-44100*J219)/(1.84*29.3*R219+8*0.95*5.67E-8*(DK219+273)^3))</f>
        <v>0</v>
      </c>
      <c r="W219">
        <f>($C$7*DL219+$D$7*DM219+$E$7*V219)</f>
        <v>0</v>
      </c>
      <c r="X219">
        <f>0.61365*exp(17.502*W219/(240.97+W219))</f>
        <v>0</v>
      </c>
      <c r="Y219">
        <f>(Z219/AA219*100)</f>
        <v>0</v>
      </c>
      <c r="Z219">
        <f>DD219*(DI219+DJ219)/1000</f>
        <v>0</v>
      </c>
      <c r="AA219">
        <f>0.61365*exp(17.502*DK219/(240.97+DK219))</f>
        <v>0</v>
      </c>
      <c r="AB219">
        <f>(X219-DD219*(DI219+DJ219)/1000)</f>
        <v>0</v>
      </c>
      <c r="AC219">
        <f>(-J219*44100)</f>
        <v>0</v>
      </c>
      <c r="AD219">
        <f>2*29.3*R219*0.92*(DK219-W219)</f>
        <v>0</v>
      </c>
      <c r="AE219">
        <f>2*0.95*5.67E-8*(((DK219+$B$7)+273)^4-(W219+273)^4)</f>
        <v>0</v>
      </c>
      <c r="AF219">
        <f>U219+AE219+AC219+AD219</f>
        <v>0</v>
      </c>
      <c r="AG219">
        <f>DH219*AU219*(DC219-DB219*(1000-AU219*DE219)/(1000-AU219*DD219))/(100*CV219)</f>
        <v>0</v>
      </c>
      <c r="AH219">
        <f>1000*DH219*AU219*(DD219-DE219)/(100*CV219*(1000-AU219*DD219))</f>
        <v>0</v>
      </c>
      <c r="AI219">
        <f>(AJ219 - AK219 - DI219*1E3/(8.314*(DK219+273.15)) * AM219/DH219 * AL219) * DH219/(100*CV219) * (1000 - DE219)/1000</f>
        <v>0</v>
      </c>
      <c r="AJ219">
        <v>578.499228246667</v>
      </c>
      <c r="AK219">
        <v>554.741454545455</v>
      </c>
      <c r="AL219">
        <v>3.37800915477061</v>
      </c>
      <c r="AM219">
        <v>66.0070140870222</v>
      </c>
      <c r="AN219">
        <f>(AP219 - AO219 + DI219*1E3/(8.314*(DK219+273.15)) * AR219/DH219 * AQ219) * DH219/(100*CV219) * 1000/(1000 - AP219)</f>
        <v>0</v>
      </c>
      <c r="AO219">
        <v>20.1307975480364</v>
      </c>
      <c r="AP219">
        <v>21.3883566433567</v>
      </c>
      <c r="AQ219">
        <v>-5.79891604148355e-05</v>
      </c>
      <c r="AR219">
        <v>111.285414985331</v>
      </c>
      <c r="AS219">
        <v>2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MAX(0,($B$13+$C$13*DP219)/(1+$D$13*DP219)*DI219/(DK219+273)*$E$13)</f>
        <v>0</v>
      </c>
      <c r="AX219" t="s">
        <v>417</v>
      </c>
      <c r="AY219" t="s">
        <v>417</v>
      </c>
      <c r="AZ219">
        <v>0</v>
      </c>
      <c r="BA219">
        <v>0</v>
      </c>
      <c r="BB219">
        <f>1-AZ219/BA219</f>
        <v>0</v>
      </c>
      <c r="BC219">
        <v>0</v>
      </c>
      <c r="BD219" t="s">
        <v>417</v>
      </c>
      <c r="BE219" t="s">
        <v>417</v>
      </c>
      <c r="BF219">
        <v>0</v>
      </c>
      <c r="BG219">
        <v>0</v>
      </c>
      <c r="BH219">
        <f>1-BF219/BG219</f>
        <v>0</v>
      </c>
      <c r="BI219">
        <v>0.5</v>
      </c>
      <c r="BJ219">
        <f>CS219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417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f>$B$11*DQ219+$C$11*DR219+$F$11*EC219*(1-EF219)</f>
        <v>0</v>
      </c>
      <c r="CS219">
        <f>CR219*CT219</f>
        <v>0</v>
      </c>
      <c r="CT219">
        <f>($B$11*$D$9+$C$11*$D$9+$F$11*((EP219+EH219)/MAX(EP219+EH219+EQ219, 0.1)*$I$9+EQ219/MAX(EP219+EH219+EQ219, 0.1)*$J$9))/($B$11+$C$11+$F$11)</f>
        <v>0</v>
      </c>
      <c r="CU219">
        <f>($B$11*$K$9+$C$11*$K$9+$F$11*((EP219+EH219)/MAX(EP219+EH219+EQ219, 0.1)*$P$9+EQ219/MAX(EP219+EH219+EQ219, 0.1)*$Q$9))/($B$11+$C$11+$F$11)</f>
        <v>0</v>
      </c>
      <c r="CV219">
        <v>6</v>
      </c>
      <c r="CW219">
        <v>0.5</v>
      </c>
      <c r="CX219" t="s">
        <v>418</v>
      </c>
      <c r="CY219">
        <v>2</v>
      </c>
      <c r="CZ219" t="b">
        <v>1</v>
      </c>
      <c r="DA219">
        <v>1659722338.21429</v>
      </c>
      <c r="DB219">
        <v>519.261785714286</v>
      </c>
      <c r="DC219">
        <v>549.824285714286</v>
      </c>
      <c r="DD219">
        <v>21.3730714285714</v>
      </c>
      <c r="DE219">
        <v>20.1298857142857</v>
      </c>
      <c r="DF219">
        <v>512.423571428571</v>
      </c>
      <c r="DG219">
        <v>21.0229892857143</v>
      </c>
      <c r="DH219">
        <v>500.077428571429</v>
      </c>
      <c r="DI219">
        <v>90.3654035714286</v>
      </c>
      <c r="DJ219">
        <v>0.100106967857143</v>
      </c>
      <c r="DK219">
        <v>24.5837142857143</v>
      </c>
      <c r="DL219">
        <v>25.0024714285714</v>
      </c>
      <c r="DM219">
        <v>999.9</v>
      </c>
      <c r="DN219">
        <v>0</v>
      </c>
      <c r="DO219">
        <v>0</v>
      </c>
      <c r="DP219">
        <v>9992.67857142857</v>
      </c>
      <c r="DQ219">
        <v>0</v>
      </c>
      <c r="DR219">
        <v>11.0028535714286</v>
      </c>
      <c r="DS219">
        <v>-30.562475</v>
      </c>
      <c r="DT219">
        <v>530.602678571429</v>
      </c>
      <c r="DU219">
        <v>561.119607142857</v>
      </c>
      <c r="DV219">
        <v>1.24318</v>
      </c>
      <c r="DW219">
        <v>549.824285714286</v>
      </c>
      <c r="DX219">
        <v>20.1298857142857</v>
      </c>
      <c r="DY219">
        <v>1.93138642857143</v>
      </c>
      <c r="DZ219">
        <v>1.81904464285714</v>
      </c>
      <c r="EA219">
        <v>16.8927535714286</v>
      </c>
      <c r="EB219">
        <v>15.9514142857143</v>
      </c>
      <c r="EC219">
        <v>1999.98607142857</v>
      </c>
      <c r="ED219">
        <v>0.979999642857143</v>
      </c>
      <c r="EE219">
        <v>0.0200001535714286</v>
      </c>
      <c r="EF219">
        <v>0</v>
      </c>
      <c r="EG219">
        <v>263.549571428571</v>
      </c>
      <c r="EH219">
        <v>5.00063</v>
      </c>
      <c r="EI219">
        <v>5527.53964285714</v>
      </c>
      <c r="EJ219">
        <v>17256.7607142857</v>
      </c>
      <c r="EK219">
        <v>38.375</v>
      </c>
      <c r="EL219">
        <v>38.437</v>
      </c>
      <c r="EM219">
        <v>37.875</v>
      </c>
      <c r="EN219">
        <v>37.8097857142857</v>
      </c>
      <c r="EO219">
        <v>39.1294285714286</v>
      </c>
      <c r="EP219">
        <v>1955.08214285714</v>
      </c>
      <c r="EQ219">
        <v>39.9035714285714</v>
      </c>
      <c r="ER219">
        <v>0</v>
      </c>
      <c r="ES219">
        <v>1659722343.1</v>
      </c>
      <c r="ET219">
        <v>0</v>
      </c>
      <c r="EU219">
        <v>263.606884615385</v>
      </c>
      <c r="EV219">
        <v>8.25603418459317</v>
      </c>
      <c r="EW219">
        <v>160.924786327641</v>
      </c>
      <c r="EX219">
        <v>5528.21346153846</v>
      </c>
      <c r="EY219">
        <v>15</v>
      </c>
      <c r="EZ219">
        <v>0</v>
      </c>
      <c r="FA219" t="s">
        <v>419</v>
      </c>
      <c r="FB219">
        <v>1659628608.5</v>
      </c>
      <c r="FC219">
        <v>1659628614.5</v>
      </c>
      <c r="FD219">
        <v>0</v>
      </c>
      <c r="FE219">
        <v>0.171</v>
      </c>
      <c r="FF219">
        <v>-0.023</v>
      </c>
      <c r="FG219">
        <v>6.372</v>
      </c>
      <c r="FH219">
        <v>0.072</v>
      </c>
      <c r="FI219">
        <v>420</v>
      </c>
      <c r="FJ219">
        <v>15</v>
      </c>
      <c r="FK219">
        <v>0.23</v>
      </c>
      <c r="FL219">
        <v>0.04</v>
      </c>
      <c r="FM219">
        <v>-30.347685</v>
      </c>
      <c r="FN219">
        <v>-2.27580787992489</v>
      </c>
      <c r="FO219">
        <v>0.566516278031797</v>
      </c>
      <c r="FP219">
        <v>0</v>
      </c>
      <c r="FQ219">
        <v>263.154676470588</v>
      </c>
      <c r="FR219">
        <v>7.555278833984</v>
      </c>
      <c r="FS219">
        <v>0.761828362659366</v>
      </c>
      <c r="FT219">
        <v>0</v>
      </c>
      <c r="FU219">
        <v>1.23513475</v>
      </c>
      <c r="FV219">
        <v>0.149430281425889</v>
      </c>
      <c r="FW219">
        <v>0.0149136300053843</v>
      </c>
      <c r="FX219">
        <v>0</v>
      </c>
      <c r="FY219">
        <v>0</v>
      </c>
      <c r="FZ219">
        <v>3</v>
      </c>
      <c r="GA219" t="s">
        <v>432</v>
      </c>
      <c r="GB219">
        <v>2.97484</v>
      </c>
      <c r="GC219">
        <v>2.75367</v>
      </c>
      <c r="GD219">
        <v>0.109968</v>
      </c>
      <c r="GE219">
        <v>0.115658</v>
      </c>
      <c r="GF219">
        <v>0.0953568</v>
      </c>
      <c r="GG219">
        <v>0.0923297</v>
      </c>
      <c r="GH219">
        <v>34673.4</v>
      </c>
      <c r="GI219">
        <v>37689.5</v>
      </c>
      <c r="GJ219">
        <v>35300.9</v>
      </c>
      <c r="GK219">
        <v>38648.6</v>
      </c>
      <c r="GL219">
        <v>45276.6</v>
      </c>
      <c r="GM219">
        <v>50667.9</v>
      </c>
      <c r="GN219">
        <v>55173.6</v>
      </c>
      <c r="GO219">
        <v>61993.5</v>
      </c>
      <c r="GP219">
        <v>1.982</v>
      </c>
      <c r="GQ219">
        <v>1.848</v>
      </c>
      <c r="GR219">
        <v>0.0762939</v>
      </c>
      <c r="GS219">
        <v>0</v>
      </c>
      <c r="GT219">
        <v>23.7553</v>
      </c>
      <c r="GU219">
        <v>999.9</v>
      </c>
      <c r="GV219">
        <v>55.268</v>
      </c>
      <c r="GW219">
        <v>28.782</v>
      </c>
      <c r="GX219">
        <v>24.2882</v>
      </c>
      <c r="GY219">
        <v>55.1621</v>
      </c>
      <c r="GZ219">
        <v>49.9359</v>
      </c>
      <c r="HA219">
        <v>1</v>
      </c>
      <c r="HB219">
        <v>-0.0825</v>
      </c>
      <c r="HC219">
        <v>1.901</v>
      </c>
      <c r="HD219">
        <v>20.1353</v>
      </c>
      <c r="HE219">
        <v>5.19932</v>
      </c>
      <c r="HF219">
        <v>12.004</v>
      </c>
      <c r="HG219">
        <v>4.9756</v>
      </c>
      <c r="HH219">
        <v>3.2932</v>
      </c>
      <c r="HI219">
        <v>660.9</v>
      </c>
      <c r="HJ219">
        <v>9999</v>
      </c>
      <c r="HK219">
        <v>9999</v>
      </c>
      <c r="HL219">
        <v>9999</v>
      </c>
      <c r="HM219">
        <v>1.86279</v>
      </c>
      <c r="HN219">
        <v>1.86774</v>
      </c>
      <c r="HO219">
        <v>1.86752</v>
      </c>
      <c r="HP219">
        <v>1.86868</v>
      </c>
      <c r="HQ219">
        <v>1.86957</v>
      </c>
      <c r="HR219">
        <v>1.8656</v>
      </c>
      <c r="HS219">
        <v>1.86664</v>
      </c>
      <c r="HT219">
        <v>1.86807</v>
      </c>
      <c r="HU219">
        <v>5</v>
      </c>
      <c r="HV219">
        <v>0</v>
      </c>
      <c r="HW219">
        <v>0</v>
      </c>
      <c r="HX219">
        <v>0</v>
      </c>
      <c r="HY219" t="s">
        <v>421</v>
      </c>
      <c r="HZ219" t="s">
        <v>422</v>
      </c>
      <c r="IA219" t="s">
        <v>423</v>
      </c>
      <c r="IB219" t="s">
        <v>423</v>
      </c>
      <c r="IC219" t="s">
        <v>423</v>
      </c>
      <c r="ID219" t="s">
        <v>423</v>
      </c>
      <c r="IE219">
        <v>0</v>
      </c>
      <c r="IF219">
        <v>100</v>
      </c>
      <c r="IG219">
        <v>100</v>
      </c>
      <c r="IH219">
        <v>6.986</v>
      </c>
      <c r="II219">
        <v>0.3507</v>
      </c>
      <c r="IJ219">
        <v>3.92169283877132</v>
      </c>
      <c r="IK219">
        <v>0.0054094350880348</v>
      </c>
      <c r="IL219">
        <v>8.62785101562088e-07</v>
      </c>
      <c r="IM219">
        <v>-6.09410195572284e-10</v>
      </c>
      <c r="IN219">
        <v>-0.025273926026183</v>
      </c>
      <c r="IO219">
        <v>-0.0219156322177338</v>
      </c>
      <c r="IP219">
        <v>0.00246301660602182</v>
      </c>
      <c r="IQ219">
        <v>-2.7174175459257e-05</v>
      </c>
      <c r="IR219">
        <v>-3</v>
      </c>
      <c r="IS219">
        <v>1757</v>
      </c>
      <c r="IT219">
        <v>1</v>
      </c>
      <c r="IU219">
        <v>21</v>
      </c>
      <c r="IV219">
        <v>1562.3</v>
      </c>
      <c r="IW219">
        <v>1562.2</v>
      </c>
      <c r="IX219">
        <v>1.33545</v>
      </c>
      <c r="IY219">
        <v>2.61963</v>
      </c>
      <c r="IZ219">
        <v>1.54785</v>
      </c>
      <c r="JA219">
        <v>2.30591</v>
      </c>
      <c r="JB219">
        <v>1.34644</v>
      </c>
      <c r="JC219">
        <v>2.36938</v>
      </c>
      <c r="JD219">
        <v>32.2666</v>
      </c>
      <c r="JE219">
        <v>16.1984</v>
      </c>
      <c r="JF219">
        <v>18</v>
      </c>
      <c r="JG219">
        <v>493.412</v>
      </c>
      <c r="JH219">
        <v>407.946</v>
      </c>
      <c r="JI219">
        <v>20.3405</v>
      </c>
      <c r="JJ219">
        <v>26.1206</v>
      </c>
      <c r="JK219">
        <v>30.0007</v>
      </c>
      <c r="JL219">
        <v>26.0798</v>
      </c>
      <c r="JM219">
        <v>26.0243</v>
      </c>
      <c r="JN219">
        <v>26.7773</v>
      </c>
      <c r="JO219">
        <v>22.0001</v>
      </c>
      <c r="JP219">
        <v>8.08113</v>
      </c>
      <c r="JQ219">
        <v>20.3174</v>
      </c>
      <c r="JR219">
        <v>589.188</v>
      </c>
      <c r="JS219">
        <v>20.1047</v>
      </c>
      <c r="JT219">
        <v>102.354</v>
      </c>
      <c r="JU219">
        <v>103.188</v>
      </c>
    </row>
    <row r="220" spans="1:281">
      <c r="A220">
        <v>204</v>
      </c>
      <c r="B220">
        <v>1659722350.5</v>
      </c>
      <c r="C220">
        <v>4365.40000009537</v>
      </c>
      <c r="D220" t="s">
        <v>833</v>
      </c>
      <c r="E220" t="s">
        <v>834</v>
      </c>
      <c r="F220">
        <v>5</v>
      </c>
      <c r="G220" t="s">
        <v>764</v>
      </c>
      <c r="H220" t="s">
        <v>416</v>
      </c>
      <c r="I220">
        <v>1659722342.66071</v>
      </c>
      <c r="J220">
        <f>(K220)/1000</f>
        <v>0</v>
      </c>
      <c r="K220">
        <f>IF(CZ220, AN220, AH220)</f>
        <v>0</v>
      </c>
      <c r="L220">
        <f>IF(CZ220, AI220, AG220)</f>
        <v>0</v>
      </c>
      <c r="M220">
        <f>DB220 - IF(AU220&gt;1, L220*CV220*100.0/(AW220*DP220), 0)</f>
        <v>0</v>
      </c>
      <c r="N220">
        <f>((T220-J220/2)*M220-L220)/(T220+J220/2)</f>
        <v>0</v>
      </c>
      <c r="O220">
        <f>N220*(DI220+DJ220)/1000.0</f>
        <v>0</v>
      </c>
      <c r="P220">
        <f>(DB220 - IF(AU220&gt;1, L220*CV220*100.0/(AW220*DP220), 0))*(DI220+DJ220)/1000.0</f>
        <v>0</v>
      </c>
      <c r="Q220">
        <f>2.0/((1/S220-1/R220)+SIGN(S220)*SQRT((1/S220-1/R220)*(1/S220-1/R220) + 4*CW220/((CW220+1)*(CW220+1))*(2*1/S220*1/R220-1/R220*1/R220)))</f>
        <v>0</v>
      </c>
      <c r="R220">
        <f>IF(LEFT(CX220,1)&lt;&gt;"0",IF(LEFT(CX220,1)="1",3.0,CY220),$D$5+$E$5*(DP220*DI220/($K$5*1000))+$F$5*(DP220*DI220/($K$5*1000))*MAX(MIN(CV220,$J$5),$I$5)*MAX(MIN(CV220,$J$5),$I$5)+$G$5*MAX(MIN(CV220,$J$5),$I$5)*(DP220*DI220/($K$5*1000))+$H$5*(DP220*DI220/($K$5*1000))*(DP220*DI220/($K$5*1000)))</f>
        <v>0</v>
      </c>
      <c r="S220">
        <f>J220*(1000-(1000*0.61365*exp(17.502*W220/(240.97+W220))/(DI220+DJ220)+DD220)/2)/(1000*0.61365*exp(17.502*W220/(240.97+W220))/(DI220+DJ220)-DD220)</f>
        <v>0</v>
      </c>
      <c r="T220">
        <f>1/((CW220+1)/(Q220/1.6)+1/(R220/1.37)) + CW220/((CW220+1)/(Q220/1.6) + CW220/(R220/1.37))</f>
        <v>0</v>
      </c>
      <c r="U220">
        <f>(CR220*CU220)</f>
        <v>0</v>
      </c>
      <c r="V220">
        <f>(DK220+(U220+2*0.95*5.67E-8*(((DK220+$B$7)+273)^4-(DK220+273)^4)-44100*J220)/(1.84*29.3*R220+8*0.95*5.67E-8*(DK220+273)^3))</f>
        <v>0</v>
      </c>
      <c r="W220">
        <f>($C$7*DL220+$D$7*DM220+$E$7*V220)</f>
        <v>0</v>
      </c>
      <c r="X220">
        <f>0.61365*exp(17.502*W220/(240.97+W220))</f>
        <v>0</v>
      </c>
      <c r="Y220">
        <f>(Z220/AA220*100)</f>
        <v>0</v>
      </c>
      <c r="Z220">
        <f>DD220*(DI220+DJ220)/1000</f>
        <v>0</v>
      </c>
      <c r="AA220">
        <f>0.61365*exp(17.502*DK220/(240.97+DK220))</f>
        <v>0</v>
      </c>
      <c r="AB220">
        <f>(X220-DD220*(DI220+DJ220)/1000)</f>
        <v>0</v>
      </c>
      <c r="AC220">
        <f>(-J220*44100)</f>
        <v>0</v>
      </c>
      <c r="AD220">
        <f>2*29.3*R220*0.92*(DK220-W220)</f>
        <v>0</v>
      </c>
      <c r="AE220">
        <f>2*0.95*5.67E-8*(((DK220+$B$7)+273)^4-(W220+273)^4)</f>
        <v>0</v>
      </c>
      <c r="AF220">
        <f>U220+AE220+AC220+AD220</f>
        <v>0</v>
      </c>
      <c r="AG220">
        <f>DH220*AU220*(DC220-DB220*(1000-AU220*DE220)/(1000-AU220*DD220))/(100*CV220)</f>
        <v>0</v>
      </c>
      <c r="AH220">
        <f>1000*DH220*AU220*(DD220-DE220)/(100*CV220*(1000-AU220*DD220))</f>
        <v>0</v>
      </c>
      <c r="AI220">
        <f>(AJ220 - AK220 - DI220*1E3/(8.314*(DK220+273.15)) * AM220/DH220 * AL220) * DH220/(100*CV220) * (1000 - DE220)/1000</f>
        <v>0</v>
      </c>
      <c r="AJ220">
        <v>594.414694060782</v>
      </c>
      <c r="AK220">
        <v>570.326981818181</v>
      </c>
      <c r="AL220">
        <v>3.44526892430862</v>
      </c>
      <c r="AM220">
        <v>66.0070140870222</v>
      </c>
      <c r="AN220">
        <f>(AP220 - AO220 + DI220*1E3/(8.314*(DK220+273.15)) * AR220/DH220 * AQ220) * DH220/(100*CV220) * 1000/(1000 - AP220)</f>
        <v>0</v>
      </c>
      <c r="AO220">
        <v>20.1293952361487</v>
      </c>
      <c r="AP220">
        <v>21.3850020979021</v>
      </c>
      <c r="AQ220">
        <v>0.000258773242884554</v>
      </c>
      <c r="AR220">
        <v>111.285414985331</v>
      </c>
      <c r="AS220">
        <v>2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MAX(0,($B$13+$C$13*DP220)/(1+$D$13*DP220)*DI220/(DK220+273)*$E$13)</f>
        <v>0</v>
      </c>
      <c r="AX220" t="s">
        <v>417</v>
      </c>
      <c r="AY220" t="s">
        <v>417</v>
      </c>
      <c r="AZ220">
        <v>0</v>
      </c>
      <c r="BA220">
        <v>0</v>
      </c>
      <c r="BB220">
        <f>1-AZ220/BA220</f>
        <v>0</v>
      </c>
      <c r="BC220">
        <v>0</v>
      </c>
      <c r="BD220" t="s">
        <v>417</v>
      </c>
      <c r="BE220" t="s">
        <v>417</v>
      </c>
      <c r="BF220">
        <v>0</v>
      </c>
      <c r="BG220">
        <v>0</v>
      </c>
      <c r="BH220">
        <f>1-BF220/BG220</f>
        <v>0</v>
      </c>
      <c r="BI220">
        <v>0.5</v>
      </c>
      <c r="BJ220">
        <f>CS220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417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f>$B$11*DQ220+$C$11*DR220+$F$11*EC220*(1-EF220)</f>
        <v>0</v>
      </c>
      <c r="CS220">
        <f>CR220*CT220</f>
        <v>0</v>
      </c>
      <c r="CT220">
        <f>($B$11*$D$9+$C$11*$D$9+$F$11*((EP220+EH220)/MAX(EP220+EH220+EQ220, 0.1)*$I$9+EQ220/MAX(EP220+EH220+EQ220, 0.1)*$J$9))/($B$11+$C$11+$F$11)</f>
        <v>0</v>
      </c>
      <c r="CU220">
        <f>($B$11*$K$9+$C$11*$K$9+$F$11*((EP220+EH220)/MAX(EP220+EH220+EQ220, 0.1)*$P$9+EQ220/MAX(EP220+EH220+EQ220, 0.1)*$Q$9))/($B$11+$C$11+$F$11)</f>
        <v>0</v>
      </c>
      <c r="CV220">
        <v>6</v>
      </c>
      <c r="CW220">
        <v>0.5</v>
      </c>
      <c r="CX220" t="s">
        <v>418</v>
      </c>
      <c r="CY220">
        <v>2</v>
      </c>
      <c r="CZ220" t="b">
        <v>1</v>
      </c>
      <c r="DA220">
        <v>1659722342.66071</v>
      </c>
      <c r="DB220">
        <v>533.789964285714</v>
      </c>
      <c r="DC220">
        <v>564.564285714286</v>
      </c>
      <c r="DD220">
        <v>21.3821607142857</v>
      </c>
      <c r="DE220">
        <v>20.1299428571429</v>
      </c>
      <c r="DF220">
        <v>526.86775</v>
      </c>
      <c r="DG220">
        <v>21.0316857142857</v>
      </c>
      <c r="DH220">
        <v>500.108678571429</v>
      </c>
      <c r="DI220">
        <v>90.3657428571429</v>
      </c>
      <c r="DJ220">
        <v>0.100135832142857</v>
      </c>
      <c r="DK220">
        <v>24.5891571428571</v>
      </c>
      <c r="DL220">
        <v>25.0112464285714</v>
      </c>
      <c r="DM220">
        <v>999.9</v>
      </c>
      <c r="DN220">
        <v>0</v>
      </c>
      <c r="DO220">
        <v>0</v>
      </c>
      <c r="DP220">
        <v>9962.85714285714</v>
      </c>
      <c r="DQ220">
        <v>0</v>
      </c>
      <c r="DR220">
        <v>11.0284642857143</v>
      </c>
      <c r="DS220">
        <v>-30.7742642857143</v>
      </c>
      <c r="DT220">
        <v>545.453</v>
      </c>
      <c r="DU220">
        <v>576.162428571429</v>
      </c>
      <c r="DV220">
        <v>1.25221642857143</v>
      </c>
      <c r="DW220">
        <v>564.564285714286</v>
      </c>
      <c r="DX220">
        <v>20.1299428571429</v>
      </c>
      <c r="DY220">
        <v>1.93221464285714</v>
      </c>
      <c r="DZ220">
        <v>1.81905678571429</v>
      </c>
      <c r="EA220">
        <v>16.8995214285714</v>
      </c>
      <c r="EB220">
        <v>15.9515142857143</v>
      </c>
      <c r="EC220">
        <v>1999.98357142857</v>
      </c>
      <c r="ED220">
        <v>0.980000321428571</v>
      </c>
      <c r="EE220">
        <v>0.0199995</v>
      </c>
      <c r="EF220">
        <v>0</v>
      </c>
      <c r="EG220">
        <v>264.164964285714</v>
      </c>
      <c r="EH220">
        <v>5.00063</v>
      </c>
      <c r="EI220">
        <v>5539.5625</v>
      </c>
      <c r="EJ220">
        <v>17256.7428571429</v>
      </c>
      <c r="EK220">
        <v>38.375</v>
      </c>
      <c r="EL220">
        <v>38.437</v>
      </c>
      <c r="EM220">
        <v>37.875</v>
      </c>
      <c r="EN220">
        <v>37.812</v>
      </c>
      <c r="EO220">
        <v>39.1405</v>
      </c>
      <c r="EP220">
        <v>1955.08071428571</v>
      </c>
      <c r="EQ220">
        <v>39.9025</v>
      </c>
      <c r="ER220">
        <v>0</v>
      </c>
      <c r="ES220">
        <v>1659722347.9</v>
      </c>
      <c r="ET220">
        <v>0</v>
      </c>
      <c r="EU220">
        <v>264.261346153846</v>
      </c>
      <c r="EV220">
        <v>8.27429059597696</v>
      </c>
      <c r="EW220">
        <v>164.148034193797</v>
      </c>
      <c r="EX220">
        <v>5541.14576923077</v>
      </c>
      <c r="EY220">
        <v>15</v>
      </c>
      <c r="EZ220">
        <v>0</v>
      </c>
      <c r="FA220" t="s">
        <v>419</v>
      </c>
      <c r="FB220">
        <v>1659628608.5</v>
      </c>
      <c r="FC220">
        <v>1659628614.5</v>
      </c>
      <c r="FD220">
        <v>0</v>
      </c>
      <c r="FE220">
        <v>0.171</v>
      </c>
      <c r="FF220">
        <v>-0.023</v>
      </c>
      <c r="FG220">
        <v>6.372</v>
      </c>
      <c r="FH220">
        <v>0.072</v>
      </c>
      <c r="FI220">
        <v>420</v>
      </c>
      <c r="FJ220">
        <v>15</v>
      </c>
      <c r="FK220">
        <v>0.23</v>
      </c>
      <c r="FL220">
        <v>0.04</v>
      </c>
      <c r="FM220">
        <v>-30.72101</v>
      </c>
      <c r="FN220">
        <v>-4.22115647279543</v>
      </c>
      <c r="FO220">
        <v>0.730731104032119</v>
      </c>
      <c r="FP220">
        <v>0</v>
      </c>
      <c r="FQ220">
        <v>263.766</v>
      </c>
      <c r="FR220">
        <v>8.20660046042999</v>
      </c>
      <c r="FS220">
        <v>0.818891539180362</v>
      </c>
      <c r="FT220">
        <v>0</v>
      </c>
      <c r="FU220">
        <v>1.24517575</v>
      </c>
      <c r="FV220">
        <v>0.13218630393996</v>
      </c>
      <c r="FW220">
        <v>0.0136603096391517</v>
      </c>
      <c r="FX220">
        <v>0</v>
      </c>
      <c r="FY220">
        <v>0</v>
      </c>
      <c r="FZ220">
        <v>3</v>
      </c>
      <c r="GA220" t="s">
        <v>432</v>
      </c>
      <c r="GB220">
        <v>2.97469</v>
      </c>
      <c r="GC220">
        <v>2.75374</v>
      </c>
      <c r="GD220">
        <v>0.11214</v>
      </c>
      <c r="GE220">
        <v>0.117576</v>
      </c>
      <c r="GF220">
        <v>0.095358</v>
      </c>
      <c r="GG220">
        <v>0.0923163</v>
      </c>
      <c r="GH220">
        <v>34588.5</v>
      </c>
      <c r="GI220">
        <v>37607.8</v>
      </c>
      <c r="GJ220">
        <v>35300.6</v>
      </c>
      <c r="GK220">
        <v>38648.7</v>
      </c>
      <c r="GL220">
        <v>45276.9</v>
      </c>
      <c r="GM220">
        <v>50668.4</v>
      </c>
      <c r="GN220">
        <v>55173.9</v>
      </c>
      <c r="GO220">
        <v>61993.1</v>
      </c>
      <c r="GP220">
        <v>1.9818</v>
      </c>
      <c r="GQ220">
        <v>1.848</v>
      </c>
      <c r="GR220">
        <v>0.0782311</v>
      </c>
      <c r="GS220">
        <v>0</v>
      </c>
      <c r="GT220">
        <v>23.7593</v>
      </c>
      <c r="GU220">
        <v>999.9</v>
      </c>
      <c r="GV220">
        <v>55.268</v>
      </c>
      <c r="GW220">
        <v>28.822</v>
      </c>
      <c r="GX220">
        <v>24.3452</v>
      </c>
      <c r="GY220">
        <v>55.0921</v>
      </c>
      <c r="GZ220">
        <v>49.976</v>
      </c>
      <c r="HA220">
        <v>1</v>
      </c>
      <c r="HB220">
        <v>-0.0822561</v>
      </c>
      <c r="HC220">
        <v>1.98758</v>
      </c>
      <c r="HD220">
        <v>20.1344</v>
      </c>
      <c r="HE220">
        <v>5.20052</v>
      </c>
      <c r="HF220">
        <v>12.004</v>
      </c>
      <c r="HG220">
        <v>4.976</v>
      </c>
      <c r="HH220">
        <v>3.293</v>
      </c>
      <c r="HI220">
        <v>660.9</v>
      </c>
      <c r="HJ220">
        <v>9999</v>
      </c>
      <c r="HK220">
        <v>9999</v>
      </c>
      <c r="HL220">
        <v>9999</v>
      </c>
      <c r="HM220">
        <v>1.86279</v>
      </c>
      <c r="HN220">
        <v>1.8678</v>
      </c>
      <c r="HO220">
        <v>1.86752</v>
      </c>
      <c r="HP220">
        <v>1.86865</v>
      </c>
      <c r="HQ220">
        <v>1.86951</v>
      </c>
      <c r="HR220">
        <v>1.86557</v>
      </c>
      <c r="HS220">
        <v>1.86661</v>
      </c>
      <c r="HT220">
        <v>1.86798</v>
      </c>
      <c r="HU220">
        <v>5</v>
      </c>
      <c r="HV220">
        <v>0</v>
      </c>
      <c r="HW220">
        <v>0</v>
      </c>
      <c r="HX220">
        <v>0</v>
      </c>
      <c r="HY220" t="s">
        <v>421</v>
      </c>
      <c r="HZ220" t="s">
        <v>422</v>
      </c>
      <c r="IA220" t="s">
        <v>423</v>
      </c>
      <c r="IB220" t="s">
        <v>423</v>
      </c>
      <c r="IC220" t="s">
        <v>423</v>
      </c>
      <c r="ID220" t="s">
        <v>423</v>
      </c>
      <c r="IE220">
        <v>0</v>
      </c>
      <c r="IF220">
        <v>100</v>
      </c>
      <c r="IG220">
        <v>100</v>
      </c>
      <c r="IH220">
        <v>7.071</v>
      </c>
      <c r="II220">
        <v>0.3507</v>
      </c>
      <c r="IJ220">
        <v>3.92169283877132</v>
      </c>
      <c r="IK220">
        <v>0.0054094350880348</v>
      </c>
      <c r="IL220">
        <v>8.62785101562088e-07</v>
      </c>
      <c r="IM220">
        <v>-6.09410195572284e-10</v>
      </c>
      <c r="IN220">
        <v>-0.025273926026183</v>
      </c>
      <c r="IO220">
        <v>-0.0219156322177338</v>
      </c>
      <c r="IP220">
        <v>0.00246301660602182</v>
      </c>
      <c r="IQ220">
        <v>-2.7174175459257e-05</v>
      </c>
      <c r="IR220">
        <v>-3</v>
      </c>
      <c r="IS220">
        <v>1757</v>
      </c>
      <c r="IT220">
        <v>1</v>
      </c>
      <c r="IU220">
        <v>21</v>
      </c>
      <c r="IV220">
        <v>1562.4</v>
      </c>
      <c r="IW220">
        <v>1562.3</v>
      </c>
      <c r="IX220">
        <v>1.35986</v>
      </c>
      <c r="IY220">
        <v>2.61108</v>
      </c>
      <c r="IZ220">
        <v>1.54785</v>
      </c>
      <c r="JA220">
        <v>2.30591</v>
      </c>
      <c r="JB220">
        <v>1.34644</v>
      </c>
      <c r="JC220">
        <v>2.39624</v>
      </c>
      <c r="JD220">
        <v>32.2666</v>
      </c>
      <c r="JE220">
        <v>16.1897</v>
      </c>
      <c r="JF220">
        <v>18</v>
      </c>
      <c r="JG220">
        <v>493.302</v>
      </c>
      <c r="JH220">
        <v>407.963</v>
      </c>
      <c r="JI220">
        <v>20.3266</v>
      </c>
      <c r="JJ220">
        <v>26.1228</v>
      </c>
      <c r="JK220">
        <v>30.0004</v>
      </c>
      <c r="JL220">
        <v>26.0821</v>
      </c>
      <c r="JM220">
        <v>26.0265</v>
      </c>
      <c r="JN220">
        <v>27.3673</v>
      </c>
      <c r="JO220">
        <v>22.0001</v>
      </c>
      <c r="JP220">
        <v>8.08113</v>
      </c>
      <c r="JQ220">
        <v>20.3025</v>
      </c>
      <c r="JR220">
        <v>609.338</v>
      </c>
      <c r="JS220">
        <v>20.1025</v>
      </c>
      <c r="JT220">
        <v>102.354</v>
      </c>
      <c r="JU220">
        <v>103.187</v>
      </c>
    </row>
    <row r="221" spans="1:281">
      <c r="A221">
        <v>205</v>
      </c>
      <c r="B221">
        <v>1659722356</v>
      </c>
      <c r="C221">
        <v>4370.90000009537</v>
      </c>
      <c r="D221" t="s">
        <v>835</v>
      </c>
      <c r="E221" t="s">
        <v>836</v>
      </c>
      <c r="F221">
        <v>5</v>
      </c>
      <c r="G221" t="s">
        <v>764</v>
      </c>
      <c r="H221" t="s">
        <v>416</v>
      </c>
      <c r="I221">
        <v>1659722348.23214</v>
      </c>
      <c r="J221">
        <f>(K221)/1000</f>
        <v>0</v>
      </c>
      <c r="K221">
        <f>IF(CZ221, AN221, AH221)</f>
        <v>0</v>
      </c>
      <c r="L221">
        <f>IF(CZ221, AI221, AG221)</f>
        <v>0</v>
      </c>
      <c r="M221">
        <f>DB221 - IF(AU221&gt;1, L221*CV221*100.0/(AW221*DP221), 0)</f>
        <v>0</v>
      </c>
      <c r="N221">
        <f>((T221-J221/2)*M221-L221)/(T221+J221/2)</f>
        <v>0</v>
      </c>
      <c r="O221">
        <f>N221*(DI221+DJ221)/1000.0</f>
        <v>0</v>
      </c>
      <c r="P221">
        <f>(DB221 - IF(AU221&gt;1, L221*CV221*100.0/(AW221*DP221), 0))*(DI221+DJ221)/1000.0</f>
        <v>0</v>
      </c>
      <c r="Q221">
        <f>2.0/((1/S221-1/R221)+SIGN(S221)*SQRT((1/S221-1/R221)*(1/S221-1/R221) + 4*CW221/((CW221+1)*(CW221+1))*(2*1/S221*1/R221-1/R221*1/R221)))</f>
        <v>0</v>
      </c>
      <c r="R221">
        <f>IF(LEFT(CX221,1)&lt;&gt;"0",IF(LEFT(CX221,1)="1",3.0,CY221),$D$5+$E$5*(DP221*DI221/($K$5*1000))+$F$5*(DP221*DI221/($K$5*1000))*MAX(MIN(CV221,$J$5),$I$5)*MAX(MIN(CV221,$J$5),$I$5)+$G$5*MAX(MIN(CV221,$J$5),$I$5)*(DP221*DI221/($K$5*1000))+$H$5*(DP221*DI221/($K$5*1000))*(DP221*DI221/($K$5*1000)))</f>
        <v>0</v>
      </c>
      <c r="S221">
        <f>J221*(1000-(1000*0.61365*exp(17.502*W221/(240.97+W221))/(DI221+DJ221)+DD221)/2)/(1000*0.61365*exp(17.502*W221/(240.97+W221))/(DI221+DJ221)-DD221)</f>
        <v>0</v>
      </c>
      <c r="T221">
        <f>1/((CW221+1)/(Q221/1.6)+1/(R221/1.37)) + CW221/((CW221+1)/(Q221/1.6) + CW221/(R221/1.37))</f>
        <v>0</v>
      </c>
      <c r="U221">
        <f>(CR221*CU221)</f>
        <v>0</v>
      </c>
      <c r="V221">
        <f>(DK221+(U221+2*0.95*5.67E-8*(((DK221+$B$7)+273)^4-(DK221+273)^4)-44100*J221)/(1.84*29.3*R221+8*0.95*5.67E-8*(DK221+273)^3))</f>
        <v>0</v>
      </c>
      <c r="W221">
        <f>($C$7*DL221+$D$7*DM221+$E$7*V221)</f>
        <v>0</v>
      </c>
      <c r="X221">
        <f>0.61365*exp(17.502*W221/(240.97+W221))</f>
        <v>0</v>
      </c>
      <c r="Y221">
        <f>(Z221/AA221*100)</f>
        <v>0</v>
      </c>
      <c r="Z221">
        <f>DD221*(DI221+DJ221)/1000</f>
        <v>0</v>
      </c>
      <c r="AA221">
        <f>0.61365*exp(17.502*DK221/(240.97+DK221))</f>
        <v>0</v>
      </c>
      <c r="AB221">
        <f>(X221-DD221*(DI221+DJ221)/1000)</f>
        <v>0</v>
      </c>
      <c r="AC221">
        <f>(-J221*44100)</f>
        <v>0</v>
      </c>
      <c r="AD221">
        <f>2*29.3*R221*0.92*(DK221-W221)</f>
        <v>0</v>
      </c>
      <c r="AE221">
        <f>2*0.95*5.67E-8*(((DK221+$B$7)+273)^4-(W221+273)^4)</f>
        <v>0</v>
      </c>
      <c r="AF221">
        <f>U221+AE221+AC221+AD221</f>
        <v>0</v>
      </c>
      <c r="AG221">
        <f>DH221*AU221*(DC221-DB221*(1000-AU221*DE221)/(1000-AU221*DD221))/(100*CV221)</f>
        <v>0</v>
      </c>
      <c r="AH221">
        <f>1000*DH221*AU221*(DD221-DE221)/(100*CV221*(1000-AU221*DD221))</f>
        <v>0</v>
      </c>
      <c r="AI221">
        <f>(AJ221 - AK221 - DI221*1E3/(8.314*(DK221+273.15)) * AM221/DH221 * AL221) * DH221/(100*CV221) * (1000 - DE221)/1000</f>
        <v>0</v>
      </c>
      <c r="AJ221">
        <v>612.929255441679</v>
      </c>
      <c r="AK221">
        <v>588.694557575758</v>
      </c>
      <c r="AL221">
        <v>3.41051005351914</v>
      </c>
      <c r="AM221">
        <v>66.0070140870222</v>
      </c>
      <c r="AN221">
        <f>(AP221 - AO221 + DI221*1E3/(8.314*(DK221+273.15)) * AR221/DH221 * AQ221) * DH221/(100*CV221) * 1000/(1000 - AP221)</f>
        <v>0</v>
      </c>
      <c r="AO221">
        <v>20.1306692255613</v>
      </c>
      <c r="AP221">
        <v>21.3818510489511</v>
      </c>
      <c r="AQ221">
        <v>-5.77265962617157e-05</v>
      </c>
      <c r="AR221">
        <v>111.285414985331</v>
      </c>
      <c r="AS221">
        <v>2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MAX(0,($B$13+$C$13*DP221)/(1+$D$13*DP221)*DI221/(DK221+273)*$E$13)</f>
        <v>0</v>
      </c>
      <c r="AX221" t="s">
        <v>417</v>
      </c>
      <c r="AY221" t="s">
        <v>417</v>
      </c>
      <c r="AZ221">
        <v>0</v>
      </c>
      <c r="BA221">
        <v>0</v>
      </c>
      <c r="BB221">
        <f>1-AZ221/BA221</f>
        <v>0</v>
      </c>
      <c r="BC221">
        <v>0</v>
      </c>
      <c r="BD221" t="s">
        <v>417</v>
      </c>
      <c r="BE221" t="s">
        <v>417</v>
      </c>
      <c r="BF221">
        <v>0</v>
      </c>
      <c r="BG221">
        <v>0</v>
      </c>
      <c r="BH221">
        <f>1-BF221/BG221</f>
        <v>0</v>
      </c>
      <c r="BI221">
        <v>0.5</v>
      </c>
      <c r="BJ221">
        <f>CS221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417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f>$B$11*DQ221+$C$11*DR221+$F$11*EC221*(1-EF221)</f>
        <v>0</v>
      </c>
      <c r="CS221">
        <f>CR221*CT221</f>
        <v>0</v>
      </c>
      <c r="CT221">
        <f>($B$11*$D$9+$C$11*$D$9+$F$11*((EP221+EH221)/MAX(EP221+EH221+EQ221, 0.1)*$I$9+EQ221/MAX(EP221+EH221+EQ221, 0.1)*$J$9))/($B$11+$C$11+$F$11)</f>
        <v>0</v>
      </c>
      <c r="CU221">
        <f>($B$11*$K$9+$C$11*$K$9+$F$11*((EP221+EH221)/MAX(EP221+EH221+EQ221, 0.1)*$P$9+EQ221/MAX(EP221+EH221+EQ221, 0.1)*$Q$9))/($B$11+$C$11+$F$11)</f>
        <v>0</v>
      </c>
      <c r="CV221">
        <v>6</v>
      </c>
      <c r="CW221">
        <v>0.5</v>
      </c>
      <c r="CX221" t="s">
        <v>418</v>
      </c>
      <c r="CY221">
        <v>2</v>
      </c>
      <c r="CZ221" t="b">
        <v>1</v>
      </c>
      <c r="DA221">
        <v>1659722348.23214</v>
      </c>
      <c r="DB221">
        <v>552.027142857143</v>
      </c>
      <c r="DC221">
        <v>583.423642857143</v>
      </c>
      <c r="DD221">
        <v>21.38555</v>
      </c>
      <c r="DE221">
        <v>20.1298821428571</v>
      </c>
      <c r="DF221">
        <v>544.999714285714</v>
      </c>
      <c r="DG221">
        <v>21.0349428571429</v>
      </c>
      <c r="DH221">
        <v>500.092892857143</v>
      </c>
      <c r="DI221">
        <v>90.3657892857143</v>
      </c>
      <c r="DJ221">
        <v>0.100019407142857</v>
      </c>
      <c r="DK221">
        <v>24.59215</v>
      </c>
      <c r="DL221">
        <v>25.0160321428571</v>
      </c>
      <c r="DM221">
        <v>999.9</v>
      </c>
      <c r="DN221">
        <v>0</v>
      </c>
      <c r="DO221">
        <v>0</v>
      </c>
      <c r="DP221">
        <v>9969.64285714286</v>
      </c>
      <c r="DQ221">
        <v>0</v>
      </c>
      <c r="DR221">
        <v>11.0249178571429</v>
      </c>
      <c r="DS221">
        <v>-31.3963714285714</v>
      </c>
      <c r="DT221">
        <v>564.090571428571</v>
      </c>
      <c r="DU221">
        <v>595.409178571428</v>
      </c>
      <c r="DV221">
        <v>1.25566678571429</v>
      </c>
      <c r="DW221">
        <v>583.423642857143</v>
      </c>
      <c r="DX221">
        <v>20.1298821428571</v>
      </c>
      <c r="DY221">
        <v>1.93252214285714</v>
      </c>
      <c r="DZ221">
        <v>1.81905285714286</v>
      </c>
      <c r="EA221">
        <v>16.9020357142857</v>
      </c>
      <c r="EB221">
        <v>15.951475</v>
      </c>
      <c r="EC221">
        <v>2000.00428571429</v>
      </c>
      <c r="ED221">
        <v>0.980000571428571</v>
      </c>
      <c r="EE221">
        <v>0.0199993</v>
      </c>
      <c r="EF221">
        <v>0</v>
      </c>
      <c r="EG221">
        <v>264.936464285714</v>
      </c>
      <c r="EH221">
        <v>5.00063</v>
      </c>
      <c r="EI221">
        <v>5554.825</v>
      </c>
      <c r="EJ221">
        <v>17256.925</v>
      </c>
      <c r="EK221">
        <v>38.375</v>
      </c>
      <c r="EL221">
        <v>38.437</v>
      </c>
      <c r="EM221">
        <v>37.875</v>
      </c>
      <c r="EN221">
        <v>37.812</v>
      </c>
      <c r="EO221">
        <v>39.1582142857143</v>
      </c>
      <c r="EP221">
        <v>1955.10142857143</v>
      </c>
      <c r="EQ221">
        <v>39.9028571428572</v>
      </c>
      <c r="ER221">
        <v>0</v>
      </c>
      <c r="ES221">
        <v>1659722353.3</v>
      </c>
      <c r="ET221">
        <v>0</v>
      </c>
      <c r="EU221">
        <v>265.0424</v>
      </c>
      <c r="EV221">
        <v>7.70800000156436</v>
      </c>
      <c r="EW221">
        <v>163.306154085636</v>
      </c>
      <c r="EX221">
        <v>5556.6784</v>
      </c>
      <c r="EY221">
        <v>15</v>
      </c>
      <c r="EZ221">
        <v>0</v>
      </c>
      <c r="FA221" t="s">
        <v>419</v>
      </c>
      <c r="FB221">
        <v>1659628608.5</v>
      </c>
      <c r="FC221">
        <v>1659628614.5</v>
      </c>
      <c r="FD221">
        <v>0</v>
      </c>
      <c r="FE221">
        <v>0.171</v>
      </c>
      <c r="FF221">
        <v>-0.023</v>
      </c>
      <c r="FG221">
        <v>6.372</v>
      </c>
      <c r="FH221">
        <v>0.072</v>
      </c>
      <c r="FI221">
        <v>420</v>
      </c>
      <c r="FJ221">
        <v>15</v>
      </c>
      <c r="FK221">
        <v>0.23</v>
      </c>
      <c r="FL221">
        <v>0.04</v>
      </c>
      <c r="FM221">
        <v>-31.0357075</v>
      </c>
      <c r="FN221">
        <v>-6.2993729831144</v>
      </c>
      <c r="FO221">
        <v>0.851339546945724</v>
      </c>
      <c r="FP221">
        <v>0</v>
      </c>
      <c r="FQ221">
        <v>264.581441176471</v>
      </c>
      <c r="FR221">
        <v>8.08102368261297</v>
      </c>
      <c r="FS221">
        <v>0.805174230000831</v>
      </c>
      <c r="FT221">
        <v>0</v>
      </c>
      <c r="FU221">
        <v>1.25351325</v>
      </c>
      <c r="FV221">
        <v>0.0300212757973714</v>
      </c>
      <c r="FW221">
        <v>0.00533855148308041</v>
      </c>
      <c r="FX221">
        <v>1</v>
      </c>
      <c r="FY221">
        <v>1</v>
      </c>
      <c r="FZ221">
        <v>3</v>
      </c>
      <c r="GA221" t="s">
        <v>426</v>
      </c>
      <c r="GB221">
        <v>2.97325</v>
      </c>
      <c r="GC221">
        <v>2.7539</v>
      </c>
      <c r="GD221">
        <v>0.114748</v>
      </c>
      <c r="GE221">
        <v>0.120391</v>
      </c>
      <c r="GF221">
        <v>0.0953433</v>
      </c>
      <c r="GG221">
        <v>0.0923168</v>
      </c>
      <c r="GH221">
        <v>34487</v>
      </c>
      <c r="GI221">
        <v>37487.3</v>
      </c>
      <c r="GJ221">
        <v>35300.6</v>
      </c>
      <c r="GK221">
        <v>38648.1</v>
      </c>
      <c r="GL221">
        <v>45277.8</v>
      </c>
      <c r="GM221">
        <v>50667.5</v>
      </c>
      <c r="GN221">
        <v>55174</v>
      </c>
      <c r="GO221">
        <v>61991.9</v>
      </c>
      <c r="GP221">
        <v>1.9814</v>
      </c>
      <c r="GQ221">
        <v>1.8478</v>
      </c>
      <c r="GR221">
        <v>0.0756979</v>
      </c>
      <c r="GS221">
        <v>0</v>
      </c>
      <c r="GT221">
        <v>23.7633</v>
      </c>
      <c r="GU221">
        <v>999.9</v>
      </c>
      <c r="GV221">
        <v>55.268</v>
      </c>
      <c r="GW221">
        <v>28.782</v>
      </c>
      <c r="GX221">
        <v>24.2875</v>
      </c>
      <c r="GY221">
        <v>54.7021</v>
      </c>
      <c r="GZ221">
        <v>49.6354</v>
      </c>
      <c r="HA221">
        <v>1</v>
      </c>
      <c r="HB221">
        <v>-0.0814228</v>
      </c>
      <c r="HC221">
        <v>2.06617</v>
      </c>
      <c r="HD221">
        <v>20.133</v>
      </c>
      <c r="HE221">
        <v>5.20052</v>
      </c>
      <c r="HF221">
        <v>12.004</v>
      </c>
      <c r="HG221">
        <v>4.9756</v>
      </c>
      <c r="HH221">
        <v>3.2936</v>
      </c>
      <c r="HI221">
        <v>660.9</v>
      </c>
      <c r="HJ221">
        <v>9999</v>
      </c>
      <c r="HK221">
        <v>9999</v>
      </c>
      <c r="HL221">
        <v>9999</v>
      </c>
      <c r="HM221">
        <v>1.86279</v>
      </c>
      <c r="HN221">
        <v>1.86777</v>
      </c>
      <c r="HO221">
        <v>1.86752</v>
      </c>
      <c r="HP221">
        <v>1.86865</v>
      </c>
      <c r="HQ221">
        <v>1.86951</v>
      </c>
      <c r="HR221">
        <v>1.86554</v>
      </c>
      <c r="HS221">
        <v>1.8667</v>
      </c>
      <c r="HT221">
        <v>1.86798</v>
      </c>
      <c r="HU221">
        <v>5</v>
      </c>
      <c r="HV221">
        <v>0</v>
      </c>
      <c r="HW221">
        <v>0</v>
      </c>
      <c r="HX221">
        <v>0</v>
      </c>
      <c r="HY221" t="s">
        <v>421</v>
      </c>
      <c r="HZ221" t="s">
        <v>422</v>
      </c>
      <c r="IA221" t="s">
        <v>423</v>
      </c>
      <c r="IB221" t="s">
        <v>423</v>
      </c>
      <c r="IC221" t="s">
        <v>423</v>
      </c>
      <c r="ID221" t="s">
        <v>423</v>
      </c>
      <c r="IE221">
        <v>0</v>
      </c>
      <c r="IF221">
        <v>100</v>
      </c>
      <c r="IG221">
        <v>100</v>
      </c>
      <c r="IH221">
        <v>7.177</v>
      </c>
      <c r="II221">
        <v>0.3505</v>
      </c>
      <c r="IJ221">
        <v>3.92169283877132</v>
      </c>
      <c r="IK221">
        <v>0.0054094350880348</v>
      </c>
      <c r="IL221">
        <v>8.62785101562088e-07</v>
      </c>
      <c r="IM221">
        <v>-6.09410195572284e-10</v>
      </c>
      <c r="IN221">
        <v>-0.025273926026183</v>
      </c>
      <c r="IO221">
        <v>-0.0219156322177338</v>
      </c>
      <c r="IP221">
        <v>0.00246301660602182</v>
      </c>
      <c r="IQ221">
        <v>-2.7174175459257e-05</v>
      </c>
      <c r="IR221">
        <v>-3</v>
      </c>
      <c r="IS221">
        <v>1757</v>
      </c>
      <c r="IT221">
        <v>1</v>
      </c>
      <c r="IU221">
        <v>21</v>
      </c>
      <c r="IV221">
        <v>1562.5</v>
      </c>
      <c r="IW221">
        <v>1562.4</v>
      </c>
      <c r="IX221">
        <v>1.39648</v>
      </c>
      <c r="IY221">
        <v>2.61841</v>
      </c>
      <c r="IZ221">
        <v>1.54785</v>
      </c>
      <c r="JA221">
        <v>2.30591</v>
      </c>
      <c r="JB221">
        <v>1.34644</v>
      </c>
      <c r="JC221">
        <v>2.33521</v>
      </c>
      <c r="JD221">
        <v>32.2666</v>
      </c>
      <c r="JE221">
        <v>16.1897</v>
      </c>
      <c r="JF221">
        <v>18</v>
      </c>
      <c r="JG221">
        <v>493.062</v>
      </c>
      <c r="JH221">
        <v>407.867</v>
      </c>
      <c r="JI221">
        <v>20.2972</v>
      </c>
      <c r="JJ221">
        <v>26.125</v>
      </c>
      <c r="JK221">
        <v>30.0006</v>
      </c>
      <c r="JL221">
        <v>26.0843</v>
      </c>
      <c r="JM221">
        <v>26.0287</v>
      </c>
      <c r="JN221">
        <v>28.0063</v>
      </c>
      <c r="JO221">
        <v>22.0001</v>
      </c>
      <c r="JP221">
        <v>8.08113</v>
      </c>
      <c r="JQ221">
        <v>20.2771</v>
      </c>
      <c r="JR221">
        <v>622.74</v>
      </c>
      <c r="JS221">
        <v>20.1031</v>
      </c>
      <c r="JT221">
        <v>102.354</v>
      </c>
      <c r="JU221">
        <v>103.185</v>
      </c>
    </row>
    <row r="222" spans="1:281">
      <c r="A222">
        <v>206</v>
      </c>
      <c r="B222">
        <v>1659722360.5</v>
      </c>
      <c r="C222">
        <v>4375.40000009537</v>
      </c>
      <c r="D222" t="s">
        <v>837</v>
      </c>
      <c r="E222" t="s">
        <v>838</v>
      </c>
      <c r="F222">
        <v>5</v>
      </c>
      <c r="G222" t="s">
        <v>764</v>
      </c>
      <c r="H222" t="s">
        <v>416</v>
      </c>
      <c r="I222">
        <v>1659722352.67857</v>
      </c>
      <c r="J222">
        <f>(K222)/1000</f>
        <v>0</v>
      </c>
      <c r="K222">
        <f>IF(CZ222, AN222, AH222)</f>
        <v>0</v>
      </c>
      <c r="L222">
        <f>IF(CZ222, AI222, AG222)</f>
        <v>0</v>
      </c>
      <c r="M222">
        <f>DB222 - IF(AU222&gt;1, L222*CV222*100.0/(AW222*DP222), 0)</f>
        <v>0</v>
      </c>
      <c r="N222">
        <f>((T222-J222/2)*M222-L222)/(T222+J222/2)</f>
        <v>0</v>
      </c>
      <c r="O222">
        <f>N222*(DI222+DJ222)/1000.0</f>
        <v>0</v>
      </c>
      <c r="P222">
        <f>(DB222 - IF(AU222&gt;1, L222*CV222*100.0/(AW222*DP222), 0))*(DI222+DJ222)/1000.0</f>
        <v>0</v>
      </c>
      <c r="Q222">
        <f>2.0/((1/S222-1/R222)+SIGN(S222)*SQRT((1/S222-1/R222)*(1/S222-1/R222) + 4*CW222/((CW222+1)*(CW222+1))*(2*1/S222*1/R222-1/R222*1/R222)))</f>
        <v>0</v>
      </c>
      <c r="R222">
        <f>IF(LEFT(CX222,1)&lt;&gt;"0",IF(LEFT(CX222,1)="1",3.0,CY222),$D$5+$E$5*(DP222*DI222/($K$5*1000))+$F$5*(DP222*DI222/($K$5*1000))*MAX(MIN(CV222,$J$5),$I$5)*MAX(MIN(CV222,$J$5),$I$5)+$G$5*MAX(MIN(CV222,$J$5),$I$5)*(DP222*DI222/($K$5*1000))+$H$5*(DP222*DI222/($K$5*1000))*(DP222*DI222/($K$5*1000)))</f>
        <v>0</v>
      </c>
      <c r="S222">
        <f>J222*(1000-(1000*0.61365*exp(17.502*W222/(240.97+W222))/(DI222+DJ222)+DD222)/2)/(1000*0.61365*exp(17.502*W222/(240.97+W222))/(DI222+DJ222)-DD222)</f>
        <v>0</v>
      </c>
      <c r="T222">
        <f>1/((CW222+1)/(Q222/1.6)+1/(R222/1.37)) + CW222/((CW222+1)/(Q222/1.6) + CW222/(R222/1.37))</f>
        <v>0</v>
      </c>
      <c r="U222">
        <f>(CR222*CU222)</f>
        <v>0</v>
      </c>
      <c r="V222">
        <f>(DK222+(U222+2*0.95*5.67E-8*(((DK222+$B$7)+273)^4-(DK222+273)^4)-44100*J222)/(1.84*29.3*R222+8*0.95*5.67E-8*(DK222+273)^3))</f>
        <v>0</v>
      </c>
      <c r="W222">
        <f>($C$7*DL222+$D$7*DM222+$E$7*V222)</f>
        <v>0</v>
      </c>
      <c r="X222">
        <f>0.61365*exp(17.502*W222/(240.97+W222))</f>
        <v>0</v>
      </c>
      <c r="Y222">
        <f>(Z222/AA222*100)</f>
        <v>0</v>
      </c>
      <c r="Z222">
        <f>DD222*(DI222+DJ222)/1000</f>
        <v>0</v>
      </c>
      <c r="AA222">
        <f>0.61365*exp(17.502*DK222/(240.97+DK222))</f>
        <v>0</v>
      </c>
      <c r="AB222">
        <f>(X222-DD222*(DI222+DJ222)/1000)</f>
        <v>0</v>
      </c>
      <c r="AC222">
        <f>(-J222*44100)</f>
        <v>0</v>
      </c>
      <c r="AD222">
        <f>2*29.3*R222*0.92*(DK222-W222)</f>
        <v>0</v>
      </c>
      <c r="AE222">
        <f>2*0.95*5.67E-8*(((DK222+$B$7)+273)^4-(W222+273)^4)</f>
        <v>0</v>
      </c>
      <c r="AF222">
        <f>U222+AE222+AC222+AD222</f>
        <v>0</v>
      </c>
      <c r="AG222">
        <f>DH222*AU222*(DC222-DB222*(1000-AU222*DE222)/(1000-AU222*DD222))/(100*CV222)</f>
        <v>0</v>
      </c>
      <c r="AH222">
        <f>1000*DH222*AU222*(DD222-DE222)/(100*CV222*(1000-AU222*DD222))</f>
        <v>0</v>
      </c>
      <c r="AI222">
        <f>(AJ222 - AK222 - DI222*1E3/(8.314*(DK222+273.15)) * AM222/DH222 * AL222) * DH222/(100*CV222) * (1000 - DE222)/1000</f>
        <v>0</v>
      </c>
      <c r="AJ222">
        <v>628.933484407593</v>
      </c>
      <c r="AK222">
        <v>604.321975757576</v>
      </c>
      <c r="AL222">
        <v>3.47228030131693</v>
      </c>
      <c r="AM222">
        <v>66.0070140870222</v>
      </c>
      <c r="AN222">
        <f>(AP222 - AO222 + DI222*1E3/(8.314*(DK222+273.15)) * AR222/DH222 * AQ222) * DH222/(100*CV222) * 1000/(1000 - AP222)</f>
        <v>0</v>
      </c>
      <c r="AO222">
        <v>20.1282884630465</v>
      </c>
      <c r="AP222">
        <v>21.3766895104895</v>
      </c>
      <c r="AQ222">
        <v>-0.000211176672688057</v>
      </c>
      <c r="AR222">
        <v>111.285414985331</v>
      </c>
      <c r="AS222">
        <v>2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MAX(0,($B$13+$C$13*DP222)/(1+$D$13*DP222)*DI222/(DK222+273)*$E$13)</f>
        <v>0</v>
      </c>
      <c r="AX222" t="s">
        <v>417</v>
      </c>
      <c r="AY222" t="s">
        <v>417</v>
      </c>
      <c r="AZ222">
        <v>0</v>
      </c>
      <c r="BA222">
        <v>0</v>
      </c>
      <c r="BB222">
        <f>1-AZ222/BA222</f>
        <v>0</v>
      </c>
      <c r="BC222">
        <v>0</v>
      </c>
      <c r="BD222" t="s">
        <v>417</v>
      </c>
      <c r="BE222" t="s">
        <v>417</v>
      </c>
      <c r="BF222">
        <v>0</v>
      </c>
      <c r="BG222">
        <v>0</v>
      </c>
      <c r="BH222">
        <f>1-BF222/BG222</f>
        <v>0</v>
      </c>
      <c r="BI222">
        <v>0.5</v>
      </c>
      <c r="BJ222">
        <f>CS222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417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f>$B$11*DQ222+$C$11*DR222+$F$11*EC222*(1-EF222)</f>
        <v>0</v>
      </c>
      <c r="CS222">
        <f>CR222*CT222</f>
        <v>0</v>
      </c>
      <c r="CT222">
        <f>($B$11*$D$9+$C$11*$D$9+$F$11*((EP222+EH222)/MAX(EP222+EH222+EQ222, 0.1)*$I$9+EQ222/MAX(EP222+EH222+EQ222, 0.1)*$J$9))/($B$11+$C$11+$F$11)</f>
        <v>0</v>
      </c>
      <c r="CU222">
        <f>($B$11*$K$9+$C$11*$K$9+$F$11*((EP222+EH222)/MAX(EP222+EH222+EQ222, 0.1)*$P$9+EQ222/MAX(EP222+EH222+EQ222, 0.1)*$Q$9))/($B$11+$C$11+$F$11)</f>
        <v>0</v>
      </c>
      <c r="CV222">
        <v>6</v>
      </c>
      <c r="CW222">
        <v>0.5</v>
      </c>
      <c r="CX222" t="s">
        <v>418</v>
      </c>
      <c r="CY222">
        <v>2</v>
      </c>
      <c r="CZ222" t="b">
        <v>1</v>
      </c>
      <c r="DA222">
        <v>1659722352.67857</v>
      </c>
      <c r="DB222">
        <v>566.838214285714</v>
      </c>
      <c r="DC222">
        <v>598.513535714286</v>
      </c>
      <c r="DD222">
        <v>21.383575</v>
      </c>
      <c r="DE222">
        <v>20.1298428571429</v>
      </c>
      <c r="DF222">
        <v>559.725321428571</v>
      </c>
      <c r="DG222">
        <v>21.0330535714286</v>
      </c>
      <c r="DH222">
        <v>500.099642857143</v>
      </c>
      <c r="DI222">
        <v>90.3661142857143</v>
      </c>
      <c r="DJ222">
        <v>0.0999880464285714</v>
      </c>
      <c r="DK222">
        <v>24.5944678571429</v>
      </c>
      <c r="DL222">
        <v>25.0218678571429</v>
      </c>
      <c r="DM222">
        <v>999.9</v>
      </c>
      <c r="DN222">
        <v>0</v>
      </c>
      <c r="DO222">
        <v>0</v>
      </c>
      <c r="DP222">
        <v>9985.53571428571</v>
      </c>
      <c r="DQ222">
        <v>0</v>
      </c>
      <c r="DR222">
        <v>11.0091464285714</v>
      </c>
      <c r="DS222">
        <v>-31.6752142857143</v>
      </c>
      <c r="DT222">
        <v>579.224107142857</v>
      </c>
      <c r="DU222">
        <v>610.809071428572</v>
      </c>
      <c r="DV222">
        <v>1.25372857142857</v>
      </c>
      <c r="DW222">
        <v>598.513535714286</v>
      </c>
      <c r="DX222">
        <v>20.1298428571429</v>
      </c>
      <c r="DY222">
        <v>1.93235035714286</v>
      </c>
      <c r="DZ222">
        <v>1.81905607142857</v>
      </c>
      <c r="EA222">
        <v>16.9006464285714</v>
      </c>
      <c r="EB222">
        <v>15.9515035714286</v>
      </c>
      <c r="EC222">
        <v>1999.98964285714</v>
      </c>
      <c r="ED222">
        <v>0.980000428571428</v>
      </c>
      <c r="EE222">
        <v>0.0199994142857143</v>
      </c>
      <c r="EF222">
        <v>0</v>
      </c>
      <c r="EG222">
        <v>265.518892857143</v>
      </c>
      <c r="EH222">
        <v>5.00063</v>
      </c>
      <c r="EI222">
        <v>5566.77</v>
      </c>
      <c r="EJ222">
        <v>17256.8071428571</v>
      </c>
      <c r="EK222">
        <v>38.375</v>
      </c>
      <c r="EL222">
        <v>38.437</v>
      </c>
      <c r="EM222">
        <v>37.875</v>
      </c>
      <c r="EN222">
        <v>37.812</v>
      </c>
      <c r="EO222">
        <v>39.1715</v>
      </c>
      <c r="EP222">
        <v>1955.08678571429</v>
      </c>
      <c r="EQ222">
        <v>39.9028571428572</v>
      </c>
      <c r="ER222">
        <v>0</v>
      </c>
      <c r="ES222">
        <v>1659722358.1</v>
      </c>
      <c r="ET222">
        <v>0</v>
      </c>
      <c r="EU222">
        <v>265.65124</v>
      </c>
      <c r="EV222">
        <v>7.48861539624482</v>
      </c>
      <c r="EW222">
        <v>160.955384833984</v>
      </c>
      <c r="EX222">
        <v>5569.6464</v>
      </c>
      <c r="EY222">
        <v>15</v>
      </c>
      <c r="EZ222">
        <v>0</v>
      </c>
      <c r="FA222" t="s">
        <v>419</v>
      </c>
      <c r="FB222">
        <v>1659628608.5</v>
      </c>
      <c r="FC222">
        <v>1659628614.5</v>
      </c>
      <c r="FD222">
        <v>0</v>
      </c>
      <c r="FE222">
        <v>0.171</v>
      </c>
      <c r="FF222">
        <v>-0.023</v>
      </c>
      <c r="FG222">
        <v>6.372</v>
      </c>
      <c r="FH222">
        <v>0.072</v>
      </c>
      <c r="FI222">
        <v>420</v>
      </c>
      <c r="FJ222">
        <v>15</v>
      </c>
      <c r="FK222">
        <v>0.23</v>
      </c>
      <c r="FL222">
        <v>0.04</v>
      </c>
      <c r="FM222">
        <v>-31.439045</v>
      </c>
      <c r="FN222">
        <v>-5.04011031894932</v>
      </c>
      <c r="FO222">
        <v>0.790539188766124</v>
      </c>
      <c r="FP222">
        <v>0</v>
      </c>
      <c r="FQ222">
        <v>265.1375</v>
      </c>
      <c r="FR222">
        <v>7.85758593611193</v>
      </c>
      <c r="FS222">
        <v>0.784218203803298</v>
      </c>
      <c r="FT222">
        <v>0</v>
      </c>
      <c r="FU222">
        <v>1.2541955</v>
      </c>
      <c r="FV222">
        <v>-0.0201676547842419</v>
      </c>
      <c r="FW222">
        <v>0.0044117241244212</v>
      </c>
      <c r="FX222">
        <v>1</v>
      </c>
      <c r="FY222">
        <v>1</v>
      </c>
      <c r="FZ222">
        <v>3</v>
      </c>
      <c r="GA222" t="s">
        <v>426</v>
      </c>
      <c r="GB222">
        <v>2.97322</v>
      </c>
      <c r="GC222">
        <v>2.75324</v>
      </c>
      <c r="GD222">
        <v>0.116883</v>
      </c>
      <c r="GE222">
        <v>0.122245</v>
      </c>
      <c r="GF222">
        <v>0.0953138</v>
      </c>
      <c r="GG222">
        <v>0.0923185</v>
      </c>
      <c r="GH222">
        <v>34403.2</v>
      </c>
      <c r="GI222">
        <v>37408.2</v>
      </c>
      <c r="GJ222">
        <v>35300</v>
      </c>
      <c r="GK222">
        <v>38648</v>
      </c>
      <c r="GL222">
        <v>45278.3</v>
      </c>
      <c r="GM222">
        <v>50667.3</v>
      </c>
      <c r="GN222">
        <v>55172.7</v>
      </c>
      <c r="GO222">
        <v>61991.7</v>
      </c>
      <c r="GP222">
        <v>1.9814</v>
      </c>
      <c r="GQ222">
        <v>1.8476</v>
      </c>
      <c r="GR222">
        <v>0.076592</v>
      </c>
      <c r="GS222">
        <v>0</v>
      </c>
      <c r="GT222">
        <v>23.7653</v>
      </c>
      <c r="GU222">
        <v>999.9</v>
      </c>
      <c r="GV222">
        <v>55.268</v>
      </c>
      <c r="GW222">
        <v>28.782</v>
      </c>
      <c r="GX222">
        <v>24.288</v>
      </c>
      <c r="GY222">
        <v>54.7221</v>
      </c>
      <c r="GZ222">
        <v>50.2804</v>
      </c>
      <c r="HA222">
        <v>1</v>
      </c>
      <c r="HB222">
        <v>-0.0811789</v>
      </c>
      <c r="HC222">
        <v>2.08902</v>
      </c>
      <c r="HD222">
        <v>20.132</v>
      </c>
      <c r="HE222">
        <v>5.19932</v>
      </c>
      <c r="HF222">
        <v>12.004</v>
      </c>
      <c r="HG222">
        <v>4.9756</v>
      </c>
      <c r="HH222">
        <v>3.2934</v>
      </c>
      <c r="HI222">
        <v>660.9</v>
      </c>
      <c r="HJ222">
        <v>9999</v>
      </c>
      <c r="HK222">
        <v>9999</v>
      </c>
      <c r="HL222">
        <v>9999</v>
      </c>
      <c r="HM222">
        <v>1.86279</v>
      </c>
      <c r="HN222">
        <v>1.86777</v>
      </c>
      <c r="HO222">
        <v>1.86752</v>
      </c>
      <c r="HP222">
        <v>1.86874</v>
      </c>
      <c r="HQ222">
        <v>1.86951</v>
      </c>
      <c r="HR222">
        <v>1.86557</v>
      </c>
      <c r="HS222">
        <v>1.86664</v>
      </c>
      <c r="HT222">
        <v>1.86804</v>
      </c>
      <c r="HU222">
        <v>5</v>
      </c>
      <c r="HV222">
        <v>0</v>
      </c>
      <c r="HW222">
        <v>0</v>
      </c>
      <c r="HX222">
        <v>0</v>
      </c>
      <c r="HY222" t="s">
        <v>421</v>
      </c>
      <c r="HZ222" t="s">
        <v>422</v>
      </c>
      <c r="IA222" t="s">
        <v>423</v>
      </c>
      <c r="IB222" t="s">
        <v>423</v>
      </c>
      <c r="IC222" t="s">
        <v>423</v>
      </c>
      <c r="ID222" t="s">
        <v>423</v>
      </c>
      <c r="IE222">
        <v>0</v>
      </c>
      <c r="IF222">
        <v>100</v>
      </c>
      <c r="IG222">
        <v>100</v>
      </c>
      <c r="IH222">
        <v>7.263</v>
      </c>
      <c r="II222">
        <v>0.35</v>
      </c>
      <c r="IJ222">
        <v>3.92169283877132</v>
      </c>
      <c r="IK222">
        <v>0.0054094350880348</v>
      </c>
      <c r="IL222">
        <v>8.62785101562088e-07</v>
      </c>
      <c r="IM222">
        <v>-6.09410195572284e-10</v>
      </c>
      <c r="IN222">
        <v>-0.025273926026183</v>
      </c>
      <c r="IO222">
        <v>-0.0219156322177338</v>
      </c>
      <c r="IP222">
        <v>0.00246301660602182</v>
      </c>
      <c r="IQ222">
        <v>-2.7174175459257e-05</v>
      </c>
      <c r="IR222">
        <v>-3</v>
      </c>
      <c r="IS222">
        <v>1757</v>
      </c>
      <c r="IT222">
        <v>1</v>
      </c>
      <c r="IU222">
        <v>21</v>
      </c>
      <c r="IV222">
        <v>1562.5</v>
      </c>
      <c r="IW222">
        <v>1562.4</v>
      </c>
      <c r="IX222">
        <v>1.42334</v>
      </c>
      <c r="IY222">
        <v>2.61963</v>
      </c>
      <c r="IZ222">
        <v>1.54785</v>
      </c>
      <c r="JA222">
        <v>2.30469</v>
      </c>
      <c r="JB222">
        <v>1.34644</v>
      </c>
      <c r="JC222">
        <v>2.34741</v>
      </c>
      <c r="JD222">
        <v>32.2666</v>
      </c>
      <c r="JE222">
        <v>16.1809</v>
      </c>
      <c r="JF222">
        <v>18</v>
      </c>
      <c r="JG222">
        <v>493.081</v>
      </c>
      <c r="JH222">
        <v>407.771</v>
      </c>
      <c r="JI222">
        <v>20.2703</v>
      </c>
      <c r="JJ222">
        <v>26.1273</v>
      </c>
      <c r="JK222">
        <v>30.0005</v>
      </c>
      <c r="JL222">
        <v>26.0865</v>
      </c>
      <c r="JM222">
        <v>26.0309</v>
      </c>
      <c r="JN222">
        <v>28.5048</v>
      </c>
      <c r="JO222">
        <v>22.0001</v>
      </c>
      <c r="JP222">
        <v>8.08113</v>
      </c>
      <c r="JQ222">
        <v>20.256</v>
      </c>
      <c r="JR222">
        <v>642.839</v>
      </c>
      <c r="JS222">
        <v>20.1059</v>
      </c>
      <c r="JT222">
        <v>102.352</v>
      </c>
      <c r="JU222">
        <v>103.185</v>
      </c>
    </row>
    <row r="223" spans="1:281">
      <c r="A223">
        <v>207</v>
      </c>
      <c r="B223">
        <v>1659722366</v>
      </c>
      <c r="C223">
        <v>4380.90000009537</v>
      </c>
      <c r="D223" t="s">
        <v>839</v>
      </c>
      <c r="E223" t="s">
        <v>840</v>
      </c>
      <c r="F223">
        <v>5</v>
      </c>
      <c r="G223" t="s">
        <v>764</v>
      </c>
      <c r="H223" t="s">
        <v>416</v>
      </c>
      <c r="I223">
        <v>1659722358.25</v>
      </c>
      <c r="J223">
        <f>(K223)/1000</f>
        <v>0</v>
      </c>
      <c r="K223">
        <f>IF(CZ223, AN223, AH223)</f>
        <v>0</v>
      </c>
      <c r="L223">
        <f>IF(CZ223, AI223, AG223)</f>
        <v>0</v>
      </c>
      <c r="M223">
        <f>DB223 - IF(AU223&gt;1, L223*CV223*100.0/(AW223*DP223), 0)</f>
        <v>0</v>
      </c>
      <c r="N223">
        <f>((T223-J223/2)*M223-L223)/(T223+J223/2)</f>
        <v>0</v>
      </c>
      <c r="O223">
        <f>N223*(DI223+DJ223)/1000.0</f>
        <v>0</v>
      </c>
      <c r="P223">
        <f>(DB223 - IF(AU223&gt;1, L223*CV223*100.0/(AW223*DP223), 0))*(DI223+DJ223)/1000.0</f>
        <v>0</v>
      </c>
      <c r="Q223">
        <f>2.0/((1/S223-1/R223)+SIGN(S223)*SQRT((1/S223-1/R223)*(1/S223-1/R223) + 4*CW223/((CW223+1)*(CW223+1))*(2*1/S223*1/R223-1/R223*1/R223)))</f>
        <v>0</v>
      </c>
      <c r="R223">
        <f>IF(LEFT(CX223,1)&lt;&gt;"0",IF(LEFT(CX223,1)="1",3.0,CY223),$D$5+$E$5*(DP223*DI223/($K$5*1000))+$F$5*(DP223*DI223/($K$5*1000))*MAX(MIN(CV223,$J$5),$I$5)*MAX(MIN(CV223,$J$5),$I$5)+$G$5*MAX(MIN(CV223,$J$5),$I$5)*(DP223*DI223/($K$5*1000))+$H$5*(DP223*DI223/($K$5*1000))*(DP223*DI223/($K$5*1000)))</f>
        <v>0</v>
      </c>
      <c r="S223">
        <f>J223*(1000-(1000*0.61365*exp(17.502*W223/(240.97+W223))/(DI223+DJ223)+DD223)/2)/(1000*0.61365*exp(17.502*W223/(240.97+W223))/(DI223+DJ223)-DD223)</f>
        <v>0</v>
      </c>
      <c r="T223">
        <f>1/((CW223+1)/(Q223/1.6)+1/(R223/1.37)) + CW223/((CW223+1)/(Q223/1.6) + CW223/(R223/1.37))</f>
        <v>0</v>
      </c>
      <c r="U223">
        <f>(CR223*CU223)</f>
        <v>0</v>
      </c>
      <c r="V223">
        <f>(DK223+(U223+2*0.95*5.67E-8*(((DK223+$B$7)+273)^4-(DK223+273)^4)-44100*J223)/(1.84*29.3*R223+8*0.95*5.67E-8*(DK223+273)^3))</f>
        <v>0</v>
      </c>
      <c r="W223">
        <f>($C$7*DL223+$D$7*DM223+$E$7*V223)</f>
        <v>0</v>
      </c>
      <c r="X223">
        <f>0.61365*exp(17.502*W223/(240.97+W223))</f>
        <v>0</v>
      </c>
      <c r="Y223">
        <f>(Z223/AA223*100)</f>
        <v>0</v>
      </c>
      <c r="Z223">
        <f>DD223*(DI223+DJ223)/1000</f>
        <v>0</v>
      </c>
      <c r="AA223">
        <f>0.61365*exp(17.502*DK223/(240.97+DK223))</f>
        <v>0</v>
      </c>
      <c r="AB223">
        <f>(X223-DD223*(DI223+DJ223)/1000)</f>
        <v>0</v>
      </c>
      <c r="AC223">
        <f>(-J223*44100)</f>
        <v>0</v>
      </c>
      <c r="AD223">
        <f>2*29.3*R223*0.92*(DK223-W223)</f>
        <v>0</v>
      </c>
      <c r="AE223">
        <f>2*0.95*5.67E-8*(((DK223+$B$7)+273)^4-(W223+273)^4)</f>
        <v>0</v>
      </c>
      <c r="AF223">
        <f>U223+AE223+AC223+AD223</f>
        <v>0</v>
      </c>
      <c r="AG223">
        <f>DH223*AU223*(DC223-DB223*(1000-AU223*DE223)/(1000-AU223*DD223))/(100*CV223)</f>
        <v>0</v>
      </c>
      <c r="AH223">
        <f>1000*DH223*AU223*(DD223-DE223)/(100*CV223*(1000-AU223*DD223))</f>
        <v>0</v>
      </c>
      <c r="AI223">
        <f>(AJ223 - AK223 - DI223*1E3/(8.314*(DK223+273.15)) * AM223/DH223 * AL223) * DH223/(100*CV223) * (1000 - DE223)/1000</f>
        <v>0</v>
      </c>
      <c r="AJ223">
        <v>646.924852940544</v>
      </c>
      <c r="AK223">
        <v>622.461012121212</v>
      </c>
      <c r="AL223">
        <v>3.33601314746514</v>
      </c>
      <c r="AM223">
        <v>66.0070140870222</v>
      </c>
      <c r="AN223">
        <f>(AP223 - AO223 + DI223*1E3/(8.314*(DK223+273.15)) * AR223/DH223 * AQ223) * DH223/(100*CV223) * 1000/(1000 - AP223)</f>
        <v>0</v>
      </c>
      <c r="AO223">
        <v>20.1297137411201</v>
      </c>
      <c r="AP223">
        <v>21.3701363636364</v>
      </c>
      <c r="AQ223">
        <v>-8.08000998495696e-05</v>
      </c>
      <c r="AR223">
        <v>111.285414985331</v>
      </c>
      <c r="AS223">
        <v>3</v>
      </c>
      <c r="AT223">
        <v>1</v>
      </c>
      <c r="AU223">
        <f>IF(AS223*$H$13&gt;=AW223,1.0,(AW223/(AW223-AS223*$H$13)))</f>
        <v>0</v>
      </c>
      <c r="AV223">
        <f>(AU223-1)*100</f>
        <v>0</v>
      </c>
      <c r="AW223">
        <f>MAX(0,($B$13+$C$13*DP223)/(1+$D$13*DP223)*DI223/(DK223+273)*$E$13)</f>
        <v>0</v>
      </c>
      <c r="AX223" t="s">
        <v>417</v>
      </c>
      <c r="AY223" t="s">
        <v>417</v>
      </c>
      <c r="AZ223">
        <v>0</v>
      </c>
      <c r="BA223">
        <v>0</v>
      </c>
      <c r="BB223">
        <f>1-AZ223/BA223</f>
        <v>0</v>
      </c>
      <c r="BC223">
        <v>0</v>
      </c>
      <c r="BD223" t="s">
        <v>417</v>
      </c>
      <c r="BE223" t="s">
        <v>417</v>
      </c>
      <c r="BF223">
        <v>0</v>
      </c>
      <c r="BG223">
        <v>0</v>
      </c>
      <c r="BH223">
        <f>1-BF223/BG223</f>
        <v>0</v>
      </c>
      <c r="BI223">
        <v>0.5</v>
      </c>
      <c r="BJ223">
        <f>CS223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417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f>$B$11*DQ223+$C$11*DR223+$F$11*EC223*(1-EF223)</f>
        <v>0</v>
      </c>
      <c r="CS223">
        <f>CR223*CT223</f>
        <v>0</v>
      </c>
      <c r="CT223">
        <f>($B$11*$D$9+$C$11*$D$9+$F$11*((EP223+EH223)/MAX(EP223+EH223+EQ223, 0.1)*$I$9+EQ223/MAX(EP223+EH223+EQ223, 0.1)*$J$9))/($B$11+$C$11+$F$11)</f>
        <v>0</v>
      </c>
      <c r="CU223">
        <f>($B$11*$K$9+$C$11*$K$9+$F$11*((EP223+EH223)/MAX(EP223+EH223+EQ223, 0.1)*$P$9+EQ223/MAX(EP223+EH223+EQ223, 0.1)*$Q$9))/($B$11+$C$11+$F$11)</f>
        <v>0</v>
      </c>
      <c r="CV223">
        <v>6</v>
      </c>
      <c r="CW223">
        <v>0.5</v>
      </c>
      <c r="CX223" t="s">
        <v>418</v>
      </c>
      <c r="CY223">
        <v>2</v>
      </c>
      <c r="CZ223" t="b">
        <v>1</v>
      </c>
      <c r="DA223">
        <v>1659722358.25</v>
      </c>
      <c r="DB223">
        <v>585.285857142857</v>
      </c>
      <c r="DC223">
        <v>617.092607142857</v>
      </c>
      <c r="DD223">
        <v>21.3781142857143</v>
      </c>
      <c r="DE223">
        <v>20.1301821428571</v>
      </c>
      <c r="DF223">
        <v>578.066678571428</v>
      </c>
      <c r="DG223">
        <v>21.027825</v>
      </c>
      <c r="DH223">
        <v>500.0965</v>
      </c>
      <c r="DI223">
        <v>90.365925</v>
      </c>
      <c r="DJ223">
        <v>0.0999844928571429</v>
      </c>
      <c r="DK223">
        <v>24.5939392857143</v>
      </c>
      <c r="DL223">
        <v>25.0220821428571</v>
      </c>
      <c r="DM223">
        <v>999.9</v>
      </c>
      <c r="DN223">
        <v>0</v>
      </c>
      <c r="DO223">
        <v>0</v>
      </c>
      <c r="DP223">
        <v>9990.71428571429</v>
      </c>
      <c r="DQ223">
        <v>0</v>
      </c>
      <c r="DR223">
        <v>10.9425571428571</v>
      </c>
      <c r="DS223">
        <v>-31.8066535714286</v>
      </c>
      <c r="DT223">
        <v>598.071535714286</v>
      </c>
      <c r="DU223">
        <v>629.769964285714</v>
      </c>
      <c r="DV223">
        <v>1.24792642857143</v>
      </c>
      <c r="DW223">
        <v>617.092607142857</v>
      </c>
      <c r="DX223">
        <v>20.1301821428571</v>
      </c>
      <c r="DY223">
        <v>1.93185285714286</v>
      </c>
      <c r="DZ223">
        <v>1.8190825</v>
      </c>
      <c r="EA223">
        <v>16.8965892857143</v>
      </c>
      <c r="EB223">
        <v>15.9517321428571</v>
      </c>
      <c r="EC223">
        <v>1999.98714285714</v>
      </c>
      <c r="ED223">
        <v>0.979998892857143</v>
      </c>
      <c r="EE223">
        <v>0.0200009964285714</v>
      </c>
      <c r="EF223">
        <v>0</v>
      </c>
      <c r="EG223">
        <v>266.291285714286</v>
      </c>
      <c r="EH223">
        <v>5.00063</v>
      </c>
      <c r="EI223">
        <v>5581.83214285714</v>
      </c>
      <c r="EJ223">
        <v>17256.7857142857</v>
      </c>
      <c r="EK223">
        <v>38.375</v>
      </c>
      <c r="EL223">
        <v>38.437</v>
      </c>
      <c r="EM223">
        <v>37.875</v>
      </c>
      <c r="EN223">
        <v>37.812</v>
      </c>
      <c r="EO223">
        <v>39.1825714285714</v>
      </c>
      <c r="EP223">
        <v>1955.08178571429</v>
      </c>
      <c r="EQ223">
        <v>39.9060714285714</v>
      </c>
      <c r="ER223">
        <v>0</v>
      </c>
      <c r="ES223">
        <v>1659722362.9</v>
      </c>
      <c r="ET223">
        <v>0</v>
      </c>
      <c r="EU223">
        <v>266.29908</v>
      </c>
      <c r="EV223">
        <v>7.99730768367824</v>
      </c>
      <c r="EW223">
        <v>160.276922798184</v>
      </c>
      <c r="EX223">
        <v>5582.5856</v>
      </c>
      <c r="EY223">
        <v>15</v>
      </c>
      <c r="EZ223">
        <v>0</v>
      </c>
      <c r="FA223" t="s">
        <v>419</v>
      </c>
      <c r="FB223">
        <v>1659628608.5</v>
      </c>
      <c r="FC223">
        <v>1659628614.5</v>
      </c>
      <c r="FD223">
        <v>0</v>
      </c>
      <c r="FE223">
        <v>0.171</v>
      </c>
      <c r="FF223">
        <v>-0.023</v>
      </c>
      <c r="FG223">
        <v>6.372</v>
      </c>
      <c r="FH223">
        <v>0.072</v>
      </c>
      <c r="FI223">
        <v>420</v>
      </c>
      <c r="FJ223">
        <v>15</v>
      </c>
      <c r="FK223">
        <v>0.23</v>
      </c>
      <c r="FL223">
        <v>0.04</v>
      </c>
      <c r="FM223">
        <v>-31.66215</v>
      </c>
      <c r="FN223">
        <v>-1.51028893058152</v>
      </c>
      <c r="FO223">
        <v>0.60864482828658</v>
      </c>
      <c r="FP223">
        <v>0</v>
      </c>
      <c r="FQ223">
        <v>265.949617647059</v>
      </c>
      <c r="FR223">
        <v>7.84634071209446</v>
      </c>
      <c r="FS223">
        <v>0.782831663021983</v>
      </c>
      <c r="FT223">
        <v>0</v>
      </c>
      <c r="FU223">
        <v>1.2503565</v>
      </c>
      <c r="FV223">
        <v>-0.0633316322701681</v>
      </c>
      <c r="FW223">
        <v>0.00673342986523214</v>
      </c>
      <c r="FX223">
        <v>1</v>
      </c>
      <c r="FY223">
        <v>1</v>
      </c>
      <c r="FZ223">
        <v>3</v>
      </c>
      <c r="GA223" t="s">
        <v>426</v>
      </c>
      <c r="GB223">
        <v>2.97415</v>
      </c>
      <c r="GC223">
        <v>2.75389</v>
      </c>
      <c r="GD223">
        <v>0.119391</v>
      </c>
      <c r="GE223">
        <v>0.12481</v>
      </c>
      <c r="GF223">
        <v>0.0953047</v>
      </c>
      <c r="GG223">
        <v>0.0923279</v>
      </c>
      <c r="GH223">
        <v>34305.5</v>
      </c>
      <c r="GI223">
        <v>37298.6</v>
      </c>
      <c r="GJ223">
        <v>35300</v>
      </c>
      <c r="GK223">
        <v>38647.6</v>
      </c>
      <c r="GL223">
        <v>45279.3</v>
      </c>
      <c r="GM223">
        <v>50666.5</v>
      </c>
      <c r="GN223">
        <v>55173.3</v>
      </c>
      <c r="GO223">
        <v>61991.4</v>
      </c>
      <c r="GP223">
        <v>1.9806</v>
      </c>
      <c r="GQ223">
        <v>1.8482</v>
      </c>
      <c r="GR223">
        <v>0.077188</v>
      </c>
      <c r="GS223">
        <v>0</v>
      </c>
      <c r="GT223">
        <v>23.7653</v>
      </c>
      <c r="GU223">
        <v>999.9</v>
      </c>
      <c r="GV223">
        <v>55.292</v>
      </c>
      <c r="GW223">
        <v>28.782</v>
      </c>
      <c r="GX223">
        <v>24.2998</v>
      </c>
      <c r="GY223">
        <v>54.6921</v>
      </c>
      <c r="GZ223">
        <v>49.7196</v>
      </c>
      <c r="HA223">
        <v>1</v>
      </c>
      <c r="HB223">
        <v>-0.0812805</v>
      </c>
      <c r="HC223">
        <v>2.10244</v>
      </c>
      <c r="HD223">
        <v>20.1321</v>
      </c>
      <c r="HE223">
        <v>5.20052</v>
      </c>
      <c r="HF223">
        <v>12.0052</v>
      </c>
      <c r="HG223">
        <v>4.9756</v>
      </c>
      <c r="HH223">
        <v>3.2936</v>
      </c>
      <c r="HI223">
        <v>660.9</v>
      </c>
      <c r="HJ223">
        <v>9999</v>
      </c>
      <c r="HK223">
        <v>9999</v>
      </c>
      <c r="HL223">
        <v>9999</v>
      </c>
      <c r="HM223">
        <v>1.86282</v>
      </c>
      <c r="HN223">
        <v>1.86783</v>
      </c>
      <c r="HO223">
        <v>1.86752</v>
      </c>
      <c r="HP223">
        <v>1.86865</v>
      </c>
      <c r="HQ223">
        <v>1.86951</v>
      </c>
      <c r="HR223">
        <v>1.86557</v>
      </c>
      <c r="HS223">
        <v>1.86664</v>
      </c>
      <c r="HT223">
        <v>1.86813</v>
      </c>
      <c r="HU223">
        <v>5</v>
      </c>
      <c r="HV223">
        <v>0</v>
      </c>
      <c r="HW223">
        <v>0</v>
      </c>
      <c r="HX223">
        <v>0</v>
      </c>
      <c r="HY223" t="s">
        <v>421</v>
      </c>
      <c r="HZ223" t="s">
        <v>422</v>
      </c>
      <c r="IA223" t="s">
        <v>423</v>
      </c>
      <c r="IB223" t="s">
        <v>423</v>
      </c>
      <c r="IC223" t="s">
        <v>423</v>
      </c>
      <c r="ID223" t="s">
        <v>423</v>
      </c>
      <c r="IE223">
        <v>0</v>
      </c>
      <c r="IF223">
        <v>100</v>
      </c>
      <c r="IG223">
        <v>100</v>
      </c>
      <c r="IH223">
        <v>7.367</v>
      </c>
      <c r="II223">
        <v>0.35</v>
      </c>
      <c r="IJ223">
        <v>3.92169283877132</v>
      </c>
      <c r="IK223">
        <v>0.0054094350880348</v>
      </c>
      <c r="IL223">
        <v>8.62785101562088e-07</v>
      </c>
      <c r="IM223">
        <v>-6.09410195572284e-10</v>
      </c>
      <c r="IN223">
        <v>-0.025273926026183</v>
      </c>
      <c r="IO223">
        <v>-0.0219156322177338</v>
      </c>
      <c r="IP223">
        <v>0.00246301660602182</v>
      </c>
      <c r="IQ223">
        <v>-2.7174175459257e-05</v>
      </c>
      <c r="IR223">
        <v>-3</v>
      </c>
      <c r="IS223">
        <v>1757</v>
      </c>
      <c r="IT223">
        <v>1</v>
      </c>
      <c r="IU223">
        <v>21</v>
      </c>
      <c r="IV223">
        <v>1562.6</v>
      </c>
      <c r="IW223">
        <v>1562.5</v>
      </c>
      <c r="IX223">
        <v>1.45386</v>
      </c>
      <c r="IY223">
        <v>2.60986</v>
      </c>
      <c r="IZ223">
        <v>1.54785</v>
      </c>
      <c r="JA223">
        <v>2.30469</v>
      </c>
      <c r="JB223">
        <v>1.34644</v>
      </c>
      <c r="JC223">
        <v>2.37793</v>
      </c>
      <c r="JD223">
        <v>32.2666</v>
      </c>
      <c r="JE223">
        <v>16.1897</v>
      </c>
      <c r="JF223">
        <v>18</v>
      </c>
      <c r="JG223">
        <v>492.582</v>
      </c>
      <c r="JH223">
        <v>408.122</v>
      </c>
      <c r="JI223">
        <v>20.2421</v>
      </c>
      <c r="JJ223">
        <v>26.1295</v>
      </c>
      <c r="JK223">
        <v>30.0002</v>
      </c>
      <c r="JL223">
        <v>26.0887</v>
      </c>
      <c r="JM223">
        <v>26.033</v>
      </c>
      <c r="JN223">
        <v>29.1713</v>
      </c>
      <c r="JO223">
        <v>22.0001</v>
      </c>
      <c r="JP223">
        <v>8.08113</v>
      </c>
      <c r="JQ223">
        <v>20.2321</v>
      </c>
      <c r="JR223">
        <v>656.324</v>
      </c>
      <c r="JS223">
        <v>20.1058</v>
      </c>
      <c r="JT223">
        <v>102.353</v>
      </c>
      <c r="JU223">
        <v>103.184</v>
      </c>
    </row>
    <row r="224" spans="1:281">
      <c r="A224">
        <v>208</v>
      </c>
      <c r="B224">
        <v>1659722371</v>
      </c>
      <c r="C224">
        <v>4385.90000009537</v>
      </c>
      <c r="D224" t="s">
        <v>841</v>
      </c>
      <c r="E224" t="s">
        <v>842</v>
      </c>
      <c r="F224">
        <v>5</v>
      </c>
      <c r="G224" t="s">
        <v>764</v>
      </c>
      <c r="H224" t="s">
        <v>416</v>
      </c>
      <c r="I224">
        <v>1659722363.51852</v>
      </c>
      <c r="J224">
        <f>(K224)/1000</f>
        <v>0</v>
      </c>
      <c r="K224">
        <f>IF(CZ224, AN224, AH224)</f>
        <v>0</v>
      </c>
      <c r="L224">
        <f>IF(CZ224, AI224, AG224)</f>
        <v>0</v>
      </c>
      <c r="M224">
        <f>DB224 - IF(AU224&gt;1, L224*CV224*100.0/(AW224*DP224), 0)</f>
        <v>0</v>
      </c>
      <c r="N224">
        <f>((T224-J224/2)*M224-L224)/(T224+J224/2)</f>
        <v>0</v>
      </c>
      <c r="O224">
        <f>N224*(DI224+DJ224)/1000.0</f>
        <v>0</v>
      </c>
      <c r="P224">
        <f>(DB224 - IF(AU224&gt;1, L224*CV224*100.0/(AW224*DP224), 0))*(DI224+DJ224)/1000.0</f>
        <v>0</v>
      </c>
      <c r="Q224">
        <f>2.0/((1/S224-1/R224)+SIGN(S224)*SQRT((1/S224-1/R224)*(1/S224-1/R224) + 4*CW224/((CW224+1)*(CW224+1))*(2*1/S224*1/R224-1/R224*1/R224)))</f>
        <v>0</v>
      </c>
      <c r="R224">
        <f>IF(LEFT(CX224,1)&lt;&gt;"0",IF(LEFT(CX224,1)="1",3.0,CY224),$D$5+$E$5*(DP224*DI224/($K$5*1000))+$F$5*(DP224*DI224/($K$5*1000))*MAX(MIN(CV224,$J$5),$I$5)*MAX(MIN(CV224,$J$5),$I$5)+$G$5*MAX(MIN(CV224,$J$5),$I$5)*(DP224*DI224/($K$5*1000))+$H$5*(DP224*DI224/($K$5*1000))*(DP224*DI224/($K$5*1000)))</f>
        <v>0</v>
      </c>
      <c r="S224">
        <f>J224*(1000-(1000*0.61365*exp(17.502*W224/(240.97+W224))/(DI224+DJ224)+DD224)/2)/(1000*0.61365*exp(17.502*W224/(240.97+W224))/(DI224+DJ224)-DD224)</f>
        <v>0</v>
      </c>
      <c r="T224">
        <f>1/((CW224+1)/(Q224/1.6)+1/(R224/1.37)) + CW224/((CW224+1)/(Q224/1.6) + CW224/(R224/1.37))</f>
        <v>0</v>
      </c>
      <c r="U224">
        <f>(CR224*CU224)</f>
        <v>0</v>
      </c>
      <c r="V224">
        <f>(DK224+(U224+2*0.95*5.67E-8*(((DK224+$B$7)+273)^4-(DK224+273)^4)-44100*J224)/(1.84*29.3*R224+8*0.95*5.67E-8*(DK224+273)^3))</f>
        <v>0</v>
      </c>
      <c r="W224">
        <f>($C$7*DL224+$D$7*DM224+$E$7*V224)</f>
        <v>0</v>
      </c>
      <c r="X224">
        <f>0.61365*exp(17.502*W224/(240.97+W224))</f>
        <v>0</v>
      </c>
      <c r="Y224">
        <f>(Z224/AA224*100)</f>
        <v>0</v>
      </c>
      <c r="Z224">
        <f>DD224*(DI224+DJ224)/1000</f>
        <v>0</v>
      </c>
      <c r="AA224">
        <f>0.61365*exp(17.502*DK224/(240.97+DK224))</f>
        <v>0</v>
      </c>
      <c r="AB224">
        <f>(X224-DD224*(DI224+DJ224)/1000)</f>
        <v>0</v>
      </c>
      <c r="AC224">
        <f>(-J224*44100)</f>
        <v>0</v>
      </c>
      <c r="AD224">
        <f>2*29.3*R224*0.92*(DK224-W224)</f>
        <v>0</v>
      </c>
      <c r="AE224">
        <f>2*0.95*5.67E-8*(((DK224+$B$7)+273)^4-(W224+273)^4)</f>
        <v>0</v>
      </c>
      <c r="AF224">
        <f>U224+AE224+AC224+AD224</f>
        <v>0</v>
      </c>
      <c r="AG224">
        <f>DH224*AU224*(DC224-DB224*(1000-AU224*DE224)/(1000-AU224*DD224))/(100*CV224)</f>
        <v>0</v>
      </c>
      <c r="AH224">
        <f>1000*DH224*AU224*(DD224-DE224)/(100*CV224*(1000-AU224*DD224))</f>
        <v>0</v>
      </c>
      <c r="AI224">
        <f>(AJ224 - AK224 - DI224*1E3/(8.314*(DK224+273.15)) * AM224/DH224 * AL224) * DH224/(100*CV224) * (1000 - DE224)/1000</f>
        <v>0</v>
      </c>
      <c r="AJ224">
        <v>663.305786134044</v>
      </c>
      <c r="AK224">
        <v>639.198993939394</v>
      </c>
      <c r="AL224">
        <v>3.32886130316268</v>
      </c>
      <c r="AM224">
        <v>66.0070140870222</v>
      </c>
      <c r="AN224">
        <f>(AP224 - AO224 + DI224*1E3/(8.314*(DK224+273.15)) * AR224/DH224 * AQ224) * DH224/(100*CV224) * 1000/(1000 - AP224)</f>
        <v>0</v>
      </c>
      <c r="AO224">
        <v>20.1318918198685</v>
      </c>
      <c r="AP224">
        <v>21.3652874125874</v>
      </c>
      <c r="AQ224">
        <v>-1.57728036596646e-05</v>
      </c>
      <c r="AR224">
        <v>111.285414985331</v>
      </c>
      <c r="AS224">
        <v>2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MAX(0,($B$13+$C$13*DP224)/(1+$D$13*DP224)*DI224/(DK224+273)*$E$13)</f>
        <v>0</v>
      </c>
      <c r="AX224" t="s">
        <v>417</v>
      </c>
      <c r="AY224" t="s">
        <v>417</v>
      </c>
      <c r="AZ224">
        <v>0</v>
      </c>
      <c r="BA224">
        <v>0</v>
      </c>
      <c r="BB224">
        <f>1-AZ224/BA224</f>
        <v>0</v>
      </c>
      <c r="BC224">
        <v>0</v>
      </c>
      <c r="BD224" t="s">
        <v>417</v>
      </c>
      <c r="BE224" t="s">
        <v>417</v>
      </c>
      <c r="BF224">
        <v>0</v>
      </c>
      <c r="BG224">
        <v>0</v>
      </c>
      <c r="BH224">
        <f>1-BF224/BG224</f>
        <v>0</v>
      </c>
      <c r="BI224">
        <v>0.5</v>
      </c>
      <c r="BJ224">
        <f>CS224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417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f>$B$11*DQ224+$C$11*DR224+$F$11*EC224*(1-EF224)</f>
        <v>0</v>
      </c>
      <c r="CS224">
        <f>CR224*CT224</f>
        <v>0</v>
      </c>
      <c r="CT224">
        <f>($B$11*$D$9+$C$11*$D$9+$F$11*((EP224+EH224)/MAX(EP224+EH224+EQ224, 0.1)*$I$9+EQ224/MAX(EP224+EH224+EQ224, 0.1)*$J$9))/($B$11+$C$11+$F$11)</f>
        <v>0</v>
      </c>
      <c r="CU224">
        <f>($B$11*$K$9+$C$11*$K$9+$F$11*((EP224+EH224)/MAX(EP224+EH224+EQ224, 0.1)*$P$9+EQ224/MAX(EP224+EH224+EQ224, 0.1)*$Q$9))/($B$11+$C$11+$F$11)</f>
        <v>0</v>
      </c>
      <c r="CV224">
        <v>6</v>
      </c>
      <c r="CW224">
        <v>0.5</v>
      </c>
      <c r="CX224" t="s">
        <v>418</v>
      </c>
      <c r="CY224">
        <v>2</v>
      </c>
      <c r="CZ224" t="b">
        <v>1</v>
      </c>
      <c r="DA224">
        <v>1659722363.51852</v>
      </c>
      <c r="DB224">
        <v>602.714</v>
      </c>
      <c r="DC224">
        <v>634.434814814815</v>
      </c>
      <c r="DD224">
        <v>21.3723333333333</v>
      </c>
      <c r="DE224">
        <v>20.1311111111111</v>
      </c>
      <c r="DF224">
        <v>595.394407407407</v>
      </c>
      <c r="DG224">
        <v>21.0222925925926</v>
      </c>
      <c r="DH224">
        <v>500.095666666667</v>
      </c>
      <c r="DI224">
        <v>90.3664037037037</v>
      </c>
      <c r="DJ224">
        <v>0.100094588888889</v>
      </c>
      <c r="DK224">
        <v>24.5918666666667</v>
      </c>
      <c r="DL224">
        <v>25.025962962963</v>
      </c>
      <c r="DM224">
        <v>999.9</v>
      </c>
      <c r="DN224">
        <v>0</v>
      </c>
      <c r="DO224">
        <v>0</v>
      </c>
      <c r="DP224">
        <v>9982.59259259259</v>
      </c>
      <c r="DQ224">
        <v>0</v>
      </c>
      <c r="DR224">
        <v>10.9408481481482</v>
      </c>
      <c r="DS224">
        <v>-31.7208259259259</v>
      </c>
      <c r="DT224">
        <v>615.876703703704</v>
      </c>
      <c r="DU224">
        <v>647.469037037037</v>
      </c>
      <c r="DV224">
        <v>1.24121814814815</v>
      </c>
      <c r="DW224">
        <v>634.434814814815</v>
      </c>
      <c r="DX224">
        <v>20.1311111111111</v>
      </c>
      <c r="DY224">
        <v>1.93134</v>
      </c>
      <c r="DZ224">
        <v>1.81917518518519</v>
      </c>
      <c r="EA224">
        <v>16.8924111111111</v>
      </c>
      <c r="EB224">
        <v>15.9525407407407</v>
      </c>
      <c r="EC224">
        <v>1999.97888888889</v>
      </c>
      <c r="ED224">
        <v>0.979998481481481</v>
      </c>
      <c r="EE224">
        <v>0.0200013777777778</v>
      </c>
      <c r="EF224">
        <v>0</v>
      </c>
      <c r="EG224">
        <v>266.984777777778</v>
      </c>
      <c r="EH224">
        <v>5.00063</v>
      </c>
      <c r="EI224">
        <v>5595.85074074074</v>
      </c>
      <c r="EJ224">
        <v>17256.7111111111</v>
      </c>
      <c r="EK224">
        <v>38.375</v>
      </c>
      <c r="EL224">
        <v>38.437</v>
      </c>
      <c r="EM224">
        <v>37.875</v>
      </c>
      <c r="EN224">
        <v>37.812</v>
      </c>
      <c r="EO224">
        <v>39.187</v>
      </c>
      <c r="EP224">
        <v>1955.07296296296</v>
      </c>
      <c r="EQ224">
        <v>39.9066666666667</v>
      </c>
      <c r="ER224">
        <v>0</v>
      </c>
      <c r="ES224">
        <v>1659722368.3</v>
      </c>
      <c r="ET224">
        <v>0</v>
      </c>
      <c r="EU224">
        <v>266.979</v>
      </c>
      <c r="EV224">
        <v>8.14078634262131</v>
      </c>
      <c r="EW224">
        <v>159.613333422416</v>
      </c>
      <c r="EX224">
        <v>5596.16269230769</v>
      </c>
      <c r="EY224">
        <v>15</v>
      </c>
      <c r="EZ224">
        <v>0</v>
      </c>
      <c r="FA224" t="s">
        <v>419</v>
      </c>
      <c r="FB224">
        <v>1659628608.5</v>
      </c>
      <c r="FC224">
        <v>1659628614.5</v>
      </c>
      <c r="FD224">
        <v>0</v>
      </c>
      <c r="FE224">
        <v>0.171</v>
      </c>
      <c r="FF224">
        <v>-0.023</v>
      </c>
      <c r="FG224">
        <v>6.372</v>
      </c>
      <c r="FH224">
        <v>0.072</v>
      </c>
      <c r="FI224">
        <v>420</v>
      </c>
      <c r="FJ224">
        <v>15</v>
      </c>
      <c r="FK224">
        <v>0.23</v>
      </c>
      <c r="FL224">
        <v>0.04</v>
      </c>
      <c r="FM224">
        <v>-31.6860325</v>
      </c>
      <c r="FN224">
        <v>-0.687790243902348</v>
      </c>
      <c r="FO224">
        <v>0.575106966306052</v>
      </c>
      <c r="FP224">
        <v>0</v>
      </c>
      <c r="FQ224">
        <v>266.418058823529</v>
      </c>
      <c r="FR224">
        <v>7.88867838310776</v>
      </c>
      <c r="FS224">
        <v>0.791580657745168</v>
      </c>
      <c r="FT224">
        <v>0</v>
      </c>
      <c r="FU224">
        <v>1.24600175</v>
      </c>
      <c r="FV224">
        <v>-0.0722146716697942</v>
      </c>
      <c r="FW224">
        <v>0.0074404471933816</v>
      </c>
      <c r="FX224">
        <v>1</v>
      </c>
      <c r="FY224">
        <v>1</v>
      </c>
      <c r="FZ224">
        <v>3</v>
      </c>
      <c r="GA224" t="s">
        <v>426</v>
      </c>
      <c r="GB224">
        <v>2.97328</v>
      </c>
      <c r="GC224">
        <v>2.75348</v>
      </c>
      <c r="GD224">
        <v>0.121619</v>
      </c>
      <c r="GE224">
        <v>0.126904</v>
      </c>
      <c r="GF224">
        <v>0.0952953</v>
      </c>
      <c r="GG224">
        <v>0.0923237</v>
      </c>
      <c r="GH224">
        <v>34219.2</v>
      </c>
      <c r="GI224">
        <v>37209.2</v>
      </c>
      <c r="GJ224">
        <v>35300.4</v>
      </c>
      <c r="GK224">
        <v>38647.4</v>
      </c>
      <c r="GL224">
        <v>45280.1</v>
      </c>
      <c r="GM224">
        <v>50666.5</v>
      </c>
      <c r="GN224">
        <v>55173.6</v>
      </c>
      <c r="GO224">
        <v>61990.9</v>
      </c>
      <c r="GP224">
        <v>1.9814</v>
      </c>
      <c r="GQ224">
        <v>1.8484</v>
      </c>
      <c r="GR224">
        <v>0.0756979</v>
      </c>
      <c r="GS224">
        <v>0</v>
      </c>
      <c r="GT224">
        <v>23.7669</v>
      </c>
      <c r="GU224">
        <v>999.9</v>
      </c>
      <c r="GV224">
        <v>55.268</v>
      </c>
      <c r="GW224">
        <v>28.782</v>
      </c>
      <c r="GX224">
        <v>24.288</v>
      </c>
      <c r="GY224">
        <v>55.3321</v>
      </c>
      <c r="GZ224">
        <v>49.5312</v>
      </c>
      <c r="HA224">
        <v>1</v>
      </c>
      <c r="HB224">
        <v>-0.0805691</v>
      </c>
      <c r="HC224">
        <v>2.12819</v>
      </c>
      <c r="HD224">
        <v>20.1317</v>
      </c>
      <c r="HE224">
        <v>5.19932</v>
      </c>
      <c r="HF224">
        <v>12.004</v>
      </c>
      <c r="HG224">
        <v>4.9756</v>
      </c>
      <c r="HH224">
        <v>3.293</v>
      </c>
      <c r="HI224">
        <v>660.9</v>
      </c>
      <c r="HJ224">
        <v>9999</v>
      </c>
      <c r="HK224">
        <v>9999</v>
      </c>
      <c r="HL224">
        <v>9999</v>
      </c>
      <c r="HM224">
        <v>1.86282</v>
      </c>
      <c r="HN224">
        <v>1.8678</v>
      </c>
      <c r="HO224">
        <v>1.86752</v>
      </c>
      <c r="HP224">
        <v>1.86871</v>
      </c>
      <c r="HQ224">
        <v>1.86951</v>
      </c>
      <c r="HR224">
        <v>1.86554</v>
      </c>
      <c r="HS224">
        <v>1.86667</v>
      </c>
      <c r="HT224">
        <v>1.86804</v>
      </c>
      <c r="HU224">
        <v>5</v>
      </c>
      <c r="HV224">
        <v>0</v>
      </c>
      <c r="HW224">
        <v>0</v>
      </c>
      <c r="HX224">
        <v>0</v>
      </c>
      <c r="HY224" t="s">
        <v>421</v>
      </c>
      <c r="HZ224" t="s">
        <v>422</v>
      </c>
      <c r="IA224" t="s">
        <v>423</v>
      </c>
      <c r="IB224" t="s">
        <v>423</v>
      </c>
      <c r="IC224" t="s">
        <v>423</v>
      </c>
      <c r="ID224" t="s">
        <v>423</v>
      </c>
      <c r="IE224">
        <v>0</v>
      </c>
      <c r="IF224">
        <v>100</v>
      </c>
      <c r="IG224">
        <v>100</v>
      </c>
      <c r="IH224">
        <v>7.46</v>
      </c>
      <c r="II224">
        <v>0.3499</v>
      </c>
      <c r="IJ224">
        <v>3.92169283877132</v>
      </c>
      <c r="IK224">
        <v>0.0054094350880348</v>
      </c>
      <c r="IL224">
        <v>8.62785101562088e-07</v>
      </c>
      <c r="IM224">
        <v>-6.09410195572284e-10</v>
      </c>
      <c r="IN224">
        <v>-0.025273926026183</v>
      </c>
      <c r="IO224">
        <v>-0.0219156322177338</v>
      </c>
      <c r="IP224">
        <v>0.00246301660602182</v>
      </c>
      <c r="IQ224">
        <v>-2.7174175459257e-05</v>
      </c>
      <c r="IR224">
        <v>-3</v>
      </c>
      <c r="IS224">
        <v>1757</v>
      </c>
      <c r="IT224">
        <v>1</v>
      </c>
      <c r="IU224">
        <v>21</v>
      </c>
      <c r="IV224">
        <v>1562.7</v>
      </c>
      <c r="IW224">
        <v>1562.6</v>
      </c>
      <c r="IX224">
        <v>1.48193</v>
      </c>
      <c r="IY224">
        <v>2.60742</v>
      </c>
      <c r="IZ224">
        <v>1.54785</v>
      </c>
      <c r="JA224">
        <v>2.30591</v>
      </c>
      <c r="JB224">
        <v>1.34644</v>
      </c>
      <c r="JC224">
        <v>2.34985</v>
      </c>
      <c r="JD224">
        <v>32.2666</v>
      </c>
      <c r="JE224">
        <v>16.1897</v>
      </c>
      <c r="JF224">
        <v>18</v>
      </c>
      <c r="JG224">
        <v>493.122</v>
      </c>
      <c r="JH224">
        <v>408.25</v>
      </c>
      <c r="JI224">
        <v>20.2161</v>
      </c>
      <c r="JJ224">
        <v>26.1316</v>
      </c>
      <c r="JK224">
        <v>30.0005</v>
      </c>
      <c r="JL224">
        <v>26.0909</v>
      </c>
      <c r="JM224">
        <v>26.0352</v>
      </c>
      <c r="JN224">
        <v>29.797</v>
      </c>
      <c r="JO224">
        <v>22.0001</v>
      </c>
      <c r="JP224">
        <v>8.08113</v>
      </c>
      <c r="JQ224">
        <v>20.2066</v>
      </c>
      <c r="JR224">
        <v>676.471</v>
      </c>
      <c r="JS224">
        <v>20.1058</v>
      </c>
      <c r="JT224">
        <v>102.354</v>
      </c>
      <c r="JU224">
        <v>103.184</v>
      </c>
    </row>
    <row r="225" spans="1:281">
      <c r="A225">
        <v>209</v>
      </c>
      <c r="B225">
        <v>1659722376</v>
      </c>
      <c r="C225">
        <v>4390.90000009537</v>
      </c>
      <c r="D225" t="s">
        <v>843</v>
      </c>
      <c r="E225" t="s">
        <v>844</v>
      </c>
      <c r="F225">
        <v>5</v>
      </c>
      <c r="G225" t="s">
        <v>764</v>
      </c>
      <c r="H225" t="s">
        <v>416</v>
      </c>
      <c r="I225">
        <v>1659722368.23214</v>
      </c>
      <c r="J225">
        <f>(K225)/1000</f>
        <v>0</v>
      </c>
      <c r="K225">
        <f>IF(CZ225, AN225, AH225)</f>
        <v>0</v>
      </c>
      <c r="L225">
        <f>IF(CZ225, AI225, AG225)</f>
        <v>0</v>
      </c>
      <c r="M225">
        <f>DB225 - IF(AU225&gt;1, L225*CV225*100.0/(AW225*DP225), 0)</f>
        <v>0</v>
      </c>
      <c r="N225">
        <f>((T225-J225/2)*M225-L225)/(T225+J225/2)</f>
        <v>0</v>
      </c>
      <c r="O225">
        <f>N225*(DI225+DJ225)/1000.0</f>
        <v>0</v>
      </c>
      <c r="P225">
        <f>(DB225 - IF(AU225&gt;1, L225*CV225*100.0/(AW225*DP225), 0))*(DI225+DJ225)/1000.0</f>
        <v>0</v>
      </c>
      <c r="Q225">
        <f>2.0/((1/S225-1/R225)+SIGN(S225)*SQRT((1/S225-1/R225)*(1/S225-1/R225) + 4*CW225/((CW225+1)*(CW225+1))*(2*1/S225*1/R225-1/R225*1/R225)))</f>
        <v>0</v>
      </c>
      <c r="R225">
        <f>IF(LEFT(CX225,1)&lt;&gt;"0",IF(LEFT(CX225,1)="1",3.0,CY225),$D$5+$E$5*(DP225*DI225/($K$5*1000))+$F$5*(DP225*DI225/($K$5*1000))*MAX(MIN(CV225,$J$5),$I$5)*MAX(MIN(CV225,$J$5),$I$5)+$G$5*MAX(MIN(CV225,$J$5),$I$5)*(DP225*DI225/($K$5*1000))+$H$5*(DP225*DI225/($K$5*1000))*(DP225*DI225/($K$5*1000)))</f>
        <v>0</v>
      </c>
      <c r="S225">
        <f>J225*(1000-(1000*0.61365*exp(17.502*W225/(240.97+W225))/(DI225+DJ225)+DD225)/2)/(1000*0.61365*exp(17.502*W225/(240.97+W225))/(DI225+DJ225)-DD225)</f>
        <v>0</v>
      </c>
      <c r="T225">
        <f>1/((CW225+1)/(Q225/1.6)+1/(R225/1.37)) + CW225/((CW225+1)/(Q225/1.6) + CW225/(R225/1.37))</f>
        <v>0</v>
      </c>
      <c r="U225">
        <f>(CR225*CU225)</f>
        <v>0</v>
      </c>
      <c r="V225">
        <f>(DK225+(U225+2*0.95*5.67E-8*(((DK225+$B$7)+273)^4-(DK225+273)^4)-44100*J225)/(1.84*29.3*R225+8*0.95*5.67E-8*(DK225+273)^3))</f>
        <v>0</v>
      </c>
      <c r="W225">
        <f>($C$7*DL225+$D$7*DM225+$E$7*V225)</f>
        <v>0</v>
      </c>
      <c r="X225">
        <f>0.61365*exp(17.502*W225/(240.97+W225))</f>
        <v>0</v>
      </c>
      <c r="Y225">
        <f>(Z225/AA225*100)</f>
        <v>0</v>
      </c>
      <c r="Z225">
        <f>DD225*(DI225+DJ225)/1000</f>
        <v>0</v>
      </c>
      <c r="AA225">
        <f>0.61365*exp(17.502*DK225/(240.97+DK225))</f>
        <v>0</v>
      </c>
      <c r="AB225">
        <f>(X225-DD225*(DI225+DJ225)/1000)</f>
        <v>0</v>
      </c>
      <c r="AC225">
        <f>(-J225*44100)</f>
        <v>0</v>
      </c>
      <c r="AD225">
        <f>2*29.3*R225*0.92*(DK225-W225)</f>
        <v>0</v>
      </c>
      <c r="AE225">
        <f>2*0.95*5.67E-8*(((DK225+$B$7)+273)^4-(W225+273)^4)</f>
        <v>0</v>
      </c>
      <c r="AF225">
        <f>U225+AE225+AC225+AD225</f>
        <v>0</v>
      </c>
      <c r="AG225">
        <f>DH225*AU225*(DC225-DB225*(1000-AU225*DE225)/(1000-AU225*DD225))/(100*CV225)</f>
        <v>0</v>
      </c>
      <c r="AH225">
        <f>1000*DH225*AU225*(DD225-DE225)/(100*CV225*(1000-AU225*DD225))</f>
        <v>0</v>
      </c>
      <c r="AI225">
        <f>(AJ225 - AK225 - DI225*1E3/(8.314*(DK225+273.15)) * AM225/DH225 * AL225) * DH225/(100*CV225) * (1000 - DE225)/1000</f>
        <v>0</v>
      </c>
      <c r="AJ225">
        <v>680.604973491101</v>
      </c>
      <c r="AK225">
        <v>655.835393939394</v>
      </c>
      <c r="AL225">
        <v>3.38065056779036</v>
      </c>
      <c r="AM225">
        <v>66.0070140870222</v>
      </c>
      <c r="AN225">
        <f>(AP225 - AO225 + DI225*1E3/(8.314*(DK225+273.15)) * AR225/DH225 * AQ225) * DH225/(100*CV225) * 1000/(1000 - AP225)</f>
        <v>0</v>
      </c>
      <c r="AO225">
        <v>20.1351307482233</v>
      </c>
      <c r="AP225">
        <v>21.3648545454546</v>
      </c>
      <c r="AQ225">
        <v>1.58617359486986e-05</v>
      </c>
      <c r="AR225">
        <v>111.285414985331</v>
      </c>
      <c r="AS225">
        <v>2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MAX(0,($B$13+$C$13*DP225)/(1+$D$13*DP225)*DI225/(DK225+273)*$E$13)</f>
        <v>0</v>
      </c>
      <c r="AX225" t="s">
        <v>417</v>
      </c>
      <c r="AY225" t="s">
        <v>417</v>
      </c>
      <c r="AZ225">
        <v>0</v>
      </c>
      <c r="BA225">
        <v>0</v>
      </c>
      <c r="BB225">
        <f>1-AZ225/BA225</f>
        <v>0</v>
      </c>
      <c r="BC225">
        <v>0</v>
      </c>
      <c r="BD225" t="s">
        <v>417</v>
      </c>
      <c r="BE225" t="s">
        <v>417</v>
      </c>
      <c r="BF225">
        <v>0</v>
      </c>
      <c r="BG225">
        <v>0</v>
      </c>
      <c r="BH225">
        <f>1-BF225/BG225</f>
        <v>0</v>
      </c>
      <c r="BI225">
        <v>0.5</v>
      </c>
      <c r="BJ225">
        <f>CS225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417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f>$B$11*DQ225+$C$11*DR225+$F$11*EC225*(1-EF225)</f>
        <v>0</v>
      </c>
      <c r="CS225">
        <f>CR225*CT225</f>
        <v>0</v>
      </c>
      <c r="CT225">
        <f>($B$11*$D$9+$C$11*$D$9+$F$11*((EP225+EH225)/MAX(EP225+EH225+EQ225, 0.1)*$I$9+EQ225/MAX(EP225+EH225+EQ225, 0.1)*$J$9))/($B$11+$C$11+$F$11)</f>
        <v>0</v>
      </c>
      <c r="CU225">
        <f>($B$11*$K$9+$C$11*$K$9+$F$11*((EP225+EH225)/MAX(EP225+EH225+EQ225, 0.1)*$P$9+EQ225/MAX(EP225+EH225+EQ225, 0.1)*$Q$9))/($B$11+$C$11+$F$11)</f>
        <v>0</v>
      </c>
      <c r="CV225">
        <v>6</v>
      </c>
      <c r="CW225">
        <v>0.5</v>
      </c>
      <c r="CX225" t="s">
        <v>418</v>
      </c>
      <c r="CY225">
        <v>2</v>
      </c>
      <c r="CZ225" t="b">
        <v>1</v>
      </c>
      <c r="DA225">
        <v>1659722368.23214</v>
      </c>
      <c r="DB225">
        <v>618.085321428571</v>
      </c>
      <c r="DC225">
        <v>649.94725</v>
      </c>
      <c r="DD225">
        <v>21.3686857142857</v>
      </c>
      <c r="DE225">
        <v>20.1325321428571</v>
      </c>
      <c r="DF225">
        <v>610.677321428571</v>
      </c>
      <c r="DG225">
        <v>21.0188107142857</v>
      </c>
      <c r="DH225">
        <v>500.094857142857</v>
      </c>
      <c r="DI225">
        <v>90.3655821428571</v>
      </c>
      <c r="DJ225">
        <v>0.0999593214285714</v>
      </c>
      <c r="DK225">
        <v>24.5870178571429</v>
      </c>
      <c r="DL225">
        <v>25.0206285714286</v>
      </c>
      <c r="DM225">
        <v>999.9</v>
      </c>
      <c r="DN225">
        <v>0</v>
      </c>
      <c r="DO225">
        <v>0</v>
      </c>
      <c r="DP225">
        <v>9991.78571428571</v>
      </c>
      <c r="DQ225">
        <v>0</v>
      </c>
      <c r="DR225">
        <v>10.96345</v>
      </c>
      <c r="DS225">
        <v>-31.8619178571429</v>
      </c>
      <c r="DT225">
        <v>631.581357142857</v>
      </c>
      <c r="DU225">
        <v>663.301035714286</v>
      </c>
      <c r="DV225">
        <v>1.23615571428571</v>
      </c>
      <c r="DW225">
        <v>649.94725</v>
      </c>
      <c r="DX225">
        <v>20.1325321428571</v>
      </c>
      <c r="DY225">
        <v>1.93099321428571</v>
      </c>
      <c r="DZ225">
        <v>1.81928714285714</v>
      </c>
      <c r="EA225">
        <v>16.8895714285714</v>
      </c>
      <c r="EB225">
        <v>15.9535</v>
      </c>
      <c r="EC225">
        <v>1999.98535714286</v>
      </c>
      <c r="ED225">
        <v>0.979999285714286</v>
      </c>
      <c r="EE225">
        <v>0.0200005714285714</v>
      </c>
      <c r="EF225">
        <v>0</v>
      </c>
      <c r="EG225">
        <v>267.57425</v>
      </c>
      <c r="EH225">
        <v>5.00063</v>
      </c>
      <c r="EI225">
        <v>5608.32714285714</v>
      </c>
      <c r="EJ225">
        <v>17256.7678571429</v>
      </c>
      <c r="EK225">
        <v>38.375</v>
      </c>
      <c r="EL225">
        <v>38.437</v>
      </c>
      <c r="EM225">
        <v>37.875</v>
      </c>
      <c r="EN225">
        <v>37.812</v>
      </c>
      <c r="EO225">
        <v>39.187</v>
      </c>
      <c r="EP225">
        <v>1955.08107142857</v>
      </c>
      <c r="EQ225">
        <v>39.905</v>
      </c>
      <c r="ER225">
        <v>0</v>
      </c>
      <c r="ES225">
        <v>1659722373.1</v>
      </c>
      <c r="ET225">
        <v>0</v>
      </c>
      <c r="EU225">
        <v>267.591653846154</v>
      </c>
      <c r="EV225">
        <v>7.07552137598894</v>
      </c>
      <c r="EW225">
        <v>157.058461526939</v>
      </c>
      <c r="EX225">
        <v>5608.87615384615</v>
      </c>
      <c r="EY225">
        <v>15</v>
      </c>
      <c r="EZ225">
        <v>0</v>
      </c>
      <c r="FA225" t="s">
        <v>419</v>
      </c>
      <c r="FB225">
        <v>1659628608.5</v>
      </c>
      <c r="FC225">
        <v>1659628614.5</v>
      </c>
      <c r="FD225">
        <v>0</v>
      </c>
      <c r="FE225">
        <v>0.171</v>
      </c>
      <c r="FF225">
        <v>-0.023</v>
      </c>
      <c r="FG225">
        <v>6.372</v>
      </c>
      <c r="FH225">
        <v>0.072</v>
      </c>
      <c r="FI225">
        <v>420</v>
      </c>
      <c r="FJ225">
        <v>15</v>
      </c>
      <c r="FK225">
        <v>0.23</v>
      </c>
      <c r="FL225">
        <v>0.04</v>
      </c>
      <c r="FM225">
        <v>-31.84099</v>
      </c>
      <c r="FN225">
        <v>0.29406303939961</v>
      </c>
      <c r="FO225">
        <v>0.50912701794346</v>
      </c>
      <c r="FP225">
        <v>1</v>
      </c>
      <c r="FQ225">
        <v>267.101764705882</v>
      </c>
      <c r="FR225">
        <v>7.69864018048088</v>
      </c>
      <c r="FS225">
        <v>0.778320138988016</v>
      </c>
      <c r="FT225">
        <v>0</v>
      </c>
      <c r="FU225">
        <v>1.240333</v>
      </c>
      <c r="FV225">
        <v>-0.0719124202626628</v>
      </c>
      <c r="FW225">
        <v>0.00747917248096338</v>
      </c>
      <c r="FX225">
        <v>1</v>
      </c>
      <c r="FY225">
        <v>2</v>
      </c>
      <c r="FZ225">
        <v>3</v>
      </c>
      <c r="GA225" t="s">
        <v>429</v>
      </c>
      <c r="GB225">
        <v>2.97346</v>
      </c>
      <c r="GC225">
        <v>2.75392</v>
      </c>
      <c r="GD225">
        <v>0.123852</v>
      </c>
      <c r="GE225">
        <v>0.129239</v>
      </c>
      <c r="GF225">
        <v>0.0952916</v>
      </c>
      <c r="GG225">
        <v>0.0923482</v>
      </c>
      <c r="GH225">
        <v>34131.8</v>
      </c>
      <c r="GI225">
        <v>37108.6</v>
      </c>
      <c r="GJ225">
        <v>35299.9</v>
      </c>
      <c r="GK225">
        <v>38646.2</v>
      </c>
      <c r="GL225">
        <v>45279.7</v>
      </c>
      <c r="GM225">
        <v>50664.3</v>
      </c>
      <c r="GN225">
        <v>55172.8</v>
      </c>
      <c r="GO225">
        <v>61989.9</v>
      </c>
      <c r="GP225">
        <v>1.981</v>
      </c>
      <c r="GQ225">
        <v>1.8482</v>
      </c>
      <c r="GR225">
        <v>0.0752509</v>
      </c>
      <c r="GS225">
        <v>0</v>
      </c>
      <c r="GT225">
        <v>23.7653</v>
      </c>
      <c r="GU225">
        <v>999.9</v>
      </c>
      <c r="GV225">
        <v>55.268</v>
      </c>
      <c r="GW225">
        <v>28.782</v>
      </c>
      <c r="GX225">
        <v>24.2876</v>
      </c>
      <c r="GY225">
        <v>54.8921</v>
      </c>
      <c r="GZ225">
        <v>49.8758</v>
      </c>
      <c r="HA225">
        <v>1</v>
      </c>
      <c r="HB225">
        <v>-0.0807927</v>
      </c>
      <c r="HC225">
        <v>2.12081</v>
      </c>
      <c r="HD225">
        <v>20.1319</v>
      </c>
      <c r="HE225">
        <v>5.20291</v>
      </c>
      <c r="HF225">
        <v>12.004</v>
      </c>
      <c r="HG225">
        <v>4.976</v>
      </c>
      <c r="HH225">
        <v>3.2932</v>
      </c>
      <c r="HI225">
        <v>660.9</v>
      </c>
      <c r="HJ225">
        <v>9999</v>
      </c>
      <c r="HK225">
        <v>9999</v>
      </c>
      <c r="HL225">
        <v>9999</v>
      </c>
      <c r="HM225">
        <v>1.86285</v>
      </c>
      <c r="HN225">
        <v>1.8678</v>
      </c>
      <c r="HO225">
        <v>1.86752</v>
      </c>
      <c r="HP225">
        <v>1.86865</v>
      </c>
      <c r="HQ225">
        <v>1.86951</v>
      </c>
      <c r="HR225">
        <v>1.8656</v>
      </c>
      <c r="HS225">
        <v>1.86673</v>
      </c>
      <c r="HT225">
        <v>1.86798</v>
      </c>
      <c r="HU225">
        <v>5</v>
      </c>
      <c r="HV225">
        <v>0</v>
      </c>
      <c r="HW225">
        <v>0</v>
      </c>
      <c r="HX225">
        <v>0</v>
      </c>
      <c r="HY225" t="s">
        <v>421</v>
      </c>
      <c r="HZ225" t="s">
        <v>422</v>
      </c>
      <c r="IA225" t="s">
        <v>423</v>
      </c>
      <c r="IB225" t="s">
        <v>423</v>
      </c>
      <c r="IC225" t="s">
        <v>423</v>
      </c>
      <c r="ID225" t="s">
        <v>423</v>
      </c>
      <c r="IE225">
        <v>0</v>
      </c>
      <c r="IF225">
        <v>100</v>
      </c>
      <c r="IG225">
        <v>100</v>
      </c>
      <c r="IH225">
        <v>7.554</v>
      </c>
      <c r="II225">
        <v>0.3498</v>
      </c>
      <c r="IJ225">
        <v>3.92169283877132</v>
      </c>
      <c r="IK225">
        <v>0.0054094350880348</v>
      </c>
      <c r="IL225">
        <v>8.62785101562088e-07</v>
      </c>
      <c r="IM225">
        <v>-6.09410195572284e-10</v>
      </c>
      <c r="IN225">
        <v>-0.025273926026183</v>
      </c>
      <c r="IO225">
        <v>-0.0219156322177338</v>
      </c>
      <c r="IP225">
        <v>0.00246301660602182</v>
      </c>
      <c r="IQ225">
        <v>-2.7174175459257e-05</v>
      </c>
      <c r="IR225">
        <v>-3</v>
      </c>
      <c r="IS225">
        <v>1757</v>
      </c>
      <c r="IT225">
        <v>1</v>
      </c>
      <c r="IU225">
        <v>21</v>
      </c>
      <c r="IV225">
        <v>1562.8</v>
      </c>
      <c r="IW225">
        <v>1562.7</v>
      </c>
      <c r="IX225">
        <v>1.51367</v>
      </c>
      <c r="IY225">
        <v>2.60864</v>
      </c>
      <c r="IZ225">
        <v>1.54785</v>
      </c>
      <c r="JA225">
        <v>2.30591</v>
      </c>
      <c r="JB225">
        <v>1.34644</v>
      </c>
      <c r="JC225">
        <v>2.30591</v>
      </c>
      <c r="JD225">
        <v>32.2666</v>
      </c>
      <c r="JE225">
        <v>16.1809</v>
      </c>
      <c r="JF225">
        <v>18</v>
      </c>
      <c r="JG225">
        <v>492.862</v>
      </c>
      <c r="JH225">
        <v>408.154</v>
      </c>
      <c r="JI225">
        <v>20.1912</v>
      </c>
      <c r="JJ225">
        <v>26.1339</v>
      </c>
      <c r="JK225">
        <v>30.0001</v>
      </c>
      <c r="JL225">
        <v>26.0909</v>
      </c>
      <c r="JM225">
        <v>26.0374</v>
      </c>
      <c r="JN225">
        <v>30.3677</v>
      </c>
      <c r="JO225">
        <v>22.0001</v>
      </c>
      <c r="JP225">
        <v>8.08113</v>
      </c>
      <c r="JQ225">
        <v>20.1858</v>
      </c>
      <c r="JR225">
        <v>689.861</v>
      </c>
      <c r="JS225">
        <v>20.1058</v>
      </c>
      <c r="JT225">
        <v>102.352</v>
      </c>
      <c r="JU225">
        <v>103.181</v>
      </c>
    </row>
    <row r="226" spans="1:281">
      <c r="A226">
        <v>210</v>
      </c>
      <c r="B226">
        <v>1659722381</v>
      </c>
      <c r="C226">
        <v>4395.90000009537</v>
      </c>
      <c r="D226" t="s">
        <v>845</v>
      </c>
      <c r="E226" t="s">
        <v>846</v>
      </c>
      <c r="F226">
        <v>5</v>
      </c>
      <c r="G226" t="s">
        <v>764</v>
      </c>
      <c r="H226" t="s">
        <v>416</v>
      </c>
      <c r="I226">
        <v>1659722373.5</v>
      </c>
      <c r="J226">
        <f>(K226)/1000</f>
        <v>0</v>
      </c>
      <c r="K226">
        <f>IF(CZ226, AN226, AH226)</f>
        <v>0</v>
      </c>
      <c r="L226">
        <f>IF(CZ226, AI226, AG226)</f>
        <v>0</v>
      </c>
      <c r="M226">
        <f>DB226 - IF(AU226&gt;1, L226*CV226*100.0/(AW226*DP226), 0)</f>
        <v>0</v>
      </c>
      <c r="N226">
        <f>((T226-J226/2)*M226-L226)/(T226+J226/2)</f>
        <v>0</v>
      </c>
      <c r="O226">
        <f>N226*(DI226+DJ226)/1000.0</f>
        <v>0</v>
      </c>
      <c r="P226">
        <f>(DB226 - IF(AU226&gt;1, L226*CV226*100.0/(AW226*DP226), 0))*(DI226+DJ226)/1000.0</f>
        <v>0</v>
      </c>
      <c r="Q226">
        <f>2.0/((1/S226-1/R226)+SIGN(S226)*SQRT((1/S226-1/R226)*(1/S226-1/R226) + 4*CW226/((CW226+1)*(CW226+1))*(2*1/S226*1/R226-1/R226*1/R226)))</f>
        <v>0</v>
      </c>
      <c r="R226">
        <f>IF(LEFT(CX226,1)&lt;&gt;"0",IF(LEFT(CX226,1)="1",3.0,CY226),$D$5+$E$5*(DP226*DI226/($K$5*1000))+$F$5*(DP226*DI226/($K$5*1000))*MAX(MIN(CV226,$J$5),$I$5)*MAX(MIN(CV226,$J$5),$I$5)+$G$5*MAX(MIN(CV226,$J$5),$I$5)*(DP226*DI226/($K$5*1000))+$H$5*(DP226*DI226/($K$5*1000))*(DP226*DI226/($K$5*1000)))</f>
        <v>0</v>
      </c>
      <c r="S226">
        <f>J226*(1000-(1000*0.61365*exp(17.502*W226/(240.97+W226))/(DI226+DJ226)+DD226)/2)/(1000*0.61365*exp(17.502*W226/(240.97+W226))/(DI226+DJ226)-DD226)</f>
        <v>0</v>
      </c>
      <c r="T226">
        <f>1/((CW226+1)/(Q226/1.6)+1/(R226/1.37)) + CW226/((CW226+1)/(Q226/1.6) + CW226/(R226/1.37))</f>
        <v>0</v>
      </c>
      <c r="U226">
        <f>(CR226*CU226)</f>
        <v>0</v>
      </c>
      <c r="V226">
        <f>(DK226+(U226+2*0.95*5.67E-8*(((DK226+$B$7)+273)^4-(DK226+273)^4)-44100*J226)/(1.84*29.3*R226+8*0.95*5.67E-8*(DK226+273)^3))</f>
        <v>0</v>
      </c>
      <c r="W226">
        <f>($C$7*DL226+$D$7*DM226+$E$7*V226)</f>
        <v>0</v>
      </c>
      <c r="X226">
        <f>0.61365*exp(17.502*W226/(240.97+W226))</f>
        <v>0</v>
      </c>
      <c r="Y226">
        <f>(Z226/AA226*100)</f>
        <v>0</v>
      </c>
      <c r="Z226">
        <f>DD226*(DI226+DJ226)/1000</f>
        <v>0</v>
      </c>
      <c r="AA226">
        <f>0.61365*exp(17.502*DK226/(240.97+DK226))</f>
        <v>0</v>
      </c>
      <c r="AB226">
        <f>(X226-DD226*(DI226+DJ226)/1000)</f>
        <v>0</v>
      </c>
      <c r="AC226">
        <f>(-J226*44100)</f>
        <v>0</v>
      </c>
      <c r="AD226">
        <f>2*29.3*R226*0.92*(DK226-W226)</f>
        <v>0</v>
      </c>
      <c r="AE226">
        <f>2*0.95*5.67E-8*(((DK226+$B$7)+273)^4-(W226+273)^4)</f>
        <v>0</v>
      </c>
      <c r="AF226">
        <f>U226+AE226+AC226+AD226</f>
        <v>0</v>
      </c>
      <c r="AG226">
        <f>DH226*AU226*(DC226-DB226*(1000-AU226*DE226)/(1000-AU226*DD226))/(100*CV226)</f>
        <v>0</v>
      </c>
      <c r="AH226">
        <f>1000*DH226*AU226*(DD226-DE226)/(100*CV226*(1000-AU226*DD226))</f>
        <v>0</v>
      </c>
      <c r="AI226">
        <f>(AJ226 - AK226 - DI226*1E3/(8.314*(DK226+273.15)) * AM226/DH226 * AL226) * DH226/(100*CV226) * (1000 - DE226)/1000</f>
        <v>0</v>
      </c>
      <c r="AJ226">
        <v>697.652728635347</v>
      </c>
      <c r="AK226">
        <v>672.798836363636</v>
      </c>
      <c r="AL226">
        <v>3.38085391048481</v>
      </c>
      <c r="AM226">
        <v>66.0070140870222</v>
      </c>
      <c r="AN226">
        <f>(AP226 - AO226 + DI226*1E3/(8.314*(DK226+273.15)) * AR226/DH226 * AQ226) * DH226/(100*CV226) * 1000/(1000 - AP226)</f>
        <v>0</v>
      </c>
      <c r="AO226">
        <v>20.135291057552</v>
      </c>
      <c r="AP226">
        <v>21.3644762237762</v>
      </c>
      <c r="AQ226">
        <v>-5.7143989655104e-05</v>
      </c>
      <c r="AR226">
        <v>111.285414985331</v>
      </c>
      <c r="AS226">
        <v>2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MAX(0,($B$13+$C$13*DP226)/(1+$D$13*DP226)*DI226/(DK226+273)*$E$13)</f>
        <v>0</v>
      </c>
      <c r="AX226" t="s">
        <v>417</v>
      </c>
      <c r="AY226" t="s">
        <v>417</v>
      </c>
      <c r="AZ226">
        <v>0</v>
      </c>
      <c r="BA226">
        <v>0</v>
      </c>
      <c r="BB226">
        <f>1-AZ226/BA226</f>
        <v>0</v>
      </c>
      <c r="BC226">
        <v>0</v>
      </c>
      <c r="BD226" t="s">
        <v>417</v>
      </c>
      <c r="BE226" t="s">
        <v>417</v>
      </c>
      <c r="BF226">
        <v>0</v>
      </c>
      <c r="BG226">
        <v>0</v>
      </c>
      <c r="BH226">
        <f>1-BF226/BG226</f>
        <v>0</v>
      </c>
      <c r="BI226">
        <v>0.5</v>
      </c>
      <c r="BJ226">
        <f>CS226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417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f>$B$11*DQ226+$C$11*DR226+$F$11*EC226*(1-EF226)</f>
        <v>0</v>
      </c>
      <c r="CS226">
        <f>CR226*CT226</f>
        <v>0</v>
      </c>
      <c r="CT226">
        <f>($B$11*$D$9+$C$11*$D$9+$F$11*((EP226+EH226)/MAX(EP226+EH226+EQ226, 0.1)*$I$9+EQ226/MAX(EP226+EH226+EQ226, 0.1)*$J$9))/($B$11+$C$11+$F$11)</f>
        <v>0</v>
      </c>
      <c r="CU226">
        <f>($B$11*$K$9+$C$11*$K$9+$F$11*((EP226+EH226)/MAX(EP226+EH226+EQ226, 0.1)*$P$9+EQ226/MAX(EP226+EH226+EQ226, 0.1)*$Q$9))/($B$11+$C$11+$F$11)</f>
        <v>0</v>
      </c>
      <c r="CV226">
        <v>6</v>
      </c>
      <c r="CW226">
        <v>0.5</v>
      </c>
      <c r="CX226" t="s">
        <v>418</v>
      </c>
      <c r="CY226">
        <v>2</v>
      </c>
      <c r="CZ226" t="b">
        <v>1</v>
      </c>
      <c r="DA226">
        <v>1659722373.5</v>
      </c>
      <c r="DB226">
        <v>635.345925925926</v>
      </c>
      <c r="DC226">
        <v>667.386333333333</v>
      </c>
      <c r="DD226">
        <v>21.3658481481481</v>
      </c>
      <c r="DE226">
        <v>20.1346185185185</v>
      </c>
      <c r="DF226">
        <v>627.838703703704</v>
      </c>
      <c r="DG226">
        <v>21.0161</v>
      </c>
      <c r="DH226">
        <v>500.109259259259</v>
      </c>
      <c r="DI226">
        <v>90.3658111111111</v>
      </c>
      <c r="DJ226">
        <v>0.10000917037037</v>
      </c>
      <c r="DK226">
        <v>24.5824962962963</v>
      </c>
      <c r="DL226">
        <v>25.0155407407407</v>
      </c>
      <c r="DM226">
        <v>999.9</v>
      </c>
      <c r="DN226">
        <v>0</v>
      </c>
      <c r="DO226">
        <v>0</v>
      </c>
      <c r="DP226">
        <v>9990.55555555555</v>
      </c>
      <c r="DQ226">
        <v>0</v>
      </c>
      <c r="DR226">
        <v>11.029937037037</v>
      </c>
      <c r="DS226">
        <v>-32.0404037037037</v>
      </c>
      <c r="DT226">
        <v>649.217037037037</v>
      </c>
      <c r="DU226">
        <v>681.099962962963</v>
      </c>
      <c r="DV226">
        <v>1.23123851851852</v>
      </c>
      <c r="DW226">
        <v>667.386333333333</v>
      </c>
      <c r="DX226">
        <v>20.1346185185185</v>
      </c>
      <c r="DY226">
        <v>1.93074222222222</v>
      </c>
      <c r="DZ226">
        <v>1.81948037037037</v>
      </c>
      <c r="EA226">
        <v>16.8875185185185</v>
      </c>
      <c r="EB226">
        <v>15.955162962963</v>
      </c>
      <c r="EC226">
        <v>1999.99888888889</v>
      </c>
      <c r="ED226">
        <v>0.980000111111111</v>
      </c>
      <c r="EE226">
        <v>0.019999737037037</v>
      </c>
      <c r="EF226">
        <v>0</v>
      </c>
      <c r="EG226">
        <v>268.173481481482</v>
      </c>
      <c r="EH226">
        <v>5.00063</v>
      </c>
      <c r="EI226">
        <v>5621.98888888889</v>
      </c>
      <c r="EJ226">
        <v>17256.8888888889</v>
      </c>
      <c r="EK226">
        <v>38.375</v>
      </c>
      <c r="EL226">
        <v>38.437</v>
      </c>
      <c r="EM226">
        <v>37.875</v>
      </c>
      <c r="EN226">
        <v>37.812</v>
      </c>
      <c r="EO226">
        <v>39.187</v>
      </c>
      <c r="EP226">
        <v>1955.09555555556</v>
      </c>
      <c r="EQ226">
        <v>39.9033333333333</v>
      </c>
      <c r="ER226">
        <v>0</v>
      </c>
      <c r="ES226">
        <v>1659722377.9</v>
      </c>
      <c r="ET226">
        <v>0</v>
      </c>
      <c r="EU226">
        <v>268.138269230769</v>
      </c>
      <c r="EV226">
        <v>6.87073505055685</v>
      </c>
      <c r="EW226">
        <v>153.222905970752</v>
      </c>
      <c r="EX226">
        <v>5621.28961538462</v>
      </c>
      <c r="EY226">
        <v>15</v>
      </c>
      <c r="EZ226">
        <v>0</v>
      </c>
      <c r="FA226" t="s">
        <v>419</v>
      </c>
      <c r="FB226">
        <v>1659628608.5</v>
      </c>
      <c r="FC226">
        <v>1659628614.5</v>
      </c>
      <c r="FD226">
        <v>0</v>
      </c>
      <c r="FE226">
        <v>0.171</v>
      </c>
      <c r="FF226">
        <v>-0.023</v>
      </c>
      <c r="FG226">
        <v>6.372</v>
      </c>
      <c r="FH226">
        <v>0.072</v>
      </c>
      <c r="FI226">
        <v>420</v>
      </c>
      <c r="FJ226">
        <v>15</v>
      </c>
      <c r="FK226">
        <v>0.23</v>
      </c>
      <c r="FL226">
        <v>0.04</v>
      </c>
      <c r="FM226">
        <v>-31.9103675</v>
      </c>
      <c r="FN226">
        <v>-3.51709756097562</v>
      </c>
      <c r="FO226">
        <v>0.511858557800639</v>
      </c>
      <c r="FP226">
        <v>0</v>
      </c>
      <c r="FQ226">
        <v>267.696705882353</v>
      </c>
      <c r="FR226">
        <v>6.76901452178702</v>
      </c>
      <c r="FS226">
        <v>0.685616962579805</v>
      </c>
      <c r="FT226">
        <v>0</v>
      </c>
      <c r="FU226">
        <v>1.2349335</v>
      </c>
      <c r="FV226">
        <v>-0.0575153470919364</v>
      </c>
      <c r="FW226">
        <v>0.00616984543971725</v>
      </c>
      <c r="FX226">
        <v>1</v>
      </c>
      <c r="FY226">
        <v>1</v>
      </c>
      <c r="FZ226">
        <v>3</v>
      </c>
      <c r="GA226" t="s">
        <v>426</v>
      </c>
      <c r="GB226">
        <v>2.97316</v>
      </c>
      <c r="GC226">
        <v>2.75301</v>
      </c>
      <c r="GD226">
        <v>0.126041</v>
      </c>
      <c r="GE226">
        <v>0.131336</v>
      </c>
      <c r="GF226">
        <v>0.0952815</v>
      </c>
      <c r="GG226">
        <v>0.0923438</v>
      </c>
      <c r="GH226">
        <v>34046.3</v>
      </c>
      <c r="GI226">
        <v>37019.8</v>
      </c>
      <c r="GJ226">
        <v>35299.7</v>
      </c>
      <c r="GK226">
        <v>38646.7</v>
      </c>
      <c r="GL226">
        <v>45280</v>
      </c>
      <c r="GM226">
        <v>50665.1</v>
      </c>
      <c r="GN226">
        <v>55172.5</v>
      </c>
      <c r="GO226">
        <v>61990.5</v>
      </c>
      <c r="GP226">
        <v>1.9814</v>
      </c>
      <c r="GQ226">
        <v>1.8488</v>
      </c>
      <c r="GR226">
        <v>0.0756979</v>
      </c>
      <c r="GS226">
        <v>0</v>
      </c>
      <c r="GT226">
        <v>23.7637</v>
      </c>
      <c r="GU226">
        <v>999.9</v>
      </c>
      <c r="GV226">
        <v>55.268</v>
      </c>
      <c r="GW226">
        <v>28.782</v>
      </c>
      <c r="GX226">
        <v>24.2893</v>
      </c>
      <c r="GY226">
        <v>55.1121</v>
      </c>
      <c r="GZ226">
        <v>50.1603</v>
      </c>
      <c r="HA226">
        <v>1</v>
      </c>
      <c r="HB226">
        <v>-0.0806707</v>
      </c>
      <c r="HC226">
        <v>2.02466</v>
      </c>
      <c r="HD226">
        <v>20.1329</v>
      </c>
      <c r="HE226">
        <v>5.19692</v>
      </c>
      <c r="HF226">
        <v>12.004</v>
      </c>
      <c r="HG226">
        <v>4.9748</v>
      </c>
      <c r="HH226">
        <v>3.2928</v>
      </c>
      <c r="HI226">
        <v>660.9</v>
      </c>
      <c r="HJ226">
        <v>9999</v>
      </c>
      <c r="HK226">
        <v>9999</v>
      </c>
      <c r="HL226">
        <v>9999</v>
      </c>
      <c r="HM226">
        <v>1.86279</v>
      </c>
      <c r="HN226">
        <v>1.8678</v>
      </c>
      <c r="HO226">
        <v>1.86752</v>
      </c>
      <c r="HP226">
        <v>1.86868</v>
      </c>
      <c r="HQ226">
        <v>1.86951</v>
      </c>
      <c r="HR226">
        <v>1.86554</v>
      </c>
      <c r="HS226">
        <v>1.86664</v>
      </c>
      <c r="HT226">
        <v>1.86804</v>
      </c>
      <c r="HU226">
        <v>5</v>
      </c>
      <c r="HV226">
        <v>0</v>
      </c>
      <c r="HW226">
        <v>0</v>
      </c>
      <c r="HX226">
        <v>0</v>
      </c>
      <c r="HY226" t="s">
        <v>421</v>
      </c>
      <c r="HZ226" t="s">
        <v>422</v>
      </c>
      <c r="IA226" t="s">
        <v>423</v>
      </c>
      <c r="IB226" t="s">
        <v>423</v>
      </c>
      <c r="IC226" t="s">
        <v>423</v>
      </c>
      <c r="ID226" t="s">
        <v>423</v>
      </c>
      <c r="IE226">
        <v>0</v>
      </c>
      <c r="IF226">
        <v>100</v>
      </c>
      <c r="IG226">
        <v>100</v>
      </c>
      <c r="IH226">
        <v>7.648</v>
      </c>
      <c r="II226">
        <v>0.3497</v>
      </c>
      <c r="IJ226">
        <v>3.92169283877132</v>
      </c>
      <c r="IK226">
        <v>0.0054094350880348</v>
      </c>
      <c r="IL226">
        <v>8.62785101562088e-07</v>
      </c>
      <c r="IM226">
        <v>-6.09410195572284e-10</v>
      </c>
      <c r="IN226">
        <v>-0.025273926026183</v>
      </c>
      <c r="IO226">
        <v>-0.0219156322177338</v>
      </c>
      <c r="IP226">
        <v>0.00246301660602182</v>
      </c>
      <c r="IQ226">
        <v>-2.7174175459257e-05</v>
      </c>
      <c r="IR226">
        <v>-3</v>
      </c>
      <c r="IS226">
        <v>1757</v>
      </c>
      <c r="IT226">
        <v>1</v>
      </c>
      <c r="IU226">
        <v>21</v>
      </c>
      <c r="IV226">
        <v>1562.9</v>
      </c>
      <c r="IW226">
        <v>1562.8</v>
      </c>
      <c r="IX226">
        <v>1.54175</v>
      </c>
      <c r="IY226">
        <v>2.61475</v>
      </c>
      <c r="IZ226">
        <v>1.54785</v>
      </c>
      <c r="JA226">
        <v>2.30591</v>
      </c>
      <c r="JB226">
        <v>1.34644</v>
      </c>
      <c r="JC226">
        <v>2.37183</v>
      </c>
      <c r="JD226">
        <v>32.2666</v>
      </c>
      <c r="JE226">
        <v>16.1809</v>
      </c>
      <c r="JF226">
        <v>18</v>
      </c>
      <c r="JG226">
        <v>493.142</v>
      </c>
      <c r="JH226">
        <v>408.499</v>
      </c>
      <c r="JI226">
        <v>20.1756</v>
      </c>
      <c r="JJ226">
        <v>26.136</v>
      </c>
      <c r="JK226">
        <v>30.0002</v>
      </c>
      <c r="JL226">
        <v>26.0931</v>
      </c>
      <c r="JM226">
        <v>26.0391</v>
      </c>
      <c r="JN226">
        <v>30.9861</v>
      </c>
      <c r="JO226">
        <v>22.0001</v>
      </c>
      <c r="JP226">
        <v>8.08113</v>
      </c>
      <c r="JQ226">
        <v>20.1855</v>
      </c>
      <c r="JR226">
        <v>709.981</v>
      </c>
      <c r="JS226">
        <v>20.1058</v>
      </c>
      <c r="JT226">
        <v>102.352</v>
      </c>
      <c r="JU226">
        <v>103.183</v>
      </c>
    </row>
    <row r="227" spans="1:281">
      <c r="A227">
        <v>211</v>
      </c>
      <c r="B227">
        <v>1659722386</v>
      </c>
      <c r="C227">
        <v>4400.90000009537</v>
      </c>
      <c r="D227" t="s">
        <v>847</v>
      </c>
      <c r="E227" t="s">
        <v>848</v>
      </c>
      <c r="F227">
        <v>5</v>
      </c>
      <c r="G227" t="s">
        <v>764</v>
      </c>
      <c r="H227" t="s">
        <v>416</v>
      </c>
      <c r="I227">
        <v>1659722378.21429</v>
      </c>
      <c r="J227">
        <f>(K227)/1000</f>
        <v>0</v>
      </c>
      <c r="K227">
        <f>IF(CZ227, AN227, AH227)</f>
        <v>0</v>
      </c>
      <c r="L227">
        <f>IF(CZ227, AI227, AG227)</f>
        <v>0</v>
      </c>
      <c r="M227">
        <f>DB227 - IF(AU227&gt;1, L227*CV227*100.0/(AW227*DP227), 0)</f>
        <v>0</v>
      </c>
      <c r="N227">
        <f>((T227-J227/2)*M227-L227)/(T227+J227/2)</f>
        <v>0</v>
      </c>
      <c r="O227">
        <f>N227*(DI227+DJ227)/1000.0</f>
        <v>0</v>
      </c>
      <c r="P227">
        <f>(DB227 - IF(AU227&gt;1, L227*CV227*100.0/(AW227*DP227), 0))*(DI227+DJ227)/1000.0</f>
        <v>0</v>
      </c>
      <c r="Q227">
        <f>2.0/((1/S227-1/R227)+SIGN(S227)*SQRT((1/S227-1/R227)*(1/S227-1/R227) + 4*CW227/((CW227+1)*(CW227+1))*(2*1/S227*1/R227-1/R227*1/R227)))</f>
        <v>0</v>
      </c>
      <c r="R227">
        <f>IF(LEFT(CX227,1)&lt;&gt;"0",IF(LEFT(CX227,1)="1",3.0,CY227),$D$5+$E$5*(DP227*DI227/($K$5*1000))+$F$5*(DP227*DI227/($K$5*1000))*MAX(MIN(CV227,$J$5),$I$5)*MAX(MIN(CV227,$J$5),$I$5)+$G$5*MAX(MIN(CV227,$J$5),$I$5)*(DP227*DI227/($K$5*1000))+$H$5*(DP227*DI227/($K$5*1000))*(DP227*DI227/($K$5*1000)))</f>
        <v>0</v>
      </c>
      <c r="S227">
        <f>J227*(1000-(1000*0.61365*exp(17.502*W227/(240.97+W227))/(DI227+DJ227)+DD227)/2)/(1000*0.61365*exp(17.502*W227/(240.97+W227))/(DI227+DJ227)-DD227)</f>
        <v>0</v>
      </c>
      <c r="T227">
        <f>1/((CW227+1)/(Q227/1.6)+1/(R227/1.37)) + CW227/((CW227+1)/(Q227/1.6) + CW227/(R227/1.37))</f>
        <v>0</v>
      </c>
      <c r="U227">
        <f>(CR227*CU227)</f>
        <v>0</v>
      </c>
      <c r="V227">
        <f>(DK227+(U227+2*0.95*5.67E-8*(((DK227+$B$7)+273)^4-(DK227+273)^4)-44100*J227)/(1.84*29.3*R227+8*0.95*5.67E-8*(DK227+273)^3))</f>
        <v>0</v>
      </c>
      <c r="W227">
        <f>($C$7*DL227+$D$7*DM227+$E$7*V227)</f>
        <v>0</v>
      </c>
      <c r="X227">
        <f>0.61365*exp(17.502*W227/(240.97+W227))</f>
        <v>0</v>
      </c>
      <c r="Y227">
        <f>(Z227/AA227*100)</f>
        <v>0</v>
      </c>
      <c r="Z227">
        <f>DD227*(DI227+DJ227)/1000</f>
        <v>0</v>
      </c>
      <c r="AA227">
        <f>0.61365*exp(17.502*DK227/(240.97+DK227))</f>
        <v>0</v>
      </c>
      <c r="AB227">
        <f>(X227-DD227*(DI227+DJ227)/1000)</f>
        <v>0</v>
      </c>
      <c r="AC227">
        <f>(-J227*44100)</f>
        <v>0</v>
      </c>
      <c r="AD227">
        <f>2*29.3*R227*0.92*(DK227-W227)</f>
        <v>0</v>
      </c>
      <c r="AE227">
        <f>2*0.95*5.67E-8*(((DK227+$B$7)+273)^4-(W227+273)^4)</f>
        <v>0</v>
      </c>
      <c r="AF227">
        <f>U227+AE227+AC227+AD227</f>
        <v>0</v>
      </c>
      <c r="AG227">
        <f>DH227*AU227*(DC227-DB227*(1000-AU227*DE227)/(1000-AU227*DD227))/(100*CV227)</f>
        <v>0</v>
      </c>
      <c r="AH227">
        <f>1000*DH227*AU227*(DD227-DE227)/(100*CV227*(1000-AU227*DD227))</f>
        <v>0</v>
      </c>
      <c r="AI227">
        <f>(AJ227 - AK227 - DI227*1E3/(8.314*(DK227+273.15)) * AM227/DH227 * AL227) * DH227/(100*CV227) * (1000 - DE227)/1000</f>
        <v>0</v>
      </c>
      <c r="AJ227">
        <v>714.745264130668</v>
      </c>
      <c r="AK227">
        <v>689.537927272727</v>
      </c>
      <c r="AL227">
        <v>3.39179783310353</v>
      </c>
      <c r="AM227">
        <v>66.0070140870222</v>
      </c>
      <c r="AN227">
        <f>(AP227 - AO227 + DI227*1E3/(8.314*(DK227+273.15)) * AR227/DH227 * AQ227) * DH227/(100*CV227) * 1000/(1000 - AP227)</f>
        <v>0</v>
      </c>
      <c r="AO227">
        <v>20.1368955465514</v>
      </c>
      <c r="AP227">
        <v>21.3682937062937</v>
      </c>
      <c r="AQ227">
        <v>6.63186052764242e-06</v>
      </c>
      <c r="AR227">
        <v>111.285414985331</v>
      </c>
      <c r="AS227">
        <v>2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MAX(0,($B$13+$C$13*DP227)/(1+$D$13*DP227)*DI227/(DK227+273)*$E$13)</f>
        <v>0</v>
      </c>
      <c r="AX227" t="s">
        <v>417</v>
      </c>
      <c r="AY227" t="s">
        <v>417</v>
      </c>
      <c r="AZ227">
        <v>0</v>
      </c>
      <c r="BA227">
        <v>0</v>
      </c>
      <c r="BB227">
        <f>1-AZ227/BA227</f>
        <v>0</v>
      </c>
      <c r="BC227">
        <v>0</v>
      </c>
      <c r="BD227" t="s">
        <v>417</v>
      </c>
      <c r="BE227" t="s">
        <v>417</v>
      </c>
      <c r="BF227">
        <v>0</v>
      </c>
      <c r="BG227">
        <v>0</v>
      </c>
      <c r="BH227">
        <f>1-BF227/BG227</f>
        <v>0</v>
      </c>
      <c r="BI227">
        <v>0.5</v>
      </c>
      <c r="BJ227">
        <f>CS227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417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f>$B$11*DQ227+$C$11*DR227+$F$11*EC227*(1-EF227)</f>
        <v>0</v>
      </c>
      <c r="CS227">
        <f>CR227*CT227</f>
        <v>0</v>
      </c>
      <c r="CT227">
        <f>($B$11*$D$9+$C$11*$D$9+$F$11*((EP227+EH227)/MAX(EP227+EH227+EQ227, 0.1)*$I$9+EQ227/MAX(EP227+EH227+EQ227, 0.1)*$J$9))/($B$11+$C$11+$F$11)</f>
        <v>0</v>
      </c>
      <c r="CU227">
        <f>($B$11*$K$9+$C$11*$K$9+$F$11*((EP227+EH227)/MAX(EP227+EH227+EQ227, 0.1)*$P$9+EQ227/MAX(EP227+EH227+EQ227, 0.1)*$Q$9))/($B$11+$C$11+$F$11)</f>
        <v>0</v>
      </c>
      <c r="CV227">
        <v>6</v>
      </c>
      <c r="CW227">
        <v>0.5</v>
      </c>
      <c r="CX227" t="s">
        <v>418</v>
      </c>
      <c r="CY227">
        <v>2</v>
      </c>
      <c r="CZ227" t="b">
        <v>1</v>
      </c>
      <c r="DA227">
        <v>1659722378.21429</v>
      </c>
      <c r="DB227">
        <v>650.791642857143</v>
      </c>
      <c r="DC227">
        <v>683.240892857143</v>
      </c>
      <c r="DD227">
        <v>21.3653321428571</v>
      </c>
      <c r="DE227">
        <v>20.1360392857143</v>
      </c>
      <c r="DF227">
        <v>643.195821428571</v>
      </c>
      <c r="DG227">
        <v>21.0156035714286</v>
      </c>
      <c r="DH227">
        <v>500.110178571429</v>
      </c>
      <c r="DI227">
        <v>90.365375</v>
      </c>
      <c r="DJ227">
        <v>0.0999490892857143</v>
      </c>
      <c r="DK227">
        <v>24.5777142857143</v>
      </c>
      <c r="DL227">
        <v>25.0070857142857</v>
      </c>
      <c r="DM227">
        <v>999.9</v>
      </c>
      <c r="DN227">
        <v>0</v>
      </c>
      <c r="DO227">
        <v>0</v>
      </c>
      <c r="DP227">
        <v>9990.71428571429</v>
      </c>
      <c r="DQ227">
        <v>0</v>
      </c>
      <c r="DR227">
        <v>11.0363464285714</v>
      </c>
      <c r="DS227">
        <v>-32.4492428571429</v>
      </c>
      <c r="DT227">
        <v>664.999571428572</v>
      </c>
      <c r="DU227">
        <v>697.28125</v>
      </c>
      <c r="DV227">
        <v>1.229305</v>
      </c>
      <c r="DW227">
        <v>683.240892857143</v>
      </c>
      <c r="DX227">
        <v>20.1360392857143</v>
      </c>
      <c r="DY227">
        <v>1.93068678571429</v>
      </c>
      <c r="DZ227">
        <v>1.81960071428571</v>
      </c>
      <c r="EA227">
        <v>16.8870642857143</v>
      </c>
      <c r="EB227">
        <v>15.9561892857143</v>
      </c>
      <c r="EC227">
        <v>2000.0025</v>
      </c>
      <c r="ED227">
        <v>0.979999642857143</v>
      </c>
      <c r="EE227">
        <v>0.0200001607142857</v>
      </c>
      <c r="EF227">
        <v>0</v>
      </c>
      <c r="EG227">
        <v>268.756535714286</v>
      </c>
      <c r="EH227">
        <v>5.00063</v>
      </c>
      <c r="EI227">
        <v>5633.57821428572</v>
      </c>
      <c r="EJ227">
        <v>17256.9178571429</v>
      </c>
      <c r="EK227">
        <v>38.375</v>
      </c>
      <c r="EL227">
        <v>38.437</v>
      </c>
      <c r="EM227">
        <v>37.8794285714286</v>
      </c>
      <c r="EN227">
        <v>37.812</v>
      </c>
      <c r="EO227">
        <v>39.187</v>
      </c>
      <c r="EP227">
        <v>1955.09857142857</v>
      </c>
      <c r="EQ227">
        <v>39.9039285714286</v>
      </c>
      <c r="ER227">
        <v>0</v>
      </c>
      <c r="ES227">
        <v>1659722383.3</v>
      </c>
      <c r="ET227">
        <v>0</v>
      </c>
      <c r="EU227">
        <v>268.84324</v>
      </c>
      <c r="EV227">
        <v>7.82469233014906</v>
      </c>
      <c r="EW227">
        <v>143.408461736382</v>
      </c>
      <c r="EX227">
        <v>5635.3832</v>
      </c>
      <c r="EY227">
        <v>15</v>
      </c>
      <c r="EZ227">
        <v>0</v>
      </c>
      <c r="FA227" t="s">
        <v>419</v>
      </c>
      <c r="FB227">
        <v>1659628608.5</v>
      </c>
      <c r="FC227">
        <v>1659628614.5</v>
      </c>
      <c r="FD227">
        <v>0</v>
      </c>
      <c r="FE227">
        <v>0.171</v>
      </c>
      <c r="FF227">
        <v>-0.023</v>
      </c>
      <c r="FG227">
        <v>6.372</v>
      </c>
      <c r="FH227">
        <v>0.072</v>
      </c>
      <c r="FI227">
        <v>420</v>
      </c>
      <c r="FJ227">
        <v>15</v>
      </c>
      <c r="FK227">
        <v>0.23</v>
      </c>
      <c r="FL227">
        <v>0.04</v>
      </c>
      <c r="FM227">
        <v>-32.1583</v>
      </c>
      <c r="FN227">
        <v>-3.92138386491554</v>
      </c>
      <c r="FO227">
        <v>0.525411367882348</v>
      </c>
      <c r="FP227">
        <v>0</v>
      </c>
      <c r="FQ227">
        <v>268.315852941177</v>
      </c>
      <c r="FR227">
        <v>7.21492742894815</v>
      </c>
      <c r="FS227">
        <v>0.735965437661663</v>
      </c>
      <c r="FT227">
        <v>0</v>
      </c>
      <c r="FU227">
        <v>1.2312705</v>
      </c>
      <c r="FV227">
        <v>-0.0330733958724228</v>
      </c>
      <c r="FW227">
        <v>0.00438451134677513</v>
      </c>
      <c r="FX227">
        <v>1</v>
      </c>
      <c r="FY227">
        <v>1</v>
      </c>
      <c r="FZ227">
        <v>3</v>
      </c>
      <c r="GA227" t="s">
        <v>426</v>
      </c>
      <c r="GB227">
        <v>2.97451</v>
      </c>
      <c r="GC227">
        <v>2.75322</v>
      </c>
      <c r="GD227">
        <v>0.128222</v>
      </c>
      <c r="GE227">
        <v>0.133598</v>
      </c>
      <c r="GF227">
        <v>0.0952956</v>
      </c>
      <c r="GG227">
        <v>0.0923341</v>
      </c>
      <c r="GH227">
        <v>33961.2</v>
      </c>
      <c r="GI227">
        <v>36923.1</v>
      </c>
      <c r="GJ227">
        <v>35299.5</v>
      </c>
      <c r="GK227">
        <v>38646.4</v>
      </c>
      <c r="GL227">
        <v>45279.2</v>
      </c>
      <c r="GM227">
        <v>50664.9</v>
      </c>
      <c r="GN227">
        <v>55172.2</v>
      </c>
      <c r="GO227">
        <v>61989.6</v>
      </c>
      <c r="GP227">
        <v>1.9814</v>
      </c>
      <c r="GQ227">
        <v>1.8484</v>
      </c>
      <c r="GR227">
        <v>0.0749528</v>
      </c>
      <c r="GS227">
        <v>0</v>
      </c>
      <c r="GT227">
        <v>23.7633</v>
      </c>
      <c r="GU227">
        <v>999.9</v>
      </c>
      <c r="GV227">
        <v>55.268</v>
      </c>
      <c r="GW227">
        <v>28.782</v>
      </c>
      <c r="GX227">
        <v>24.2881</v>
      </c>
      <c r="GY227">
        <v>54.8521</v>
      </c>
      <c r="GZ227">
        <v>49.8357</v>
      </c>
      <c r="HA227">
        <v>1</v>
      </c>
      <c r="HB227">
        <v>-0.0804472</v>
      </c>
      <c r="HC227">
        <v>2.01383</v>
      </c>
      <c r="HD227">
        <v>20.1342</v>
      </c>
      <c r="HE227">
        <v>5.19932</v>
      </c>
      <c r="HF227">
        <v>12.004</v>
      </c>
      <c r="HG227">
        <v>4.9732</v>
      </c>
      <c r="HH227">
        <v>3.2932</v>
      </c>
      <c r="HI227">
        <v>660.9</v>
      </c>
      <c r="HJ227">
        <v>9999</v>
      </c>
      <c r="HK227">
        <v>9999</v>
      </c>
      <c r="HL227">
        <v>9999</v>
      </c>
      <c r="HM227">
        <v>1.86282</v>
      </c>
      <c r="HN227">
        <v>1.86777</v>
      </c>
      <c r="HO227">
        <v>1.86752</v>
      </c>
      <c r="HP227">
        <v>1.86859</v>
      </c>
      <c r="HQ227">
        <v>1.86951</v>
      </c>
      <c r="HR227">
        <v>1.86554</v>
      </c>
      <c r="HS227">
        <v>1.86661</v>
      </c>
      <c r="HT227">
        <v>1.86801</v>
      </c>
      <c r="HU227">
        <v>5</v>
      </c>
      <c r="HV227">
        <v>0</v>
      </c>
      <c r="HW227">
        <v>0</v>
      </c>
      <c r="HX227">
        <v>0</v>
      </c>
      <c r="HY227" t="s">
        <v>421</v>
      </c>
      <c r="HZ227" t="s">
        <v>422</v>
      </c>
      <c r="IA227" t="s">
        <v>423</v>
      </c>
      <c r="IB227" t="s">
        <v>423</v>
      </c>
      <c r="IC227" t="s">
        <v>423</v>
      </c>
      <c r="ID227" t="s">
        <v>423</v>
      </c>
      <c r="IE227">
        <v>0</v>
      </c>
      <c r="IF227">
        <v>100</v>
      </c>
      <c r="IG227">
        <v>100</v>
      </c>
      <c r="IH227">
        <v>7.742</v>
      </c>
      <c r="II227">
        <v>0.3498</v>
      </c>
      <c r="IJ227">
        <v>3.92169283877132</v>
      </c>
      <c r="IK227">
        <v>0.0054094350880348</v>
      </c>
      <c r="IL227">
        <v>8.62785101562088e-07</v>
      </c>
      <c r="IM227">
        <v>-6.09410195572284e-10</v>
      </c>
      <c r="IN227">
        <v>-0.025273926026183</v>
      </c>
      <c r="IO227">
        <v>-0.0219156322177338</v>
      </c>
      <c r="IP227">
        <v>0.00246301660602182</v>
      </c>
      <c r="IQ227">
        <v>-2.7174175459257e-05</v>
      </c>
      <c r="IR227">
        <v>-3</v>
      </c>
      <c r="IS227">
        <v>1757</v>
      </c>
      <c r="IT227">
        <v>1</v>
      </c>
      <c r="IU227">
        <v>21</v>
      </c>
      <c r="IV227">
        <v>1563</v>
      </c>
      <c r="IW227">
        <v>1562.9</v>
      </c>
      <c r="IX227">
        <v>1.57349</v>
      </c>
      <c r="IY227">
        <v>2.60742</v>
      </c>
      <c r="IZ227">
        <v>1.54785</v>
      </c>
      <c r="JA227">
        <v>2.30469</v>
      </c>
      <c r="JB227">
        <v>1.34644</v>
      </c>
      <c r="JC227">
        <v>2.41089</v>
      </c>
      <c r="JD227">
        <v>32.2666</v>
      </c>
      <c r="JE227">
        <v>16.1897</v>
      </c>
      <c r="JF227">
        <v>18</v>
      </c>
      <c r="JG227">
        <v>493.161</v>
      </c>
      <c r="JH227">
        <v>408.291</v>
      </c>
      <c r="JI227">
        <v>20.1761</v>
      </c>
      <c r="JJ227">
        <v>26.1382</v>
      </c>
      <c r="JK227">
        <v>30</v>
      </c>
      <c r="JL227">
        <v>26.0952</v>
      </c>
      <c r="JM227">
        <v>26.0413</v>
      </c>
      <c r="JN227">
        <v>31.5614</v>
      </c>
      <c r="JO227">
        <v>22.0001</v>
      </c>
      <c r="JP227">
        <v>8.08113</v>
      </c>
      <c r="JQ227">
        <v>20.1806</v>
      </c>
      <c r="JR227">
        <v>723.529</v>
      </c>
      <c r="JS227">
        <v>20.1058</v>
      </c>
      <c r="JT227">
        <v>102.351</v>
      </c>
      <c r="JU227">
        <v>103.181</v>
      </c>
    </row>
    <row r="228" spans="1:281">
      <c r="A228">
        <v>212</v>
      </c>
      <c r="B228">
        <v>1659722391</v>
      </c>
      <c r="C228">
        <v>4405.90000009537</v>
      </c>
      <c r="D228" t="s">
        <v>849</v>
      </c>
      <c r="E228" t="s">
        <v>850</v>
      </c>
      <c r="F228">
        <v>5</v>
      </c>
      <c r="G228" t="s">
        <v>764</v>
      </c>
      <c r="H228" t="s">
        <v>416</v>
      </c>
      <c r="I228">
        <v>1659722383.5</v>
      </c>
      <c r="J228">
        <f>(K228)/1000</f>
        <v>0</v>
      </c>
      <c r="K228">
        <f>IF(CZ228, AN228, AH228)</f>
        <v>0</v>
      </c>
      <c r="L228">
        <f>IF(CZ228, AI228, AG228)</f>
        <v>0</v>
      </c>
      <c r="M228">
        <f>DB228 - IF(AU228&gt;1, L228*CV228*100.0/(AW228*DP228), 0)</f>
        <v>0</v>
      </c>
      <c r="N228">
        <f>((T228-J228/2)*M228-L228)/(T228+J228/2)</f>
        <v>0</v>
      </c>
      <c r="O228">
        <f>N228*(DI228+DJ228)/1000.0</f>
        <v>0</v>
      </c>
      <c r="P228">
        <f>(DB228 - IF(AU228&gt;1, L228*CV228*100.0/(AW228*DP228), 0))*(DI228+DJ228)/1000.0</f>
        <v>0</v>
      </c>
      <c r="Q228">
        <f>2.0/((1/S228-1/R228)+SIGN(S228)*SQRT((1/S228-1/R228)*(1/S228-1/R228) + 4*CW228/((CW228+1)*(CW228+1))*(2*1/S228*1/R228-1/R228*1/R228)))</f>
        <v>0</v>
      </c>
      <c r="R228">
        <f>IF(LEFT(CX228,1)&lt;&gt;"0",IF(LEFT(CX228,1)="1",3.0,CY228),$D$5+$E$5*(DP228*DI228/($K$5*1000))+$F$5*(DP228*DI228/($K$5*1000))*MAX(MIN(CV228,$J$5),$I$5)*MAX(MIN(CV228,$J$5),$I$5)+$G$5*MAX(MIN(CV228,$J$5),$I$5)*(DP228*DI228/($K$5*1000))+$H$5*(DP228*DI228/($K$5*1000))*(DP228*DI228/($K$5*1000)))</f>
        <v>0</v>
      </c>
      <c r="S228">
        <f>J228*(1000-(1000*0.61365*exp(17.502*W228/(240.97+W228))/(DI228+DJ228)+DD228)/2)/(1000*0.61365*exp(17.502*W228/(240.97+W228))/(DI228+DJ228)-DD228)</f>
        <v>0</v>
      </c>
      <c r="T228">
        <f>1/((CW228+1)/(Q228/1.6)+1/(R228/1.37)) + CW228/((CW228+1)/(Q228/1.6) + CW228/(R228/1.37))</f>
        <v>0</v>
      </c>
      <c r="U228">
        <f>(CR228*CU228)</f>
        <v>0</v>
      </c>
      <c r="V228">
        <f>(DK228+(U228+2*0.95*5.67E-8*(((DK228+$B$7)+273)^4-(DK228+273)^4)-44100*J228)/(1.84*29.3*R228+8*0.95*5.67E-8*(DK228+273)^3))</f>
        <v>0</v>
      </c>
      <c r="W228">
        <f>($C$7*DL228+$D$7*DM228+$E$7*V228)</f>
        <v>0</v>
      </c>
      <c r="X228">
        <f>0.61365*exp(17.502*W228/(240.97+W228))</f>
        <v>0</v>
      </c>
      <c r="Y228">
        <f>(Z228/AA228*100)</f>
        <v>0</v>
      </c>
      <c r="Z228">
        <f>DD228*(DI228+DJ228)/1000</f>
        <v>0</v>
      </c>
      <c r="AA228">
        <f>0.61365*exp(17.502*DK228/(240.97+DK228))</f>
        <v>0</v>
      </c>
      <c r="AB228">
        <f>(X228-DD228*(DI228+DJ228)/1000)</f>
        <v>0</v>
      </c>
      <c r="AC228">
        <f>(-J228*44100)</f>
        <v>0</v>
      </c>
      <c r="AD228">
        <f>2*29.3*R228*0.92*(DK228-W228)</f>
        <v>0</v>
      </c>
      <c r="AE228">
        <f>2*0.95*5.67E-8*(((DK228+$B$7)+273)^4-(W228+273)^4)</f>
        <v>0</v>
      </c>
      <c r="AF228">
        <f>U228+AE228+AC228+AD228</f>
        <v>0</v>
      </c>
      <c r="AG228">
        <f>DH228*AU228*(DC228-DB228*(1000-AU228*DE228)/(1000-AU228*DD228))/(100*CV228)</f>
        <v>0</v>
      </c>
      <c r="AH228">
        <f>1000*DH228*AU228*(DD228-DE228)/(100*CV228*(1000-AU228*DD228))</f>
        <v>0</v>
      </c>
      <c r="AI228">
        <f>(AJ228 - AK228 - DI228*1E3/(8.314*(DK228+273.15)) * AM228/DH228 * AL228) * DH228/(100*CV228) * (1000 - DE228)/1000</f>
        <v>0</v>
      </c>
      <c r="AJ228">
        <v>732.128629669138</v>
      </c>
      <c r="AK228">
        <v>706.680872727273</v>
      </c>
      <c r="AL228">
        <v>3.42110163113007</v>
      </c>
      <c r="AM228">
        <v>66.0070140870222</v>
      </c>
      <c r="AN228">
        <f>(AP228 - AO228 + DI228*1E3/(8.314*(DK228+273.15)) * AR228/DH228 * AQ228) * DH228/(100*CV228) * 1000/(1000 - AP228)</f>
        <v>0</v>
      </c>
      <c r="AO228">
        <v>20.1359121331653</v>
      </c>
      <c r="AP228">
        <v>21.3744020979021</v>
      </c>
      <c r="AQ228">
        <v>-4.02604607509104e-06</v>
      </c>
      <c r="AR228">
        <v>111.285414985331</v>
      </c>
      <c r="AS228">
        <v>2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MAX(0,($B$13+$C$13*DP228)/(1+$D$13*DP228)*DI228/(DK228+273)*$E$13)</f>
        <v>0</v>
      </c>
      <c r="AX228" t="s">
        <v>417</v>
      </c>
      <c r="AY228" t="s">
        <v>417</v>
      </c>
      <c r="AZ228">
        <v>0</v>
      </c>
      <c r="BA228">
        <v>0</v>
      </c>
      <c r="BB228">
        <f>1-AZ228/BA228</f>
        <v>0</v>
      </c>
      <c r="BC228">
        <v>0</v>
      </c>
      <c r="BD228" t="s">
        <v>417</v>
      </c>
      <c r="BE228" t="s">
        <v>417</v>
      </c>
      <c r="BF228">
        <v>0</v>
      </c>
      <c r="BG228">
        <v>0</v>
      </c>
      <c r="BH228">
        <f>1-BF228/BG228</f>
        <v>0</v>
      </c>
      <c r="BI228">
        <v>0.5</v>
      </c>
      <c r="BJ228">
        <f>CS228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417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f>$B$11*DQ228+$C$11*DR228+$F$11*EC228*(1-EF228)</f>
        <v>0</v>
      </c>
      <c r="CS228">
        <f>CR228*CT228</f>
        <v>0</v>
      </c>
      <c r="CT228">
        <f>($B$11*$D$9+$C$11*$D$9+$F$11*((EP228+EH228)/MAX(EP228+EH228+EQ228, 0.1)*$I$9+EQ228/MAX(EP228+EH228+EQ228, 0.1)*$J$9))/($B$11+$C$11+$F$11)</f>
        <v>0</v>
      </c>
      <c r="CU228">
        <f>($B$11*$K$9+$C$11*$K$9+$F$11*((EP228+EH228)/MAX(EP228+EH228+EQ228, 0.1)*$P$9+EQ228/MAX(EP228+EH228+EQ228, 0.1)*$Q$9))/($B$11+$C$11+$F$11)</f>
        <v>0</v>
      </c>
      <c r="CV228">
        <v>6</v>
      </c>
      <c r="CW228">
        <v>0.5</v>
      </c>
      <c r="CX228" t="s">
        <v>418</v>
      </c>
      <c r="CY228">
        <v>2</v>
      </c>
      <c r="CZ228" t="b">
        <v>1</v>
      </c>
      <c r="DA228">
        <v>1659722383.5</v>
      </c>
      <c r="DB228">
        <v>668.282740740741</v>
      </c>
      <c r="DC228">
        <v>701.003333333333</v>
      </c>
      <c r="DD228">
        <v>21.3669407407407</v>
      </c>
      <c r="DE228">
        <v>20.1366518518519</v>
      </c>
      <c r="DF228">
        <v>660.586851851852</v>
      </c>
      <c r="DG228">
        <v>21.0171333333333</v>
      </c>
      <c r="DH228">
        <v>500.124222222222</v>
      </c>
      <c r="DI228">
        <v>90.3658296296296</v>
      </c>
      <c r="DJ228">
        <v>0.0999951518518518</v>
      </c>
      <c r="DK228">
        <v>24.5751481481482</v>
      </c>
      <c r="DL228">
        <v>24.9976259259259</v>
      </c>
      <c r="DM228">
        <v>999.9</v>
      </c>
      <c r="DN228">
        <v>0</v>
      </c>
      <c r="DO228">
        <v>0</v>
      </c>
      <c r="DP228">
        <v>10000.3703703704</v>
      </c>
      <c r="DQ228">
        <v>0</v>
      </c>
      <c r="DR228">
        <v>11.0328</v>
      </c>
      <c r="DS228">
        <v>-32.7206148148148</v>
      </c>
      <c r="DT228">
        <v>682.873703703704</v>
      </c>
      <c r="DU228">
        <v>715.409222222222</v>
      </c>
      <c r="DV228">
        <v>1.23029481481481</v>
      </c>
      <c r="DW228">
        <v>701.003333333333</v>
      </c>
      <c r="DX228">
        <v>20.1366518518519</v>
      </c>
      <c r="DY228">
        <v>1.93084222222222</v>
      </c>
      <c r="DZ228">
        <v>1.81966518518518</v>
      </c>
      <c r="EA228">
        <v>16.8883333333333</v>
      </c>
      <c r="EB228">
        <v>15.9567518518518</v>
      </c>
      <c r="EC228">
        <v>1999.99148148148</v>
      </c>
      <c r="ED228">
        <v>0.979998925925926</v>
      </c>
      <c r="EE228">
        <v>0.020000937037037</v>
      </c>
      <c r="EF228">
        <v>0</v>
      </c>
      <c r="EG228">
        <v>269.393740740741</v>
      </c>
      <c r="EH228">
        <v>5.00063</v>
      </c>
      <c r="EI228">
        <v>5646.08407407407</v>
      </c>
      <c r="EJ228">
        <v>17256.8222222222</v>
      </c>
      <c r="EK228">
        <v>38.375</v>
      </c>
      <c r="EL228">
        <v>38.437</v>
      </c>
      <c r="EM228">
        <v>37.8841851851852</v>
      </c>
      <c r="EN228">
        <v>37.812</v>
      </c>
      <c r="EO228">
        <v>39.187</v>
      </c>
      <c r="EP228">
        <v>1955.08592592593</v>
      </c>
      <c r="EQ228">
        <v>39.9055555555556</v>
      </c>
      <c r="ER228">
        <v>0</v>
      </c>
      <c r="ES228">
        <v>1659722388.1</v>
      </c>
      <c r="ET228">
        <v>0</v>
      </c>
      <c r="EU228">
        <v>269.4422</v>
      </c>
      <c r="EV228">
        <v>7.77546155711171</v>
      </c>
      <c r="EW228">
        <v>137.586154030245</v>
      </c>
      <c r="EX228">
        <v>5646.6652</v>
      </c>
      <c r="EY228">
        <v>15</v>
      </c>
      <c r="EZ228">
        <v>0</v>
      </c>
      <c r="FA228" t="s">
        <v>419</v>
      </c>
      <c r="FB228">
        <v>1659628608.5</v>
      </c>
      <c r="FC228">
        <v>1659628614.5</v>
      </c>
      <c r="FD228">
        <v>0</v>
      </c>
      <c r="FE228">
        <v>0.171</v>
      </c>
      <c r="FF228">
        <v>-0.023</v>
      </c>
      <c r="FG228">
        <v>6.372</v>
      </c>
      <c r="FH228">
        <v>0.072</v>
      </c>
      <c r="FI228">
        <v>420</v>
      </c>
      <c r="FJ228">
        <v>15</v>
      </c>
      <c r="FK228">
        <v>0.23</v>
      </c>
      <c r="FL228">
        <v>0.04</v>
      </c>
      <c r="FM228">
        <v>-32.597135</v>
      </c>
      <c r="FN228">
        <v>-3.3444315196997</v>
      </c>
      <c r="FO228">
        <v>0.457375232467829</v>
      </c>
      <c r="FP228">
        <v>0</v>
      </c>
      <c r="FQ228">
        <v>269.041029411765</v>
      </c>
      <c r="FR228">
        <v>7.28307105068265</v>
      </c>
      <c r="FS228">
        <v>0.740361099706404</v>
      </c>
      <c r="FT228">
        <v>0</v>
      </c>
      <c r="FU228">
        <v>1.23055375</v>
      </c>
      <c r="FV228">
        <v>0.00862165103189402</v>
      </c>
      <c r="FW228">
        <v>0.00345980395940289</v>
      </c>
      <c r="FX228">
        <v>1</v>
      </c>
      <c r="FY228">
        <v>1</v>
      </c>
      <c r="FZ228">
        <v>3</v>
      </c>
      <c r="GA228" t="s">
        <v>426</v>
      </c>
      <c r="GB228">
        <v>2.97456</v>
      </c>
      <c r="GC228">
        <v>2.75444</v>
      </c>
      <c r="GD228">
        <v>0.130413</v>
      </c>
      <c r="GE228">
        <v>0.135619</v>
      </c>
      <c r="GF228">
        <v>0.0953025</v>
      </c>
      <c r="GG228">
        <v>0.0923503</v>
      </c>
      <c r="GH228">
        <v>33875.5</v>
      </c>
      <c r="GI228">
        <v>36836.5</v>
      </c>
      <c r="GJ228">
        <v>35299.1</v>
      </c>
      <c r="GK228">
        <v>38645.9</v>
      </c>
      <c r="GL228">
        <v>45278.5</v>
      </c>
      <c r="GM228">
        <v>50663.7</v>
      </c>
      <c r="GN228">
        <v>55171.8</v>
      </c>
      <c r="GO228">
        <v>61989.1</v>
      </c>
      <c r="GP228">
        <v>1.981</v>
      </c>
      <c r="GQ228">
        <v>1.8482</v>
      </c>
      <c r="GR228">
        <v>0.0742376</v>
      </c>
      <c r="GS228">
        <v>0</v>
      </c>
      <c r="GT228">
        <v>23.7633</v>
      </c>
      <c r="GU228">
        <v>999.9</v>
      </c>
      <c r="GV228">
        <v>55.268</v>
      </c>
      <c r="GW228">
        <v>28.782</v>
      </c>
      <c r="GX228">
        <v>24.2887</v>
      </c>
      <c r="GY228">
        <v>54.4721</v>
      </c>
      <c r="GZ228">
        <v>49.8518</v>
      </c>
      <c r="HA228">
        <v>1</v>
      </c>
      <c r="HB228">
        <v>-0.0809146</v>
      </c>
      <c r="HC228">
        <v>1.6266</v>
      </c>
      <c r="HD228">
        <v>20.1377</v>
      </c>
      <c r="HE228">
        <v>5.19932</v>
      </c>
      <c r="HF228">
        <v>12.004</v>
      </c>
      <c r="HG228">
        <v>4.976</v>
      </c>
      <c r="HH228">
        <v>3.2934</v>
      </c>
      <c r="HI228">
        <v>661</v>
      </c>
      <c r="HJ228">
        <v>9999</v>
      </c>
      <c r="HK228">
        <v>9999</v>
      </c>
      <c r="HL228">
        <v>9999</v>
      </c>
      <c r="HM228">
        <v>1.86285</v>
      </c>
      <c r="HN228">
        <v>1.86783</v>
      </c>
      <c r="HO228">
        <v>1.86752</v>
      </c>
      <c r="HP228">
        <v>1.86865</v>
      </c>
      <c r="HQ228">
        <v>1.86951</v>
      </c>
      <c r="HR228">
        <v>1.86554</v>
      </c>
      <c r="HS228">
        <v>1.86667</v>
      </c>
      <c r="HT228">
        <v>1.86804</v>
      </c>
      <c r="HU228">
        <v>5</v>
      </c>
      <c r="HV228">
        <v>0</v>
      </c>
      <c r="HW228">
        <v>0</v>
      </c>
      <c r="HX228">
        <v>0</v>
      </c>
      <c r="HY228" t="s">
        <v>421</v>
      </c>
      <c r="HZ228" t="s">
        <v>422</v>
      </c>
      <c r="IA228" t="s">
        <v>423</v>
      </c>
      <c r="IB228" t="s">
        <v>423</v>
      </c>
      <c r="IC228" t="s">
        <v>423</v>
      </c>
      <c r="ID228" t="s">
        <v>423</v>
      </c>
      <c r="IE228">
        <v>0</v>
      </c>
      <c r="IF228">
        <v>100</v>
      </c>
      <c r="IG228">
        <v>100</v>
      </c>
      <c r="IH228">
        <v>7.838</v>
      </c>
      <c r="II228">
        <v>0.35</v>
      </c>
      <c r="IJ228">
        <v>3.92169283877132</v>
      </c>
      <c r="IK228">
        <v>0.0054094350880348</v>
      </c>
      <c r="IL228">
        <v>8.62785101562088e-07</v>
      </c>
      <c r="IM228">
        <v>-6.09410195572284e-10</v>
      </c>
      <c r="IN228">
        <v>-0.025273926026183</v>
      </c>
      <c r="IO228">
        <v>-0.0219156322177338</v>
      </c>
      <c r="IP228">
        <v>0.00246301660602182</v>
      </c>
      <c r="IQ228">
        <v>-2.7174175459257e-05</v>
      </c>
      <c r="IR228">
        <v>-3</v>
      </c>
      <c r="IS228">
        <v>1757</v>
      </c>
      <c r="IT228">
        <v>1</v>
      </c>
      <c r="IU228">
        <v>21</v>
      </c>
      <c r="IV228">
        <v>1563</v>
      </c>
      <c r="IW228">
        <v>1562.9</v>
      </c>
      <c r="IX228">
        <v>1.60156</v>
      </c>
      <c r="IY228">
        <v>2.62085</v>
      </c>
      <c r="IZ228">
        <v>1.54785</v>
      </c>
      <c r="JA228">
        <v>2.30469</v>
      </c>
      <c r="JB228">
        <v>1.34644</v>
      </c>
      <c r="JC228">
        <v>2.2522</v>
      </c>
      <c r="JD228">
        <v>32.2666</v>
      </c>
      <c r="JE228">
        <v>16.1722</v>
      </c>
      <c r="JF228">
        <v>18</v>
      </c>
      <c r="JG228">
        <v>492.921</v>
      </c>
      <c r="JH228">
        <v>408.186</v>
      </c>
      <c r="JI228">
        <v>20.1901</v>
      </c>
      <c r="JJ228">
        <v>26.1405</v>
      </c>
      <c r="JK228">
        <v>30.0001</v>
      </c>
      <c r="JL228">
        <v>26.0974</v>
      </c>
      <c r="JM228">
        <v>26.0418</v>
      </c>
      <c r="JN228">
        <v>32.1814</v>
      </c>
      <c r="JO228">
        <v>22.0001</v>
      </c>
      <c r="JP228">
        <v>8.08113</v>
      </c>
      <c r="JQ228">
        <v>20.2499</v>
      </c>
      <c r="JR228">
        <v>743.75</v>
      </c>
      <c r="JS228">
        <v>20.1058</v>
      </c>
      <c r="JT228">
        <v>102.35</v>
      </c>
      <c r="JU228">
        <v>103.18</v>
      </c>
    </row>
    <row r="229" spans="1:281">
      <c r="A229">
        <v>213</v>
      </c>
      <c r="B229">
        <v>1659722396</v>
      </c>
      <c r="C229">
        <v>4410.90000009537</v>
      </c>
      <c r="D229" t="s">
        <v>851</v>
      </c>
      <c r="E229" t="s">
        <v>852</v>
      </c>
      <c r="F229">
        <v>5</v>
      </c>
      <c r="G229" t="s">
        <v>764</v>
      </c>
      <c r="H229" t="s">
        <v>416</v>
      </c>
      <c r="I229">
        <v>1659722388.21429</v>
      </c>
      <c r="J229">
        <f>(K229)/1000</f>
        <v>0</v>
      </c>
      <c r="K229">
        <f>IF(CZ229, AN229, AH229)</f>
        <v>0</v>
      </c>
      <c r="L229">
        <f>IF(CZ229, AI229, AG229)</f>
        <v>0</v>
      </c>
      <c r="M229">
        <f>DB229 - IF(AU229&gt;1, L229*CV229*100.0/(AW229*DP229), 0)</f>
        <v>0</v>
      </c>
      <c r="N229">
        <f>((T229-J229/2)*M229-L229)/(T229+J229/2)</f>
        <v>0</v>
      </c>
      <c r="O229">
        <f>N229*(DI229+DJ229)/1000.0</f>
        <v>0</v>
      </c>
      <c r="P229">
        <f>(DB229 - IF(AU229&gt;1, L229*CV229*100.0/(AW229*DP229), 0))*(DI229+DJ229)/1000.0</f>
        <v>0</v>
      </c>
      <c r="Q229">
        <f>2.0/((1/S229-1/R229)+SIGN(S229)*SQRT((1/S229-1/R229)*(1/S229-1/R229) + 4*CW229/((CW229+1)*(CW229+1))*(2*1/S229*1/R229-1/R229*1/R229)))</f>
        <v>0</v>
      </c>
      <c r="R229">
        <f>IF(LEFT(CX229,1)&lt;&gt;"0",IF(LEFT(CX229,1)="1",3.0,CY229),$D$5+$E$5*(DP229*DI229/($K$5*1000))+$F$5*(DP229*DI229/($K$5*1000))*MAX(MIN(CV229,$J$5),$I$5)*MAX(MIN(CV229,$J$5),$I$5)+$G$5*MAX(MIN(CV229,$J$5),$I$5)*(DP229*DI229/($K$5*1000))+$H$5*(DP229*DI229/($K$5*1000))*(DP229*DI229/($K$5*1000)))</f>
        <v>0</v>
      </c>
      <c r="S229">
        <f>J229*(1000-(1000*0.61365*exp(17.502*W229/(240.97+W229))/(DI229+DJ229)+DD229)/2)/(1000*0.61365*exp(17.502*W229/(240.97+W229))/(DI229+DJ229)-DD229)</f>
        <v>0</v>
      </c>
      <c r="T229">
        <f>1/((CW229+1)/(Q229/1.6)+1/(R229/1.37)) + CW229/((CW229+1)/(Q229/1.6) + CW229/(R229/1.37))</f>
        <v>0</v>
      </c>
      <c r="U229">
        <f>(CR229*CU229)</f>
        <v>0</v>
      </c>
      <c r="V229">
        <f>(DK229+(U229+2*0.95*5.67E-8*(((DK229+$B$7)+273)^4-(DK229+273)^4)-44100*J229)/(1.84*29.3*R229+8*0.95*5.67E-8*(DK229+273)^3))</f>
        <v>0</v>
      </c>
      <c r="W229">
        <f>($C$7*DL229+$D$7*DM229+$E$7*V229)</f>
        <v>0</v>
      </c>
      <c r="X229">
        <f>0.61365*exp(17.502*W229/(240.97+W229))</f>
        <v>0</v>
      </c>
      <c r="Y229">
        <f>(Z229/AA229*100)</f>
        <v>0</v>
      </c>
      <c r="Z229">
        <f>DD229*(DI229+DJ229)/1000</f>
        <v>0</v>
      </c>
      <c r="AA229">
        <f>0.61365*exp(17.502*DK229/(240.97+DK229))</f>
        <v>0</v>
      </c>
      <c r="AB229">
        <f>(X229-DD229*(DI229+DJ229)/1000)</f>
        <v>0</v>
      </c>
      <c r="AC229">
        <f>(-J229*44100)</f>
        <v>0</v>
      </c>
      <c r="AD229">
        <f>2*29.3*R229*0.92*(DK229-W229)</f>
        <v>0</v>
      </c>
      <c r="AE229">
        <f>2*0.95*5.67E-8*(((DK229+$B$7)+273)^4-(W229+273)^4)</f>
        <v>0</v>
      </c>
      <c r="AF229">
        <f>U229+AE229+AC229+AD229</f>
        <v>0</v>
      </c>
      <c r="AG229">
        <f>DH229*AU229*(DC229-DB229*(1000-AU229*DE229)/(1000-AU229*DD229))/(100*CV229)</f>
        <v>0</v>
      </c>
      <c r="AH229">
        <f>1000*DH229*AU229*(DD229-DE229)/(100*CV229*(1000-AU229*DD229))</f>
        <v>0</v>
      </c>
      <c r="AI229">
        <f>(AJ229 - AK229 - DI229*1E3/(8.314*(DK229+273.15)) * AM229/DH229 * AL229) * DH229/(100*CV229) * (1000 - DE229)/1000</f>
        <v>0</v>
      </c>
      <c r="AJ229">
        <v>749.086953523688</v>
      </c>
      <c r="AK229">
        <v>723.61369090909</v>
      </c>
      <c r="AL229">
        <v>3.41124152049393</v>
      </c>
      <c r="AM229">
        <v>66.0070140870222</v>
      </c>
      <c r="AN229">
        <f>(AP229 - AO229 + DI229*1E3/(8.314*(DK229+273.15)) * AR229/DH229 * AQ229) * DH229/(100*CV229) * 1000/(1000 - AP229)</f>
        <v>0</v>
      </c>
      <c r="AO229">
        <v>20.1386356078246</v>
      </c>
      <c r="AP229">
        <v>21.3826230769231</v>
      </c>
      <c r="AQ229">
        <v>-2.01166615698749e-07</v>
      </c>
      <c r="AR229">
        <v>111.285414985331</v>
      </c>
      <c r="AS229">
        <v>1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MAX(0,($B$13+$C$13*DP229)/(1+$D$13*DP229)*DI229/(DK229+273)*$E$13)</f>
        <v>0</v>
      </c>
      <c r="AX229" t="s">
        <v>417</v>
      </c>
      <c r="AY229" t="s">
        <v>417</v>
      </c>
      <c r="AZ229">
        <v>0</v>
      </c>
      <c r="BA229">
        <v>0</v>
      </c>
      <c r="BB229">
        <f>1-AZ229/BA229</f>
        <v>0</v>
      </c>
      <c r="BC229">
        <v>0</v>
      </c>
      <c r="BD229" t="s">
        <v>417</v>
      </c>
      <c r="BE229" t="s">
        <v>417</v>
      </c>
      <c r="BF229">
        <v>0</v>
      </c>
      <c r="BG229">
        <v>0</v>
      </c>
      <c r="BH229">
        <f>1-BF229/BG229</f>
        <v>0</v>
      </c>
      <c r="BI229">
        <v>0.5</v>
      </c>
      <c r="BJ229">
        <f>CS229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417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f>$B$11*DQ229+$C$11*DR229+$F$11*EC229*(1-EF229)</f>
        <v>0</v>
      </c>
      <c r="CS229">
        <f>CR229*CT229</f>
        <v>0</v>
      </c>
      <c r="CT229">
        <f>($B$11*$D$9+$C$11*$D$9+$F$11*((EP229+EH229)/MAX(EP229+EH229+EQ229, 0.1)*$I$9+EQ229/MAX(EP229+EH229+EQ229, 0.1)*$J$9))/($B$11+$C$11+$F$11)</f>
        <v>0</v>
      </c>
      <c r="CU229">
        <f>($B$11*$K$9+$C$11*$K$9+$F$11*((EP229+EH229)/MAX(EP229+EH229+EQ229, 0.1)*$P$9+EQ229/MAX(EP229+EH229+EQ229, 0.1)*$Q$9))/($B$11+$C$11+$F$11)</f>
        <v>0</v>
      </c>
      <c r="CV229">
        <v>6</v>
      </c>
      <c r="CW229">
        <v>0.5</v>
      </c>
      <c r="CX229" t="s">
        <v>418</v>
      </c>
      <c r="CY229">
        <v>2</v>
      </c>
      <c r="CZ229" t="b">
        <v>1</v>
      </c>
      <c r="DA229">
        <v>1659722388.21429</v>
      </c>
      <c r="DB229">
        <v>683.8945</v>
      </c>
      <c r="DC229">
        <v>716.920107142857</v>
      </c>
      <c r="DD229">
        <v>21.3708785714286</v>
      </c>
      <c r="DE229">
        <v>20.1373607142857</v>
      </c>
      <c r="DF229">
        <v>676.109535714286</v>
      </c>
      <c r="DG229">
        <v>21.0208964285714</v>
      </c>
      <c r="DH229">
        <v>500.117464285714</v>
      </c>
      <c r="DI229">
        <v>90.3654321428571</v>
      </c>
      <c r="DJ229">
        <v>0.100192325</v>
      </c>
      <c r="DK229">
        <v>24.572775</v>
      </c>
      <c r="DL229">
        <v>24.9946464285714</v>
      </c>
      <c r="DM229">
        <v>999.9</v>
      </c>
      <c r="DN229">
        <v>0</v>
      </c>
      <c r="DO229">
        <v>0</v>
      </c>
      <c r="DP229">
        <v>9998.92857142857</v>
      </c>
      <c r="DQ229">
        <v>0</v>
      </c>
      <c r="DR229">
        <v>11.0383178571429</v>
      </c>
      <c r="DS229">
        <v>-33.0257035714286</v>
      </c>
      <c r="DT229">
        <v>698.829107142857</v>
      </c>
      <c r="DU229">
        <v>731.653642857143</v>
      </c>
      <c r="DV229">
        <v>1.23351464285714</v>
      </c>
      <c r="DW229">
        <v>716.920107142857</v>
      </c>
      <c r="DX229">
        <v>20.1373607142857</v>
      </c>
      <c r="DY229">
        <v>1.93118892857143</v>
      </c>
      <c r="DZ229">
        <v>1.81972214285714</v>
      </c>
      <c r="EA229">
        <v>16.8911642857143</v>
      </c>
      <c r="EB229">
        <v>15.9572321428571</v>
      </c>
      <c r="EC229">
        <v>2000.0075</v>
      </c>
      <c r="ED229">
        <v>0.97999825</v>
      </c>
      <c r="EE229">
        <v>0.0200016214285714</v>
      </c>
      <c r="EF229">
        <v>0</v>
      </c>
      <c r="EG229">
        <v>269.979071428571</v>
      </c>
      <c r="EH229">
        <v>5.00063</v>
      </c>
      <c r="EI229">
        <v>5656.72428571429</v>
      </c>
      <c r="EJ229">
        <v>17256.9571428571</v>
      </c>
      <c r="EK229">
        <v>38.375</v>
      </c>
      <c r="EL229">
        <v>38.437</v>
      </c>
      <c r="EM229">
        <v>37.8949285714286</v>
      </c>
      <c r="EN229">
        <v>37.812</v>
      </c>
      <c r="EO229">
        <v>39.187</v>
      </c>
      <c r="EP229">
        <v>1955.10035714286</v>
      </c>
      <c r="EQ229">
        <v>39.9071428571429</v>
      </c>
      <c r="ER229">
        <v>0</v>
      </c>
      <c r="ES229">
        <v>1659722392.9</v>
      </c>
      <c r="ET229">
        <v>0</v>
      </c>
      <c r="EU229">
        <v>270.02612</v>
      </c>
      <c r="EV229">
        <v>6.4676153729158</v>
      </c>
      <c r="EW229">
        <v>133.451538214913</v>
      </c>
      <c r="EX229">
        <v>5657.4508</v>
      </c>
      <c r="EY229">
        <v>15</v>
      </c>
      <c r="EZ229">
        <v>0</v>
      </c>
      <c r="FA229" t="s">
        <v>419</v>
      </c>
      <c r="FB229">
        <v>1659628608.5</v>
      </c>
      <c r="FC229">
        <v>1659628614.5</v>
      </c>
      <c r="FD229">
        <v>0</v>
      </c>
      <c r="FE229">
        <v>0.171</v>
      </c>
      <c r="FF229">
        <v>-0.023</v>
      </c>
      <c r="FG229">
        <v>6.372</v>
      </c>
      <c r="FH229">
        <v>0.072</v>
      </c>
      <c r="FI229">
        <v>420</v>
      </c>
      <c r="FJ229">
        <v>15</v>
      </c>
      <c r="FK229">
        <v>0.23</v>
      </c>
      <c r="FL229">
        <v>0.04</v>
      </c>
      <c r="FM229">
        <v>-32.79179</v>
      </c>
      <c r="FN229">
        <v>-3.09252833020632</v>
      </c>
      <c r="FO229">
        <v>0.432511996827834</v>
      </c>
      <c r="FP229">
        <v>0</v>
      </c>
      <c r="FQ229">
        <v>269.534676470588</v>
      </c>
      <c r="FR229">
        <v>7.08420168431485</v>
      </c>
      <c r="FS229">
        <v>0.720682589860972</v>
      </c>
      <c r="FT229">
        <v>0</v>
      </c>
      <c r="FU229">
        <v>1.2312955</v>
      </c>
      <c r="FV229">
        <v>0.0322192120075003</v>
      </c>
      <c r="FW229">
        <v>0.00400497000612986</v>
      </c>
      <c r="FX229">
        <v>1</v>
      </c>
      <c r="FY229">
        <v>1</v>
      </c>
      <c r="FZ229">
        <v>3</v>
      </c>
      <c r="GA229" t="s">
        <v>426</v>
      </c>
      <c r="GB229">
        <v>2.97313</v>
      </c>
      <c r="GC229">
        <v>2.75354</v>
      </c>
      <c r="GD229">
        <v>0.132537</v>
      </c>
      <c r="GE229">
        <v>0.137875</v>
      </c>
      <c r="GF229">
        <v>0.0953423</v>
      </c>
      <c r="GG229">
        <v>0.0923439</v>
      </c>
      <c r="GH229">
        <v>33793</v>
      </c>
      <c r="GI229">
        <v>36740.4</v>
      </c>
      <c r="GJ229">
        <v>35299.3</v>
      </c>
      <c r="GK229">
        <v>38645.8</v>
      </c>
      <c r="GL229">
        <v>45276.9</v>
      </c>
      <c r="GM229">
        <v>50663.9</v>
      </c>
      <c r="GN229">
        <v>55172.2</v>
      </c>
      <c r="GO229">
        <v>61988.8</v>
      </c>
      <c r="GP229">
        <v>1.982</v>
      </c>
      <c r="GQ229">
        <v>1.8482</v>
      </c>
      <c r="GR229">
        <v>0.0758469</v>
      </c>
      <c r="GS229">
        <v>0</v>
      </c>
      <c r="GT229">
        <v>23.7633</v>
      </c>
      <c r="GU229">
        <v>999.9</v>
      </c>
      <c r="GV229">
        <v>55.268</v>
      </c>
      <c r="GW229">
        <v>28.782</v>
      </c>
      <c r="GX229">
        <v>24.2899</v>
      </c>
      <c r="GY229">
        <v>55.1121</v>
      </c>
      <c r="GZ229">
        <v>49.8277</v>
      </c>
      <c r="HA229">
        <v>1</v>
      </c>
      <c r="HB229">
        <v>-0.0807317</v>
      </c>
      <c r="HC229">
        <v>1.77486</v>
      </c>
      <c r="HD229">
        <v>20.1361</v>
      </c>
      <c r="HE229">
        <v>5.20172</v>
      </c>
      <c r="HF229">
        <v>12.004</v>
      </c>
      <c r="HG229">
        <v>4.9752</v>
      </c>
      <c r="HH229">
        <v>3.293</v>
      </c>
      <c r="HI229">
        <v>661</v>
      </c>
      <c r="HJ229">
        <v>9999</v>
      </c>
      <c r="HK229">
        <v>9999</v>
      </c>
      <c r="HL229">
        <v>9999</v>
      </c>
      <c r="HM229">
        <v>1.86285</v>
      </c>
      <c r="HN229">
        <v>1.86783</v>
      </c>
      <c r="HO229">
        <v>1.86752</v>
      </c>
      <c r="HP229">
        <v>1.86868</v>
      </c>
      <c r="HQ229">
        <v>1.86951</v>
      </c>
      <c r="HR229">
        <v>1.86557</v>
      </c>
      <c r="HS229">
        <v>1.8667</v>
      </c>
      <c r="HT229">
        <v>1.86801</v>
      </c>
      <c r="HU229">
        <v>5</v>
      </c>
      <c r="HV229">
        <v>0</v>
      </c>
      <c r="HW229">
        <v>0</v>
      </c>
      <c r="HX229">
        <v>0</v>
      </c>
      <c r="HY229" t="s">
        <v>421</v>
      </c>
      <c r="HZ229" t="s">
        <v>422</v>
      </c>
      <c r="IA229" t="s">
        <v>423</v>
      </c>
      <c r="IB229" t="s">
        <v>423</v>
      </c>
      <c r="IC229" t="s">
        <v>423</v>
      </c>
      <c r="ID229" t="s">
        <v>423</v>
      </c>
      <c r="IE229">
        <v>0</v>
      </c>
      <c r="IF229">
        <v>100</v>
      </c>
      <c r="IG229">
        <v>100</v>
      </c>
      <c r="IH229">
        <v>7.932</v>
      </c>
      <c r="II229">
        <v>0.3505</v>
      </c>
      <c r="IJ229">
        <v>3.92169283877132</v>
      </c>
      <c r="IK229">
        <v>0.0054094350880348</v>
      </c>
      <c r="IL229">
        <v>8.62785101562088e-07</v>
      </c>
      <c r="IM229">
        <v>-6.09410195572284e-10</v>
      </c>
      <c r="IN229">
        <v>-0.025273926026183</v>
      </c>
      <c r="IO229">
        <v>-0.0219156322177338</v>
      </c>
      <c r="IP229">
        <v>0.00246301660602182</v>
      </c>
      <c r="IQ229">
        <v>-2.7174175459257e-05</v>
      </c>
      <c r="IR229">
        <v>-3</v>
      </c>
      <c r="IS229">
        <v>1757</v>
      </c>
      <c r="IT229">
        <v>1</v>
      </c>
      <c r="IU229">
        <v>21</v>
      </c>
      <c r="IV229">
        <v>1563.1</v>
      </c>
      <c r="IW229">
        <v>1563</v>
      </c>
      <c r="IX229">
        <v>1.6333</v>
      </c>
      <c r="IY229">
        <v>2.61597</v>
      </c>
      <c r="IZ229">
        <v>1.54785</v>
      </c>
      <c r="JA229">
        <v>2.30469</v>
      </c>
      <c r="JB229">
        <v>1.34644</v>
      </c>
      <c r="JC229">
        <v>2.27295</v>
      </c>
      <c r="JD229">
        <v>32.2446</v>
      </c>
      <c r="JE229">
        <v>16.1722</v>
      </c>
      <c r="JF229">
        <v>18</v>
      </c>
      <c r="JG229">
        <v>493.591</v>
      </c>
      <c r="JH229">
        <v>408.202</v>
      </c>
      <c r="JI229">
        <v>20.2552</v>
      </c>
      <c r="JJ229">
        <v>26.1427</v>
      </c>
      <c r="JK229">
        <v>30.0002</v>
      </c>
      <c r="JL229">
        <v>26.0996</v>
      </c>
      <c r="JM229">
        <v>26.044</v>
      </c>
      <c r="JN229">
        <v>32.7528</v>
      </c>
      <c r="JO229">
        <v>22.0001</v>
      </c>
      <c r="JP229">
        <v>8.08113</v>
      </c>
      <c r="JQ229">
        <v>20.261</v>
      </c>
      <c r="JR229">
        <v>757.286</v>
      </c>
      <c r="JS229">
        <v>20.1021</v>
      </c>
      <c r="JT229">
        <v>102.351</v>
      </c>
      <c r="JU229">
        <v>103.18</v>
      </c>
    </row>
    <row r="230" spans="1:281">
      <c r="A230">
        <v>214</v>
      </c>
      <c r="B230">
        <v>1659722401</v>
      </c>
      <c r="C230">
        <v>4415.90000009537</v>
      </c>
      <c r="D230" t="s">
        <v>853</v>
      </c>
      <c r="E230" t="s">
        <v>854</v>
      </c>
      <c r="F230">
        <v>5</v>
      </c>
      <c r="G230" t="s">
        <v>764</v>
      </c>
      <c r="H230" t="s">
        <v>416</v>
      </c>
      <c r="I230">
        <v>1659722393.5</v>
      </c>
      <c r="J230">
        <f>(K230)/1000</f>
        <v>0</v>
      </c>
      <c r="K230">
        <f>IF(CZ230, AN230, AH230)</f>
        <v>0</v>
      </c>
      <c r="L230">
        <f>IF(CZ230, AI230, AG230)</f>
        <v>0</v>
      </c>
      <c r="M230">
        <f>DB230 - IF(AU230&gt;1, L230*CV230*100.0/(AW230*DP230), 0)</f>
        <v>0</v>
      </c>
      <c r="N230">
        <f>((T230-J230/2)*M230-L230)/(T230+J230/2)</f>
        <v>0</v>
      </c>
      <c r="O230">
        <f>N230*(DI230+DJ230)/1000.0</f>
        <v>0</v>
      </c>
      <c r="P230">
        <f>(DB230 - IF(AU230&gt;1, L230*CV230*100.0/(AW230*DP230), 0))*(DI230+DJ230)/1000.0</f>
        <v>0</v>
      </c>
      <c r="Q230">
        <f>2.0/((1/S230-1/R230)+SIGN(S230)*SQRT((1/S230-1/R230)*(1/S230-1/R230) + 4*CW230/((CW230+1)*(CW230+1))*(2*1/S230*1/R230-1/R230*1/R230)))</f>
        <v>0</v>
      </c>
      <c r="R230">
        <f>IF(LEFT(CX230,1)&lt;&gt;"0",IF(LEFT(CX230,1)="1",3.0,CY230),$D$5+$E$5*(DP230*DI230/($K$5*1000))+$F$5*(DP230*DI230/($K$5*1000))*MAX(MIN(CV230,$J$5),$I$5)*MAX(MIN(CV230,$J$5),$I$5)+$G$5*MAX(MIN(CV230,$J$5),$I$5)*(DP230*DI230/($K$5*1000))+$H$5*(DP230*DI230/($K$5*1000))*(DP230*DI230/($K$5*1000)))</f>
        <v>0</v>
      </c>
      <c r="S230">
        <f>J230*(1000-(1000*0.61365*exp(17.502*W230/(240.97+W230))/(DI230+DJ230)+DD230)/2)/(1000*0.61365*exp(17.502*W230/(240.97+W230))/(DI230+DJ230)-DD230)</f>
        <v>0</v>
      </c>
      <c r="T230">
        <f>1/((CW230+1)/(Q230/1.6)+1/(R230/1.37)) + CW230/((CW230+1)/(Q230/1.6) + CW230/(R230/1.37))</f>
        <v>0</v>
      </c>
      <c r="U230">
        <f>(CR230*CU230)</f>
        <v>0</v>
      </c>
      <c r="V230">
        <f>(DK230+(U230+2*0.95*5.67E-8*(((DK230+$B$7)+273)^4-(DK230+273)^4)-44100*J230)/(1.84*29.3*R230+8*0.95*5.67E-8*(DK230+273)^3))</f>
        <v>0</v>
      </c>
      <c r="W230">
        <f>($C$7*DL230+$D$7*DM230+$E$7*V230)</f>
        <v>0</v>
      </c>
      <c r="X230">
        <f>0.61365*exp(17.502*W230/(240.97+W230))</f>
        <v>0</v>
      </c>
      <c r="Y230">
        <f>(Z230/AA230*100)</f>
        <v>0</v>
      </c>
      <c r="Z230">
        <f>DD230*(DI230+DJ230)/1000</f>
        <v>0</v>
      </c>
      <c r="AA230">
        <f>0.61365*exp(17.502*DK230/(240.97+DK230))</f>
        <v>0</v>
      </c>
      <c r="AB230">
        <f>(X230-DD230*(DI230+DJ230)/1000)</f>
        <v>0</v>
      </c>
      <c r="AC230">
        <f>(-J230*44100)</f>
        <v>0</v>
      </c>
      <c r="AD230">
        <f>2*29.3*R230*0.92*(DK230-W230)</f>
        <v>0</v>
      </c>
      <c r="AE230">
        <f>2*0.95*5.67E-8*(((DK230+$B$7)+273)^4-(W230+273)^4)</f>
        <v>0</v>
      </c>
      <c r="AF230">
        <f>U230+AE230+AC230+AD230</f>
        <v>0</v>
      </c>
      <c r="AG230">
        <f>DH230*AU230*(DC230-DB230*(1000-AU230*DE230)/(1000-AU230*DD230))/(100*CV230)</f>
        <v>0</v>
      </c>
      <c r="AH230">
        <f>1000*DH230*AU230*(DD230-DE230)/(100*CV230*(1000-AU230*DD230))</f>
        <v>0</v>
      </c>
      <c r="AI230">
        <f>(AJ230 - AK230 - DI230*1E3/(8.314*(DK230+273.15)) * AM230/DH230 * AL230) * DH230/(100*CV230) * (1000 - DE230)/1000</f>
        <v>0</v>
      </c>
      <c r="AJ230">
        <v>766.899291131348</v>
      </c>
      <c r="AK230">
        <v>740.932951515152</v>
      </c>
      <c r="AL230">
        <v>3.45379704022485</v>
      </c>
      <c r="AM230">
        <v>66.0070140870222</v>
      </c>
      <c r="AN230">
        <f>(AP230 - AO230 + DI230*1E3/(8.314*(DK230+273.15)) * AR230/DH230 * AQ230) * DH230/(100*CV230) * 1000/(1000 - AP230)</f>
        <v>0</v>
      </c>
      <c r="AO230">
        <v>20.1387529032799</v>
      </c>
      <c r="AP230">
        <v>21.3908034965035</v>
      </c>
      <c r="AQ230">
        <v>0.000117588660205164</v>
      </c>
      <c r="AR230">
        <v>111.285414985331</v>
      </c>
      <c r="AS230">
        <v>2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MAX(0,($B$13+$C$13*DP230)/(1+$D$13*DP230)*DI230/(DK230+273)*$E$13)</f>
        <v>0</v>
      </c>
      <c r="AX230" t="s">
        <v>417</v>
      </c>
      <c r="AY230" t="s">
        <v>417</v>
      </c>
      <c r="AZ230">
        <v>0</v>
      </c>
      <c r="BA230">
        <v>0</v>
      </c>
      <c r="BB230">
        <f>1-AZ230/BA230</f>
        <v>0</v>
      </c>
      <c r="BC230">
        <v>0</v>
      </c>
      <c r="BD230" t="s">
        <v>417</v>
      </c>
      <c r="BE230" t="s">
        <v>417</v>
      </c>
      <c r="BF230">
        <v>0</v>
      </c>
      <c r="BG230">
        <v>0</v>
      </c>
      <c r="BH230">
        <f>1-BF230/BG230</f>
        <v>0</v>
      </c>
      <c r="BI230">
        <v>0.5</v>
      </c>
      <c r="BJ230">
        <f>CS230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417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f>$B$11*DQ230+$C$11*DR230+$F$11*EC230*(1-EF230)</f>
        <v>0</v>
      </c>
      <c r="CS230">
        <f>CR230*CT230</f>
        <v>0</v>
      </c>
      <c r="CT230">
        <f>($B$11*$D$9+$C$11*$D$9+$F$11*((EP230+EH230)/MAX(EP230+EH230+EQ230, 0.1)*$I$9+EQ230/MAX(EP230+EH230+EQ230, 0.1)*$J$9))/($B$11+$C$11+$F$11)</f>
        <v>0</v>
      </c>
      <c r="CU230">
        <f>($B$11*$K$9+$C$11*$K$9+$F$11*((EP230+EH230)/MAX(EP230+EH230+EQ230, 0.1)*$P$9+EQ230/MAX(EP230+EH230+EQ230, 0.1)*$Q$9))/($B$11+$C$11+$F$11)</f>
        <v>0</v>
      </c>
      <c r="CV230">
        <v>6</v>
      </c>
      <c r="CW230">
        <v>0.5</v>
      </c>
      <c r="CX230" t="s">
        <v>418</v>
      </c>
      <c r="CY230">
        <v>2</v>
      </c>
      <c r="CZ230" t="b">
        <v>1</v>
      </c>
      <c r="DA230">
        <v>1659722393.5</v>
      </c>
      <c r="DB230">
        <v>701.558185185185</v>
      </c>
      <c r="DC230">
        <v>734.860444444444</v>
      </c>
      <c r="DD230">
        <v>21.3785222222222</v>
      </c>
      <c r="DE230">
        <v>20.1378296296296</v>
      </c>
      <c r="DF230">
        <v>693.672555555556</v>
      </c>
      <c r="DG230">
        <v>21.0282111111111</v>
      </c>
      <c r="DH230">
        <v>500.118444444445</v>
      </c>
      <c r="DI230">
        <v>90.3650925925926</v>
      </c>
      <c r="DJ230">
        <v>0.100225822222222</v>
      </c>
      <c r="DK230">
        <v>24.5729185185185</v>
      </c>
      <c r="DL230">
        <v>24.9941296296296</v>
      </c>
      <c r="DM230">
        <v>999.9</v>
      </c>
      <c r="DN230">
        <v>0</v>
      </c>
      <c r="DO230">
        <v>0</v>
      </c>
      <c r="DP230">
        <v>9998.14814814815</v>
      </c>
      <c r="DQ230">
        <v>0</v>
      </c>
      <c r="DR230">
        <v>11.049962962963</v>
      </c>
      <c r="DS230">
        <v>-33.3023481481481</v>
      </c>
      <c r="DT230">
        <v>716.884148148148</v>
      </c>
      <c r="DU230">
        <v>749.963111111111</v>
      </c>
      <c r="DV230">
        <v>1.24068481481481</v>
      </c>
      <c r="DW230">
        <v>734.860444444444</v>
      </c>
      <c r="DX230">
        <v>20.1378296296296</v>
      </c>
      <c r="DY230">
        <v>1.93187148148148</v>
      </c>
      <c r="DZ230">
        <v>1.81975740740741</v>
      </c>
      <c r="EA230">
        <v>16.896737037037</v>
      </c>
      <c r="EB230">
        <v>15.9575407407407</v>
      </c>
      <c r="EC230">
        <v>1999.99037037037</v>
      </c>
      <c r="ED230">
        <v>0.979999629629629</v>
      </c>
      <c r="EE230">
        <v>0.0200002592592593</v>
      </c>
      <c r="EF230">
        <v>0</v>
      </c>
      <c r="EG230">
        <v>270.459185185185</v>
      </c>
      <c r="EH230">
        <v>5.00063</v>
      </c>
      <c r="EI230">
        <v>5668.32555555556</v>
      </c>
      <c r="EJ230">
        <v>17256.8148148148</v>
      </c>
      <c r="EK230">
        <v>38.3795925925926</v>
      </c>
      <c r="EL230">
        <v>38.437</v>
      </c>
      <c r="EM230">
        <v>37.9117407407407</v>
      </c>
      <c r="EN230">
        <v>37.812</v>
      </c>
      <c r="EO230">
        <v>39.187</v>
      </c>
      <c r="EP230">
        <v>1955.08592592593</v>
      </c>
      <c r="EQ230">
        <v>39.9044444444444</v>
      </c>
      <c r="ER230">
        <v>0</v>
      </c>
      <c r="ES230">
        <v>1659722398.3</v>
      </c>
      <c r="ET230">
        <v>0</v>
      </c>
      <c r="EU230">
        <v>270.494307692308</v>
      </c>
      <c r="EV230">
        <v>5.26242734918701</v>
      </c>
      <c r="EW230">
        <v>128.58495734025</v>
      </c>
      <c r="EX230">
        <v>5668.66115384615</v>
      </c>
      <c r="EY230">
        <v>15</v>
      </c>
      <c r="EZ230">
        <v>0</v>
      </c>
      <c r="FA230" t="s">
        <v>419</v>
      </c>
      <c r="FB230">
        <v>1659628608.5</v>
      </c>
      <c r="FC230">
        <v>1659628614.5</v>
      </c>
      <c r="FD230">
        <v>0</v>
      </c>
      <c r="FE230">
        <v>0.171</v>
      </c>
      <c r="FF230">
        <v>-0.023</v>
      </c>
      <c r="FG230">
        <v>6.372</v>
      </c>
      <c r="FH230">
        <v>0.072</v>
      </c>
      <c r="FI230">
        <v>420</v>
      </c>
      <c r="FJ230">
        <v>15</v>
      </c>
      <c r="FK230">
        <v>0.23</v>
      </c>
      <c r="FL230">
        <v>0.04</v>
      </c>
      <c r="FM230">
        <v>-33.11501</v>
      </c>
      <c r="FN230">
        <v>-4.13959924953081</v>
      </c>
      <c r="FO230">
        <v>0.519626131367545</v>
      </c>
      <c r="FP230">
        <v>0</v>
      </c>
      <c r="FQ230">
        <v>270.071117647059</v>
      </c>
      <c r="FR230">
        <v>6.01799846983042</v>
      </c>
      <c r="FS230">
        <v>0.624643369532047</v>
      </c>
      <c r="FT230">
        <v>0</v>
      </c>
      <c r="FU230">
        <v>1.23620075</v>
      </c>
      <c r="FV230">
        <v>0.0734394371482165</v>
      </c>
      <c r="FW230">
        <v>0.00772309762579108</v>
      </c>
      <c r="FX230">
        <v>1</v>
      </c>
      <c r="FY230">
        <v>1</v>
      </c>
      <c r="FZ230">
        <v>3</v>
      </c>
      <c r="GA230" t="s">
        <v>426</v>
      </c>
      <c r="GB230">
        <v>2.97358</v>
      </c>
      <c r="GC230">
        <v>2.75371</v>
      </c>
      <c r="GD230">
        <v>0.134688</v>
      </c>
      <c r="GE230">
        <v>0.139846</v>
      </c>
      <c r="GF230">
        <v>0.0953784</v>
      </c>
      <c r="GG230">
        <v>0.0923374</v>
      </c>
      <c r="GH230">
        <v>33708.7</v>
      </c>
      <c r="GI230">
        <v>36656.6</v>
      </c>
      <c r="GJ230">
        <v>35298.8</v>
      </c>
      <c r="GK230">
        <v>38646</v>
      </c>
      <c r="GL230">
        <v>45274.9</v>
      </c>
      <c r="GM230">
        <v>50664.3</v>
      </c>
      <c r="GN230">
        <v>55172</v>
      </c>
      <c r="GO230">
        <v>61988.8</v>
      </c>
      <c r="GP230">
        <v>1.9816</v>
      </c>
      <c r="GQ230">
        <v>1.848</v>
      </c>
      <c r="GR230">
        <v>0.074774</v>
      </c>
      <c r="GS230">
        <v>0</v>
      </c>
      <c r="GT230">
        <v>23.7633</v>
      </c>
      <c r="GU230">
        <v>999.9</v>
      </c>
      <c r="GV230">
        <v>55.268</v>
      </c>
      <c r="GW230">
        <v>28.792</v>
      </c>
      <c r="GX230">
        <v>24.3068</v>
      </c>
      <c r="GY230">
        <v>55.4221</v>
      </c>
      <c r="GZ230">
        <v>49.8317</v>
      </c>
      <c r="HA230">
        <v>1</v>
      </c>
      <c r="HB230">
        <v>-0.08</v>
      </c>
      <c r="HC230">
        <v>1.88706</v>
      </c>
      <c r="HD230">
        <v>20.1351</v>
      </c>
      <c r="HE230">
        <v>5.19932</v>
      </c>
      <c r="HF230">
        <v>12.004</v>
      </c>
      <c r="HG230">
        <v>4.976</v>
      </c>
      <c r="HH230">
        <v>3.2932</v>
      </c>
      <c r="HI230">
        <v>661</v>
      </c>
      <c r="HJ230">
        <v>9999</v>
      </c>
      <c r="HK230">
        <v>9999</v>
      </c>
      <c r="HL230">
        <v>9999</v>
      </c>
      <c r="HM230">
        <v>1.86289</v>
      </c>
      <c r="HN230">
        <v>1.86783</v>
      </c>
      <c r="HO230">
        <v>1.86752</v>
      </c>
      <c r="HP230">
        <v>1.86862</v>
      </c>
      <c r="HQ230">
        <v>1.86951</v>
      </c>
      <c r="HR230">
        <v>1.86554</v>
      </c>
      <c r="HS230">
        <v>1.86664</v>
      </c>
      <c r="HT230">
        <v>1.86798</v>
      </c>
      <c r="HU230">
        <v>5</v>
      </c>
      <c r="HV230">
        <v>0</v>
      </c>
      <c r="HW230">
        <v>0</v>
      </c>
      <c r="HX230">
        <v>0</v>
      </c>
      <c r="HY230" t="s">
        <v>421</v>
      </c>
      <c r="HZ230" t="s">
        <v>422</v>
      </c>
      <c r="IA230" t="s">
        <v>423</v>
      </c>
      <c r="IB230" t="s">
        <v>423</v>
      </c>
      <c r="IC230" t="s">
        <v>423</v>
      </c>
      <c r="ID230" t="s">
        <v>423</v>
      </c>
      <c r="IE230">
        <v>0</v>
      </c>
      <c r="IF230">
        <v>100</v>
      </c>
      <c r="IG230">
        <v>100</v>
      </c>
      <c r="IH230">
        <v>8.028</v>
      </c>
      <c r="II230">
        <v>0.3511</v>
      </c>
      <c r="IJ230">
        <v>3.92169283877132</v>
      </c>
      <c r="IK230">
        <v>0.0054094350880348</v>
      </c>
      <c r="IL230">
        <v>8.62785101562088e-07</v>
      </c>
      <c r="IM230">
        <v>-6.09410195572284e-10</v>
      </c>
      <c r="IN230">
        <v>-0.025273926026183</v>
      </c>
      <c r="IO230">
        <v>-0.0219156322177338</v>
      </c>
      <c r="IP230">
        <v>0.00246301660602182</v>
      </c>
      <c r="IQ230">
        <v>-2.7174175459257e-05</v>
      </c>
      <c r="IR230">
        <v>-3</v>
      </c>
      <c r="IS230">
        <v>1757</v>
      </c>
      <c r="IT230">
        <v>1</v>
      </c>
      <c r="IU230">
        <v>21</v>
      </c>
      <c r="IV230">
        <v>1563.2</v>
      </c>
      <c r="IW230">
        <v>1563.1</v>
      </c>
      <c r="IX230">
        <v>1.66016</v>
      </c>
      <c r="IY230">
        <v>2.60986</v>
      </c>
      <c r="IZ230">
        <v>1.54785</v>
      </c>
      <c r="JA230">
        <v>2.30591</v>
      </c>
      <c r="JB230">
        <v>1.34644</v>
      </c>
      <c r="JC230">
        <v>2.40356</v>
      </c>
      <c r="JD230">
        <v>32.2446</v>
      </c>
      <c r="JE230">
        <v>16.1809</v>
      </c>
      <c r="JF230">
        <v>18</v>
      </c>
      <c r="JG230">
        <v>493.351</v>
      </c>
      <c r="JH230">
        <v>408.107</v>
      </c>
      <c r="JI230">
        <v>20.2708</v>
      </c>
      <c r="JJ230">
        <v>26.1449</v>
      </c>
      <c r="JK230">
        <v>30.0005</v>
      </c>
      <c r="JL230">
        <v>26.1018</v>
      </c>
      <c r="JM230">
        <v>26.0461</v>
      </c>
      <c r="JN230">
        <v>33.3581</v>
      </c>
      <c r="JO230">
        <v>22.0001</v>
      </c>
      <c r="JP230">
        <v>8.08113</v>
      </c>
      <c r="JQ230">
        <v>20.2589</v>
      </c>
      <c r="JR230">
        <v>777.393</v>
      </c>
      <c r="JS230">
        <v>20.0881</v>
      </c>
      <c r="JT230">
        <v>102.35</v>
      </c>
      <c r="JU230">
        <v>103.18</v>
      </c>
    </row>
    <row r="231" spans="1:281">
      <c r="A231">
        <v>215</v>
      </c>
      <c r="B231">
        <v>1659722406</v>
      </c>
      <c r="C231">
        <v>4420.90000009537</v>
      </c>
      <c r="D231" t="s">
        <v>855</v>
      </c>
      <c r="E231" t="s">
        <v>856</v>
      </c>
      <c r="F231">
        <v>5</v>
      </c>
      <c r="G231" t="s">
        <v>764</v>
      </c>
      <c r="H231" t="s">
        <v>416</v>
      </c>
      <c r="I231">
        <v>1659722398.21429</v>
      </c>
      <c r="J231">
        <f>(K231)/1000</f>
        <v>0</v>
      </c>
      <c r="K231">
        <f>IF(CZ231, AN231, AH231)</f>
        <v>0</v>
      </c>
      <c r="L231">
        <f>IF(CZ231, AI231, AG231)</f>
        <v>0</v>
      </c>
      <c r="M231">
        <f>DB231 - IF(AU231&gt;1, L231*CV231*100.0/(AW231*DP231), 0)</f>
        <v>0</v>
      </c>
      <c r="N231">
        <f>((T231-J231/2)*M231-L231)/(T231+J231/2)</f>
        <v>0</v>
      </c>
      <c r="O231">
        <f>N231*(DI231+DJ231)/1000.0</f>
        <v>0</v>
      </c>
      <c r="P231">
        <f>(DB231 - IF(AU231&gt;1, L231*CV231*100.0/(AW231*DP231), 0))*(DI231+DJ231)/1000.0</f>
        <v>0</v>
      </c>
      <c r="Q231">
        <f>2.0/((1/S231-1/R231)+SIGN(S231)*SQRT((1/S231-1/R231)*(1/S231-1/R231) + 4*CW231/((CW231+1)*(CW231+1))*(2*1/S231*1/R231-1/R231*1/R231)))</f>
        <v>0</v>
      </c>
      <c r="R231">
        <f>IF(LEFT(CX231,1)&lt;&gt;"0",IF(LEFT(CX231,1)="1",3.0,CY231),$D$5+$E$5*(DP231*DI231/($K$5*1000))+$F$5*(DP231*DI231/($K$5*1000))*MAX(MIN(CV231,$J$5),$I$5)*MAX(MIN(CV231,$J$5),$I$5)+$G$5*MAX(MIN(CV231,$J$5),$I$5)*(DP231*DI231/($K$5*1000))+$H$5*(DP231*DI231/($K$5*1000))*(DP231*DI231/($K$5*1000)))</f>
        <v>0</v>
      </c>
      <c r="S231">
        <f>J231*(1000-(1000*0.61365*exp(17.502*W231/(240.97+W231))/(DI231+DJ231)+DD231)/2)/(1000*0.61365*exp(17.502*W231/(240.97+W231))/(DI231+DJ231)-DD231)</f>
        <v>0</v>
      </c>
      <c r="T231">
        <f>1/((CW231+1)/(Q231/1.6)+1/(R231/1.37)) + CW231/((CW231+1)/(Q231/1.6) + CW231/(R231/1.37))</f>
        <v>0</v>
      </c>
      <c r="U231">
        <f>(CR231*CU231)</f>
        <v>0</v>
      </c>
      <c r="V231">
        <f>(DK231+(U231+2*0.95*5.67E-8*(((DK231+$B$7)+273)^4-(DK231+273)^4)-44100*J231)/(1.84*29.3*R231+8*0.95*5.67E-8*(DK231+273)^3))</f>
        <v>0</v>
      </c>
      <c r="W231">
        <f>($C$7*DL231+$D$7*DM231+$E$7*V231)</f>
        <v>0</v>
      </c>
      <c r="X231">
        <f>0.61365*exp(17.502*W231/(240.97+W231))</f>
        <v>0</v>
      </c>
      <c r="Y231">
        <f>(Z231/AA231*100)</f>
        <v>0</v>
      </c>
      <c r="Z231">
        <f>DD231*(DI231+DJ231)/1000</f>
        <v>0</v>
      </c>
      <c r="AA231">
        <f>0.61365*exp(17.502*DK231/(240.97+DK231))</f>
        <v>0</v>
      </c>
      <c r="AB231">
        <f>(X231-DD231*(DI231+DJ231)/1000)</f>
        <v>0</v>
      </c>
      <c r="AC231">
        <f>(-J231*44100)</f>
        <v>0</v>
      </c>
      <c r="AD231">
        <f>2*29.3*R231*0.92*(DK231-W231)</f>
        <v>0</v>
      </c>
      <c r="AE231">
        <f>2*0.95*5.67E-8*(((DK231+$B$7)+273)^4-(W231+273)^4)</f>
        <v>0</v>
      </c>
      <c r="AF231">
        <f>U231+AE231+AC231+AD231</f>
        <v>0</v>
      </c>
      <c r="AG231">
        <f>DH231*AU231*(DC231-DB231*(1000-AU231*DE231)/(1000-AU231*DD231))/(100*CV231)</f>
        <v>0</v>
      </c>
      <c r="AH231">
        <f>1000*DH231*AU231*(DD231-DE231)/(100*CV231*(1000-AU231*DD231))</f>
        <v>0</v>
      </c>
      <c r="AI231">
        <f>(AJ231 - AK231 - DI231*1E3/(8.314*(DK231+273.15)) * AM231/DH231 * AL231) * DH231/(100*CV231) * (1000 - DE231)/1000</f>
        <v>0</v>
      </c>
      <c r="AJ231">
        <v>783.580187045743</v>
      </c>
      <c r="AK231">
        <v>757.769624242424</v>
      </c>
      <c r="AL231">
        <v>3.38031988338261</v>
      </c>
      <c r="AM231">
        <v>66.0070140870222</v>
      </c>
      <c r="AN231">
        <f>(AP231 - AO231 + DI231*1E3/(8.314*(DK231+273.15)) * AR231/DH231 * AQ231) * DH231/(100*CV231) * 1000/(1000 - AP231)</f>
        <v>0</v>
      </c>
      <c r="AO231">
        <v>20.1386878775758</v>
      </c>
      <c r="AP231">
        <v>21.3981587412588</v>
      </c>
      <c r="AQ231">
        <v>1.41464954469844e-06</v>
      </c>
      <c r="AR231">
        <v>111.285414985331</v>
      </c>
      <c r="AS231">
        <v>2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MAX(0,($B$13+$C$13*DP231)/(1+$D$13*DP231)*DI231/(DK231+273)*$E$13)</f>
        <v>0</v>
      </c>
      <c r="AX231" t="s">
        <v>417</v>
      </c>
      <c r="AY231" t="s">
        <v>417</v>
      </c>
      <c r="AZ231">
        <v>0</v>
      </c>
      <c r="BA231">
        <v>0</v>
      </c>
      <c r="BB231">
        <f>1-AZ231/BA231</f>
        <v>0</v>
      </c>
      <c r="BC231">
        <v>0</v>
      </c>
      <c r="BD231" t="s">
        <v>417</v>
      </c>
      <c r="BE231" t="s">
        <v>417</v>
      </c>
      <c r="BF231">
        <v>0</v>
      </c>
      <c r="BG231">
        <v>0</v>
      </c>
      <c r="BH231">
        <f>1-BF231/BG231</f>
        <v>0</v>
      </c>
      <c r="BI231">
        <v>0.5</v>
      </c>
      <c r="BJ231">
        <f>CS231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417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f>$B$11*DQ231+$C$11*DR231+$F$11*EC231*(1-EF231)</f>
        <v>0</v>
      </c>
      <c r="CS231">
        <f>CR231*CT231</f>
        <v>0</v>
      </c>
      <c r="CT231">
        <f>($B$11*$D$9+$C$11*$D$9+$F$11*((EP231+EH231)/MAX(EP231+EH231+EQ231, 0.1)*$I$9+EQ231/MAX(EP231+EH231+EQ231, 0.1)*$J$9))/($B$11+$C$11+$F$11)</f>
        <v>0</v>
      </c>
      <c r="CU231">
        <f>($B$11*$K$9+$C$11*$K$9+$F$11*((EP231+EH231)/MAX(EP231+EH231+EQ231, 0.1)*$P$9+EQ231/MAX(EP231+EH231+EQ231, 0.1)*$Q$9))/($B$11+$C$11+$F$11)</f>
        <v>0</v>
      </c>
      <c r="CV231">
        <v>6</v>
      </c>
      <c r="CW231">
        <v>0.5</v>
      </c>
      <c r="CX231" t="s">
        <v>418</v>
      </c>
      <c r="CY231">
        <v>2</v>
      </c>
      <c r="CZ231" t="b">
        <v>1</v>
      </c>
      <c r="DA231">
        <v>1659722398.21429</v>
      </c>
      <c r="DB231">
        <v>717.296178571429</v>
      </c>
      <c r="DC231">
        <v>750.757857142857</v>
      </c>
      <c r="DD231">
        <v>21.3862142857143</v>
      </c>
      <c r="DE231">
        <v>20.1386678571429</v>
      </c>
      <c r="DF231">
        <v>709.320928571429</v>
      </c>
      <c r="DG231">
        <v>21.0355678571429</v>
      </c>
      <c r="DH231">
        <v>500.105821428571</v>
      </c>
      <c r="DI231">
        <v>90.3654428571429</v>
      </c>
      <c r="DJ231">
        <v>0.100256475</v>
      </c>
      <c r="DK231">
        <v>24.5747428571429</v>
      </c>
      <c r="DL231">
        <v>24.9996142857143</v>
      </c>
      <c r="DM231">
        <v>999.9</v>
      </c>
      <c r="DN231">
        <v>0</v>
      </c>
      <c r="DO231">
        <v>0</v>
      </c>
      <c r="DP231">
        <v>9990.35714285714</v>
      </c>
      <c r="DQ231">
        <v>0</v>
      </c>
      <c r="DR231">
        <v>11.0564464285714</v>
      </c>
      <c r="DS231">
        <v>-33.4617857142857</v>
      </c>
      <c r="DT231">
        <v>732.97175</v>
      </c>
      <c r="DU231">
        <v>766.187857142857</v>
      </c>
      <c r="DV231">
        <v>1.24754392857143</v>
      </c>
      <c r="DW231">
        <v>750.757857142857</v>
      </c>
      <c r="DX231">
        <v>20.1386678571429</v>
      </c>
      <c r="DY231">
        <v>1.93257392857143</v>
      </c>
      <c r="DZ231">
        <v>1.81983928571429</v>
      </c>
      <c r="EA231">
        <v>16.9024678571429</v>
      </c>
      <c r="EB231">
        <v>15.9582464285714</v>
      </c>
      <c r="EC231">
        <v>1999.99571428571</v>
      </c>
      <c r="ED231">
        <v>0.980000321428571</v>
      </c>
      <c r="EE231">
        <v>0.0199995071428571</v>
      </c>
      <c r="EF231">
        <v>0</v>
      </c>
      <c r="EG231">
        <v>270.948928571429</v>
      </c>
      <c r="EH231">
        <v>5.00063</v>
      </c>
      <c r="EI231">
        <v>5678.18142857143</v>
      </c>
      <c r="EJ231">
        <v>17256.8607142857</v>
      </c>
      <c r="EK231">
        <v>38.3949285714286</v>
      </c>
      <c r="EL231">
        <v>38.437</v>
      </c>
      <c r="EM231">
        <v>37.9281428571429</v>
      </c>
      <c r="EN231">
        <v>37.812</v>
      </c>
      <c r="EO231">
        <v>39.187</v>
      </c>
      <c r="EP231">
        <v>1955.09285714286</v>
      </c>
      <c r="EQ231">
        <v>39.9028571428572</v>
      </c>
      <c r="ER231">
        <v>0</v>
      </c>
      <c r="ES231">
        <v>1659722403.1</v>
      </c>
      <c r="ET231">
        <v>0</v>
      </c>
      <c r="EU231">
        <v>270.970192307692</v>
      </c>
      <c r="EV231">
        <v>5.51593161996121</v>
      </c>
      <c r="EW231">
        <v>123.072136753866</v>
      </c>
      <c r="EX231">
        <v>5678.68538461538</v>
      </c>
      <c r="EY231">
        <v>15</v>
      </c>
      <c r="EZ231">
        <v>0</v>
      </c>
      <c r="FA231" t="s">
        <v>419</v>
      </c>
      <c r="FB231">
        <v>1659628608.5</v>
      </c>
      <c r="FC231">
        <v>1659628614.5</v>
      </c>
      <c r="FD231">
        <v>0</v>
      </c>
      <c r="FE231">
        <v>0.171</v>
      </c>
      <c r="FF231">
        <v>-0.023</v>
      </c>
      <c r="FG231">
        <v>6.372</v>
      </c>
      <c r="FH231">
        <v>0.072</v>
      </c>
      <c r="FI231">
        <v>420</v>
      </c>
      <c r="FJ231">
        <v>15</v>
      </c>
      <c r="FK231">
        <v>0.23</v>
      </c>
      <c r="FL231">
        <v>0.04</v>
      </c>
      <c r="FM231">
        <v>-33.32057</v>
      </c>
      <c r="FN231">
        <v>-1.97802326454029</v>
      </c>
      <c r="FO231">
        <v>0.393092082850826</v>
      </c>
      <c r="FP231">
        <v>0</v>
      </c>
      <c r="FQ231">
        <v>270.618323529412</v>
      </c>
      <c r="FR231">
        <v>5.82122230214125</v>
      </c>
      <c r="FS231">
        <v>0.598180659342206</v>
      </c>
      <c r="FT231">
        <v>0</v>
      </c>
      <c r="FU231">
        <v>1.24283475</v>
      </c>
      <c r="FV231">
        <v>0.0918795872420227</v>
      </c>
      <c r="FW231">
        <v>0.00938069879793078</v>
      </c>
      <c r="FX231">
        <v>1</v>
      </c>
      <c r="FY231">
        <v>1</v>
      </c>
      <c r="FZ231">
        <v>3</v>
      </c>
      <c r="GA231" t="s">
        <v>426</v>
      </c>
      <c r="GB231">
        <v>2.97461</v>
      </c>
      <c r="GC231">
        <v>2.75409</v>
      </c>
      <c r="GD231">
        <v>0.136804</v>
      </c>
      <c r="GE231">
        <v>0.142047</v>
      </c>
      <c r="GF231">
        <v>0.0953804</v>
      </c>
      <c r="GG231">
        <v>0.0923572</v>
      </c>
      <c r="GH231">
        <v>33627.1</v>
      </c>
      <c r="GI231">
        <v>36562.8</v>
      </c>
      <c r="GJ231">
        <v>35299.6</v>
      </c>
      <c r="GK231">
        <v>38646</v>
      </c>
      <c r="GL231">
        <v>45274.9</v>
      </c>
      <c r="GM231">
        <v>50663.6</v>
      </c>
      <c r="GN231">
        <v>55172.1</v>
      </c>
      <c r="GO231">
        <v>61989.2</v>
      </c>
      <c r="GP231">
        <v>1.9812</v>
      </c>
      <c r="GQ231">
        <v>1.848</v>
      </c>
      <c r="GR231">
        <v>0.0749528</v>
      </c>
      <c r="GS231">
        <v>0</v>
      </c>
      <c r="GT231">
        <v>23.7637</v>
      </c>
      <c r="GU231">
        <v>999.9</v>
      </c>
      <c r="GV231">
        <v>55.268</v>
      </c>
      <c r="GW231">
        <v>28.782</v>
      </c>
      <c r="GX231">
        <v>24.2898</v>
      </c>
      <c r="GY231">
        <v>55.6421</v>
      </c>
      <c r="GZ231">
        <v>49.6434</v>
      </c>
      <c r="HA231">
        <v>1</v>
      </c>
      <c r="HB231">
        <v>-0.0802033</v>
      </c>
      <c r="HC231">
        <v>1.94961</v>
      </c>
      <c r="HD231">
        <v>20.1346</v>
      </c>
      <c r="HE231">
        <v>5.19932</v>
      </c>
      <c r="HF231">
        <v>12.004</v>
      </c>
      <c r="HG231">
        <v>4.976</v>
      </c>
      <c r="HH231">
        <v>3.2932</v>
      </c>
      <c r="HI231">
        <v>661</v>
      </c>
      <c r="HJ231">
        <v>9999</v>
      </c>
      <c r="HK231">
        <v>9999</v>
      </c>
      <c r="HL231">
        <v>9999</v>
      </c>
      <c r="HM231">
        <v>1.86285</v>
      </c>
      <c r="HN231">
        <v>1.8678</v>
      </c>
      <c r="HO231">
        <v>1.86752</v>
      </c>
      <c r="HP231">
        <v>1.86862</v>
      </c>
      <c r="HQ231">
        <v>1.86951</v>
      </c>
      <c r="HR231">
        <v>1.86557</v>
      </c>
      <c r="HS231">
        <v>1.86673</v>
      </c>
      <c r="HT231">
        <v>1.86807</v>
      </c>
      <c r="HU231">
        <v>5</v>
      </c>
      <c r="HV231">
        <v>0</v>
      </c>
      <c r="HW231">
        <v>0</v>
      </c>
      <c r="HX231">
        <v>0</v>
      </c>
      <c r="HY231" t="s">
        <v>421</v>
      </c>
      <c r="HZ231" t="s">
        <v>422</v>
      </c>
      <c r="IA231" t="s">
        <v>423</v>
      </c>
      <c r="IB231" t="s">
        <v>423</v>
      </c>
      <c r="IC231" t="s">
        <v>423</v>
      </c>
      <c r="ID231" t="s">
        <v>423</v>
      </c>
      <c r="IE231">
        <v>0</v>
      </c>
      <c r="IF231">
        <v>100</v>
      </c>
      <c r="IG231">
        <v>100</v>
      </c>
      <c r="IH231">
        <v>8.123</v>
      </c>
      <c r="II231">
        <v>0.3511</v>
      </c>
      <c r="IJ231">
        <v>3.92169283877132</v>
      </c>
      <c r="IK231">
        <v>0.0054094350880348</v>
      </c>
      <c r="IL231">
        <v>8.62785101562088e-07</v>
      </c>
      <c r="IM231">
        <v>-6.09410195572284e-10</v>
      </c>
      <c r="IN231">
        <v>-0.025273926026183</v>
      </c>
      <c r="IO231">
        <v>-0.0219156322177338</v>
      </c>
      <c r="IP231">
        <v>0.00246301660602182</v>
      </c>
      <c r="IQ231">
        <v>-2.7174175459257e-05</v>
      </c>
      <c r="IR231">
        <v>-3</v>
      </c>
      <c r="IS231">
        <v>1757</v>
      </c>
      <c r="IT231">
        <v>1</v>
      </c>
      <c r="IU231">
        <v>21</v>
      </c>
      <c r="IV231">
        <v>1563.3</v>
      </c>
      <c r="IW231">
        <v>1563.2</v>
      </c>
      <c r="IX231">
        <v>1.69189</v>
      </c>
      <c r="IY231">
        <v>2.60132</v>
      </c>
      <c r="IZ231">
        <v>1.54785</v>
      </c>
      <c r="JA231">
        <v>2.30591</v>
      </c>
      <c r="JB231">
        <v>1.34644</v>
      </c>
      <c r="JC231">
        <v>2.40479</v>
      </c>
      <c r="JD231">
        <v>32.2446</v>
      </c>
      <c r="JE231">
        <v>16.1809</v>
      </c>
      <c r="JF231">
        <v>18</v>
      </c>
      <c r="JG231">
        <v>493.11</v>
      </c>
      <c r="JH231">
        <v>408.122</v>
      </c>
      <c r="JI231">
        <v>20.2662</v>
      </c>
      <c r="JJ231">
        <v>26.1493</v>
      </c>
      <c r="JK231">
        <v>30.0002</v>
      </c>
      <c r="JL231">
        <v>26.104</v>
      </c>
      <c r="JM231">
        <v>26.0483</v>
      </c>
      <c r="JN231">
        <v>33.9244</v>
      </c>
      <c r="JO231">
        <v>22.0001</v>
      </c>
      <c r="JP231">
        <v>8.08113</v>
      </c>
      <c r="JQ231">
        <v>20.2535</v>
      </c>
      <c r="JR231">
        <v>790.827</v>
      </c>
      <c r="JS231">
        <v>20.0805</v>
      </c>
      <c r="JT231">
        <v>102.351</v>
      </c>
      <c r="JU231">
        <v>103.18</v>
      </c>
    </row>
    <row r="232" spans="1:281">
      <c r="A232">
        <v>216</v>
      </c>
      <c r="B232">
        <v>1659722411</v>
      </c>
      <c r="C232">
        <v>4425.90000009537</v>
      </c>
      <c r="D232" t="s">
        <v>857</v>
      </c>
      <c r="E232" t="s">
        <v>858</v>
      </c>
      <c r="F232">
        <v>5</v>
      </c>
      <c r="G232" t="s">
        <v>764</v>
      </c>
      <c r="H232" t="s">
        <v>416</v>
      </c>
      <c r="I232">
        <v>1659722403.5</v>
      </c>
      <c r="J232">
        <f>(K232)/1000</f>
        <v>0</v>
      </c>
      <c r="K232">
        <f>IF(CZ232, AN232, AH232)</f>
        <v>0</v>
      </c>
      <c r="L232">
        <f>IF(CZ232, AI232, AG232)</f>
        <v>0</v>
      </c>
      <c r="M232">
        <f>DB232 - IF(AU232&gt;1, L232*CV232*100.0/(AW232*DP232), 0)</f>
        <v>0</v>
      </c>
      <c r="N232">
        <f>((T232-J232/2)*M232-L232)/(T232+J232/2)</f>
        <v>0</v>
      </c>
      <c r="O232">
        <f>N232*(DI232+DJ232)/1000.0</f>
        <v>0</v>
      </c>
      <c r="P232">
        <f>(DB232 - IF(AU232&gt;1, L232*CV232*100.0/(AW232*DP232), 0))*(DI232+DJ232)/1000.0</f>
        <v>0</v>
      </c>
      <c r="Q232">
        <f>2.0/((1/S232-1/R232)+SIGN(S232)*SQRT((1/S232-1/R232)*(1/S232-1/R232) + 4*CW232/((CW232+1)*(CW232+1))*(2*1/S232*1/R232-1/R232*1/R232)))</f>
        <v>0</v>
      </c>
      <c r="R232">
        <f>IF(LEFT(CX232,1)&lt;&gt;"0",IF(LEFT(CX232,1)="1",3.0,CY232),$D$5+$E$5*(DP232*DI232/($K$5*1000))+$F$5*(DP232*DI232/($K$5*1000))*MAX(MIN(CV232,$J$5),$I$5)*MAX(MIN(CV232,$J$5),$I$5)+$G$5*MAX(MIN(CV232,$J$5),$I$5)*(DP232*DI232/($K$5*1000))+$H$5*(DP232*DI232/($K$5*1000))*(DP232*DI232/($K$5*1000)))</f>
        <v>0</v>
      </c>
      <c r="S232">
        <f>J232*(1000-(1000*0.61365*exp(17.502*W232/(240.97+W232))/(DI232+DJ232)+DD232)/2)/(1000*0.61365*exp(17.502*W232/(240.97+W232))/(DI232+DJ232)-DD232)</f>
        <v>0</v>
      </c>
      <c r="T232">
        <f>1/((CW232+1)/(Q232/1.6)+1/(R232/1.37)) + CW232/((CW232+1)/(Q232/1.6) + CW232/(R232/1.37))</f>
        <v>0</v>
      </c>
      <c r="U232">
        <f>(CR232*CU232)</f>
        <v>0</v>
      </c>
      <c r="V232">
        <f>(DK232+(U232+2*0.95*5.67E-8*(((DK232+$B$7)+273)^4-(DK232+273)^4)-44100*J232)/(1.84*29.3*R232+8*0.95*5.67E-8*(DK232+273)^3))</f>
        <v>0</v>
      </c>
      <c r="W232">
        <f>($C$7*DL232+$D$7*DM232+$E$7*V232)</f>
        <v>0</v>
      </c>
      <c r="X232">
        <f>0.61365*exp(17.502*W232/(240.97+W232))</f>
        <v>0</v>
      </c>
      <c r="Y232">
        <f>(Z232/AA232*100)</f>
        <v>0</v>
      </c>
      <c r="Z232">
        <f>DD232*(DI232+DJ232)/1000</f>
        <v>0</v>
      </c>
      <c r="AA232">
        <f>0.61365*exp(17.502*DK232/(240.97+DK232))</f>
        <v>0</v>
      </c>
      <c r="AB232">
        <f>(X232-DD232*(DI232+DJ232)/1000)</f>
        <v>0</v>
      </c>
      <c r="AC232">
        <f>(-J232*44100)</f>
        <v>0</v>
      </c>
      <c r="AD232">
        <f>2*29.3*R232*0.92*(DK232-W232)</f>
        <v>0</v>
      </c>
      <c r="AE232">
        <f>2*0.95*5.67E-8*(((DK232+$B$7)+273)^4-(W232+273)^4)</f>
        <v>0</v>
      </c>
      <c r="AF232">
        <f>U232+AE232+AC232+AD232</f>
        <v>0</v>
      </c>
      <c r="AG232">
        <f>DH232*AU232*(DC232-DB232*(1000-AU232*DE232)/(1000-AU232*DD232))/(100*CV232)</f>
        <v>0</v>
      </c>
      <c r="AH232">
        <f>1000*DH232*AU232*(DD232-DE232)/(100*CV232*(1000-AU232*DD232))</f>
        <v>0</v>
      </c>
      <c r="AI232">
        <f>(AJ232 - AK232 - DI232*1E3/(8.314*(DK232+273.15)) * AM232/DH232 * AL232) * DH232/(100*CV232) * (1000 - DE232)/1000</f>
        <v>0</v>
      </c>
      <c r="AJ232">
        <v>801.07858737066</v>
      </c>
      <c r="AK232">
        <v>775.094321212121</v>
      </c>
      <c r="AL232">
        <v>3.42193825662923</v>
      </c>
      <c r="AM232">
        <v>66.0070140870222</v>
      </c>
      <c r="AN232">
        <f>(AP232 - AO232 + DI232*1E3/(8.314*(DK232+273.15)) * AR232/DH232 * AQ232) * DH232/(100*CV232) * 1000/(1000 - AP232)</f>
        <v>0</v>
      </c>
      <c r="AO232">
        <v>20.1395210972648</v>
      </c>
      <c r="AP232">
        <v>21.3954622377622</v>
      </c>
      <c r="AQ232">
        <v>-2.84542403122731e-05</v>
      </c>
      <c r="AR232">
        <v>111.285414985331</v>
      </c>
      <c r="AS232">
        <v>2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MAX(0,($B$13+$C$13*DP232)/(1+$D$13*DP232)*DI232/(DK232+273)*$E$13)</f>
        <v>0</v>
      </c>
      <c r="AX232" t="s">
        <v>417</v>
      </c>
      <c r="AY232" t="s">
        <v>417</v>
      </c>
      <c r="AZ232">
        <v>0</v>
      </c>
      <c r="BA232">
        <v>0</v>
      </c>
      <c r="BB232">
        <f>1-AZ232/BA232</f>
        <v>0</v>
      </c>
      <c r="BC232">
        <v>0</v>
      </c>
      <c r="BD232" t="s">
        <v>417</v>
      </c>
      <c r="BE232" t="s">
        <v>417</v>
      </c>
      <c r="BF232">
        <v>0</v>
      </c>
      <c r="BG232">
        <v>0</v>
      </c>
      <c r="BH232">
        <f>1-BF232/BG232</f>
        <v>0</v>
      </c>
      <c r="BI232">
        <v>0.5</v>
      </c>
      <c r="BJ232">
        <f>CS232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417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f>$B$11*DQ232+$C$11*DR232+$F$11*EC232*(1-EF232)</f>
        <v>0</v>
      </c>
      <c r="CS232">
        <f>CR232*CT232</f>
        <v>0</v>
      </c>
      <c r="CT232">
        <f>($B$11*$D$9+$C$11*$D$9+$F$11*((EP232+EH232)/MAX(EP232+EH232+EQ232, 0.1)*$I$9+EQ232/MAX(EP232+EH232+EQ232, 0.1)*$J$9))/($B$11+$C$11+$F$11)</f>
        <v>0</v>
      </c>
      <c r="CU232">
        <f>($B$11*$K$9+$C$11*$K$9+$F$11*((EP232+EH232)/MAX(EP232+EH232+EQ232, 0.1)*$P$9+EQ232/MAX(EP232+EH232+EQ232, 0.1)*$Q$9))/($B$11+$C$11+$F$11)</f>
        <v>0</v>
      </c>
      <c r="CV232">
        <v>6</v>
      </c>
      <c r="CW232">
        <v>0.5</v>
      </c>
      <c r="CX232" t="s">
        <v>418</v>
      </c>
      <c r="CY232">
        <v>2</v>
      </c>
      <c r="CZ232" t="b">
        <v>1</v>
      </c>
      <c r="DA232">
        <v>1659722403.5</v>
      </c>
      <c r="DB232">
        <v>735.034592592593</v>
      </c>
      <c r="DC232">
        <v>768.617074074074</v>
      </c>
      <c r="DD232">
        <v>21.3930111111111</v>
      </c>
      <c r="DE232">
        <v>20.1390111111111</v>
      </c>
      <c r="DF232">
        <v>726.958666666667</v>
      </c>
      <c r="DG232">
        <v>21.0420666666667</v>
      </c>
      <c r="DH232">
        <v>500.099555555556</v>
      </c>
      <c r="DI232">
        <v>90.3661185185185</v>
      </c>
      <c r="DJ232">
        <v>0.0999093481481481</v>
      </c>
      <c r="DK232">
        <v>24.576262962963</v>
      </c>
      <c r="DL232">
        <v>25.0007703703704</v>
      </c>
      <c r="DM232">
        <v>999.9</v>
      </c>
      <c r="DN232">
        <v>0</v>
      </c>
      <c r="DO232">
        <v>0</v>
      </c>
      <c r="DP232">
        <v>10016.6666666667</v>
      </c>
      <c r="DQ232">
        <v>0</v>
      </c>
      <c r="DR232">
        <v>11.0516</v>
      </c>
      <c r="DS232">
        <v>-33.5825740740741</v>
      </c>
      <c r="DT232">
        <v>751.103037037037</v>
      </c>
      <c r="DU232">
        <v>784.414481481481</v>
      </c>
      <c r="DV232">
        <v>1.25400481481481</v>
      </c>
      <c r="DW232">
        <v>768.617074074074</v>
      </c>
      <c r="DX232">
        <v>20.1390111111111</v>
      </c>
      <c r="DY232">
        <v>1.93320333333333</v>
      </c>
      <c r="DZ232">
        <v>1.8198837037037</v>
      </c>
      <c r="EA232">
        <v>16.9075962962963</v>
      </c>
      <c r="EB232">
        <v>15.9586296296296</v>
      </c>
      <c r="EC232">
        <v>1999.98555555556</v>
      </c>
      <c r="ED232">
        <v>0.980001185185185</v>
      </c>
      <c r="EE232">
        <v>0.0199986333333333</v>
      </c>
      <c r="EF232">
        <v>0</v>
      </c>
      <c r="EG232">
        <v>271.442814814815</v>
      </c>
      <c r="EH232">
        <v>5.00063</v>
      </c>
      <c r="EI232">
        <v>5688.98777777778</v>
      </c>
      <c r="EJ232">
        <v>17256.7703703704</v>
      </c>
      <c r="EK232">
        <v>38.4117407407407</v>
      </c>
      <c r="EL232">
        <v>38.4416666666667</v>
      </c>
      <c r="EM232">
        <v>37.937</v>
      </c>
      <c r="EN232">
        <v>37.812</v>
      </c>
      <c r="EO232">
        <v>39.187</v>
      </c>
      <c r="EP232">
        <v>1955.08444444444</v>
      </c>
      <c r="EQ232">
        <v>39.9011111111111</v>
      </c>
      <c r="ER232">
        <v>0</v>
      </c>
      <c r="ES232">
        <v>1659722408.5</v>
      </c>
      <c r="ET232">
        <v>0</v>
      </c>
      <c r="EU232">
        <v>271.5072</v>
      </c>
      <c r="EV232">
        <v>6.56869229066331</v>
      </c>
      <c r="EW232">
        <v>118.100769036047</v>
      </c>
      <c r="EX232">
        <v>5690.2792</v>
      </c>
      <c r="EY232">
        <v>15</v>
      </c>
      <c r="EZ232">
        <v>0</v>
      </c>
      <c r="FA232" t="s">
        <v>419</v>
      </c>
      <c r="FB232">
        <v>1659628608.5</v>
      </c>
      <c r="FC232">
        <v>1659628614.5</v>
      </c>
      <c r="FD232">
        <v>0</v>
      </c>
      <c r="FE232">
        <v>0.171</v>
      </c>
      <c r="FF232">
        <v>-0.023</v>
      </c>
      <c r="FG232">
        <v>6.372</v>
      </c>
      <c r="FH232">
        <v>0.072</v>
      </c>
      <c r="FI232">
        <v>420</v>
      </c>
      <c r="FJ232">
        <v>15</v>
      </c>
      <c r="FK232">
        <v>0.23</v>
      </c>
      <c r="FL232">
        <v>0.04</v>
      </c>
      <c r="FM232">
        <v>-33.509675</v>
      </c>
      <c r="FN232">
        <v>-1.24469943714806</v>
      </c>
      <c r="FO232">
        <v>0.394951828550015</v>
      </c>
      <c r="FP232">
        <v>0</v>
      </c>
      <c r="FQ232">
        <v>271.211205882353</v>
      </c>
      <c r="FR232">
        <v>5.77575247285194</v>
      </c>
      <c r="FS232">
        <v>0.592059852867229</v>
      </c>
      <c r="FT232">
        <v>0</v>
      </c>
      <c r="FU232">
        <v>1.2498385</v>
      </c>
      <c r="FV232">
        <v>0.0746343714821746</v>
      </c>
      <c r="FW232">
        <v>0.00826259419008341</v>
      </c>
      <c r="FX232">
        <v>1</v>
      </c>
      <c r="FY232">
        <v>1</v>
      </c>
      <c r="FZ232">
        <v>3</v>
      </c>
      <c r="GA232" t="s">
        <v>426</v>
      </c>
      <c r="GB232">
        <v>2.97422</v>
      </c>
      <c r="GC232">
        <v>2.75408</v>
      </c>
      <c r="GD232">
        <v>0.138902</v>
      </c>
      <c r="GE232">
        <v>0.14395</v>
      </c>
      <c r="GF232">
        <v>0.0953672</v>
      </c>
      <c r="GG232">
        <v>0.092356</v>
      </c>
      <c r="GH232">
        <v>33544.9</v>
      </c>
      <c r="GI232">
        <v>36481.9</v>
      </c>
      <c r="GJ232">
        <v>35299.1</v>
      </c>
      <c r="GK232">
        <v>38646.2</v>
      </c>
      <c r="GL232">
        <v>45274.8</v>
      </c>
      <c r="GM232">
        <v>50663.5</v>
      </c>
      <c r="GN232">
        <v>55171.1</v>
      </c>
      <c r="GO232">
        <v>61989</v>
      </c>
      <c r="GP232">
        <v>1.9808</v>
      </c>
      <c r="GQ232">
        <v>1.8488</v>
      </c>
      <c r="GR232">
        <v>0.074774</v>
      </c>
      <c r="GS232">
        <v>0</v>
      </c>
      <c r="GT232">
        <v>23.7633</v>
      </c>
      <c r="GU232">
        <v>999.9</v>
      </c>
      <c r="GV232">
        <v>55.268</v>
      </c>
      <c r="GW232">
        <v>28.792</v>
      </c>
      <c r="GX232">
        <v>24.3043</v>
      </c>
      <c r="GY232">
        <v>54.9921</v>
      </c>
      <c r="GZ232">
        <v>49.7476</v>
      </c>
      <c r="HA232">
        <v>1</v>
      </c>
      <c r="HB232">
        <v>-0.0801219</v>
      </c>
      <c r="HC232">
        <v>1.91612</v>
      </c>
      <c r="HD232">
        <v>20.1351</v>
      </c>
      <c r="HE232">
        <v>5.19932</v>
      </c>
      <c r="HF232">
        <v>12.0052</v>
      </c>
      <c r="HG232">
        <v>4.9756</v>
      </c>
      <c r="HH232">
        <v>3.2932</v>
      </c>
      <c r="HI232">
        <v>661</v>
      </c>
      <c r="HJ232">
        <v>9999</v>
      </c>
      <c r="HK232">
        <v>9999</v>
      </c>
      <c r="HL232">
        <v>9999</v>
      </c>
      <c r="HM232">
        <v>1.86282</v>
      </c>
      <c r="HN232">
        <v>1.86777</v>
      </c>
      <c r="HO232">
        <v>1.86752</v>
      </c>
      <c r="HP232">
        <v>1.86868</v>
      </c>
      <c r="HQ232">
        <v>1.86951</v>
      </c>
      <c r="HR232">
        <v>1.86557</v>
      </c>
      <c r="HS232">
        <v>1.86667</v>
      </c>
      <c r="HT232">
        <v>1.86807</v>
      </c>
      <c r="HU232">
        <v>5</v>
      </c>
      <c r="HV232">
        <v>0</v>
      </c>
      <c r="HW232">
        <v>0</v>
      </c>
      <c r="HX232">
        <v>0</v>
      </c>
      <c r="HY232" t="s">
        <v>421</v>
      </c>
      <c r="HZ232" t="s">
        <v>422</v>
      </c>
      <c r="IA232" t="s">
        <v>423</v>
      </c>
      <c r="IB232" t="s">
        <v>423</v>
      </c>
      <c r="IC232" t="s">
        <v>423</v>
      </c>
      <c r="ID232" t="s">
        <v>423</v>
      </c>
      <c r="IE232">
        <v>0</v>
      </c>
      <c r="IF232">
        <v>100</v>
      </c>
      <c r="IG232">
        <v>100</v>
      </c>
      <c r="IH232">
        <v>8.219</v>
      </c>
      <c r="II232">
        <v>0.3509</v>
      </c>
      <c r="IJ232">
        <v>3.92169283877132</v>
      </c>
      <c r="IK232">
        <v>0.0054094350880348</v>
      </c>
      <c r="IL232">
        <v>8.62785101562088e-07</v>
      </c>
      <c r="IM232">
        <v>-6.09410195572284e-10</v>
      </c>
      <c r="IN232">
        <v>-0.025273926026183</v>
      </c>
      <c r="IO232">
        <v>-0.0219156322177338</v>
      </c>
      <c r="IP232">
        <v>0.00246301660602182</v>
      </c>
      <c r="IQ232">
        <v>-2.7174175459257e-05</v>
      </c>
      <c r="IR232">
        <v>-3</v>
      </c>
      <c r="IS232">
        <v>1757</v>
      </c>
      <c r="IT232">
        <v>1</v>
      </c>
      <c r="IU232">
        <v>21</v>
      </c>
      <c r="IV232">
        <v>1563.4</v>
      </c>
      <c r="IW232">
        <v>1563.3</v>
      </c>
      <c r="IX232">
        <v>1.71875</v>
      </c>
      <c r="IY232">
        <v>2.61475</v>
      </c>
      <c r="IZ232">
        <v>1.54785</v>
      </c>
      <c r="JA232">
        <v>2.30591</v>
      </c>
      <c r="JB232">
        <v>1.34644</v>
      </c>
      <c r="JC232">
        <v>2.24976</v>
      </c>
      <c r="JD232">
        <v>32.2446</v>
      </c>
      <c r="JE232">
        <v>16.1722</v>
      </c>
      <c r="JF232">
        <v>18</v>
      </c>
      <c r="JG232">
        <v>492.871</v>
      </c>
      <c r="JH232">
        <v>408.586</v>
      </c>
      <c r="JI232">
        <v>20.2596</v>
      </c>
      <c r="JJ232">
        <v>26.1511</v>
      </c>
      <c r="JK232">
        <v>30.0002</v>
      </c>
      <c r="JL232">
        <v>26.1062</v>
      </c>
      <c r="JM232">
        <v>26.0505</v>
      </c>
      <c r="JN232">
        <v>34.5312</v>
      </c>
      <c r="JO232">
        <v>22.0001</v>
      </c>
      <c r="JP232">
        <v>8.08113</v>
      </c>
      <c r="JQ232">
        <v>20.2598</v>
      </c>
      <c r="JR232">
        <v>810.908</v>
      </c>
      <c r="JS232">
        <v>20.0763</v>
      </c>
      <c r="JT232">
        <v>102.349</v>
      </c>
      <c r="JU232">
        <v>103.18</v>
      </c>
    </row>
    <row r="233" spans="1:281">
      <c r="A233">
        <v>217</v>
      </c>
      <c r="B233">
        <v>1659722416</v>
      </c>
      <c r="C233">
        <v>4430.90000009537</v>
      </c>
      <c r="D233" t="s">
        <v>859</v>
      </c>
      <c r="E233" t="s">
        <v>860</v>
      </c>
      <c r="F233">
        <v>5</v>
      </c>
      <c r="G233" t="s">
        <v>764</v>
      </c>
      <c r="H233" t="s">
        <v>416</v>
      </c>
      <c r="I233">
        <v>1659722408.21429</v>
      </c>
      <c r="J233">
        <f>(K233)/1000</f>
        <v>0</v>
      </c>
      <c r="K233">
        <f>IF(CZ233, AN233, AH233)</f>
        <v>0</v>
      </c>
      <c r="L233">
        <f>IF(CZ233, AI233, AG233)</f>
        <v>0</v>
      </c>
      <c r="M233">
        <f>DB233 - IF(AU233&gt;1, L233*CV233*100.0/(AW233*DP233), 0)</f>
        <v>0</v>
      </c>
      <c r="N233">
        <f>((T233-J233/2)*M233-L233)/(T233+J233/2)</f>
        <v>0</v>
      </c>
      <c r="O233">
        <f>N233*(DI233+DJ233)/1000.0</f>
        <v>0</v>
      </c>
      <c r="P233">
        <f>(DB233 - IF(AU233&gt;1, L233*CV233*100.0/(AW233*DP233), 0))*(DI233+DJ233)/1000.0</f>
        <v>0</v>
      </c>
      <c r="Q233">
        <f>2.0/((1/S233-1/R233)+SIGN(S233)*SQRT((1/S233-1/R233)*(1/S233-1/R233) + 4*CW233/((CW233+1)*(CW233+1))*(2*1/S233*1/R233-1/R233*1/R233)))</f>
        <v>0</v>
      </c>
      <c r="R233">
        <f>IF(LEFT(CX233,1)&lt;&gt;"0",IF(LEFT(CX233,1)="1",3.0,CY233),$D$5+$E$5*(DP233*DI233/($K$5*1000))+$F$5*(DP233*DI233/($K$5*1000))*MAX(MIN(CV233,$J$5),$I$5)*MAX(MIN(CV233,$J$5),$I$5)+$G$5*MAX(MIN(CV233,$J$5),$I$5)*(DP233*DI233/($K$5*1000))+$H$5*(DP233*DI233/($K$5*1000))*(DP233*DI233/($K$5*1000)))</f>
        <v>0</v>
      </c>
      <c r="S233">
        <f>J233*(1000-(1000*0.61365*exp(17.502*W233/(240.97+W233))/(DI233+DJ233)+DD233)/2)/(1000*0.61365*exp(17.502*W233/(240.97+W233))/(DI233+DJ233)-DD233)</f>
        <v>0</v>
      </c>
      <c r="T233">
        <f>1/((CW233+1)/(Q233/1.6)+1/(R233/1.37)) + CW233/((CW233+1)/(Q233/1.6) + CW233/(R233/1.37))</f>
        <v>0</v>
      </c>
      <c r="U233">
        <f>(CR233*CU233)</f>
        <v>0</v>
      </c>
      <c r="V233">
        <f>(DK233+(U233+2*0.95*5.67E-8*(((DK233+$B$7)+273)^4-(DK233+273)^4)-44100*J233)/(1.84*29.3*R233+8*0.95*5.67E-8*(DK233+273)^3))</f>
        <v>0</v>
      </c>
      <c r="W233">
        <f>($C$7*DL233+$D$7*DM233+$E$7*V233)</f>
        <v>0</v>
      </c>
      <c r="X233">
        <f>0.61365*exp(17.502*W233/(240.97+W233))</f>
        <v>0</v>
      </c>
      <c r="Y233">
        <f>(Z233/AA233*100)</f>
        <v>0</v>
      </c>
      <c r="Z233">
        <f>DD233*(DI233+DJ233)/1000</f>
        <v>0</v>
      </c>
      <c r="AA233">
        <f>0.61365*exp(17.502*DK233/(240.97+DK233))</f>
        <v>0</v>
      </c>
      <c r="AB233">
        <f>(X233-DD233*(DI233+DJ233)/1000)</f>
        <v>0</v>
      </c>
      <c r="AC233">
        <f>(-J233*44100)</f>
        <v>0</v>
      </c>
      <c r="AD233">
        <f>2*29.3*R233*0.92*(DK233-W233)</f>
        <v>0</v>
      </c>
      <c r="AE233">
        <f>2*0.95*5.67E-8*(((DK233+$B$7)+273)^4-(W233+273)^4)</f>
        <v>0</v>
      </c>
      <c r="AF233">
        <f>U233+AE233+AC233+AD233</f>
        <v>0</v>
      </c>
      <c r="AG233">
        <f>DH233*AU233*(DC233-DB233*(1000-AU233*DE233)/(1000-AU233*DD233))/(100*CV233)</f>
        <v>0</v>
      </c>
      <c r="AH233">
        <f>1000*DH233*AU233*(DD233-DE233)/(100*CV233*(1000-AU233*DD233))</f>
        <v>0</v>
      </c>
      <c r="AI233">
        <f>(AJ233 - AK233 - DI233*1E3/(8.314*(DK233+273.15)) * AM233/DH233 * AL233) * DH233/(100*CV233) * (1000 - DE233)/1000</f>
        <v>0</v>
      </c>
      <c r="AJ233">
        <v>818.014765384497</v>
      </c>
      <c r="AK233">
        <v>792.092357575757</v>
      </c>
      <c r="AL233">
        <v>3.40334150216123</v>
      </c>
      <c r="AM233">
        <v>66.0070140870222</v>
      </c>
      <c r="AN233">
        <f>(AP233 - AO233 + DI233*1E3/(8.314*(DK233+273.15)) * AR233/DH233 * AQ233) * DH233/(100*CV233) * 1000/(1000 - AP233)</f>
        <v>0</v>
      </c>
      <c r="AO233">
        <v>20.140389955131</v>
      </c>
      <c r="AP233">
        <v>21.3961755244755</v>
      </c>
      <c r="AQ233">
        <v>-2.46358214886837e-05</v>
      </c>
      <c r="AR233">
        <v>111.285414985331</v>
      </c>
      <c r="AS233">
        <v>2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MAX(0,($B$13+$C$13*DP233)/(1+$D$13*DP233)*DI233/(DK233+273)*$E$13)</f>
        <v>0</v>
      </c>
      <c r="AX233" t="s">
        <v>417</v>
      </c>
      <c r="AY233" t="s">
        <v>417</v>
      </c>
      <c r="AZ233">
        <v>0</v>
      </c>
      <c r="BA233">
        <v>0</v>
      </c>
      <c r="BB233">
        <f>1-AZ233/BA233</f>
        <v>0</v>
      </c>
      <c r="BC233">
        <v>0</v>
      </c>
      <c r="BD233" t="s">
        <v>417</v>
      </c>
      <c r="BE233" t="s">
        <v>417</v>
      </c>
      <c r="BF233">
        <v>0</v>
      </c>
      <c r="BG233">
        <v>0</v>
      </c>
      <c r="BH233">
        <f>1-BF233/BG233</f>
        <v>0</v>
      </c>
      <c r="BI233">
        <v>0.5</v>
      </c>
      <c r="BJ233">
        <f>CS233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417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f>$B$11*DQ233+$C$11*DR233+$F$11*EC233*(1-EF233)</f>
        <v>0</v>
      </c>
      <c r="CS233">
        <f>CR233*CT233</f>
        <v>0</v>
      </c>
      <c r="CT233">
        <f>($B$11*$D$9+$C$11*$D$9+$F$11*((EP233+EH233)/MAX(EP233+EH233+EQ233, 0.1)*$I$9+EQ233/MAX(EP233+EH233+EQ233, 0.1)*$J$9))/($B$11+$C$11+$F$11)</f>
        <v>0</v>
      </c>
      <c r="CU233">
        <f>($B$11*$K$9+$C$11*$K$9+$F$11*((EP233+EH233)/MAX(EP233+EH233+EQ233, 0.1)*$P$9+EQ233/MAX(EP233+EH233+EQ233, 0.1)*$Q$9))/($B$11+$C$11+$F$11)</f>
        <v>0</v>
      </c>
      <c r="CV233">
        <v>6</v>
      </c>
      <c r="CW233">
        <v>0.5</v>
      </c>
      <c r="CX233" t="s">
        <v>418</v>
      </c>
      <c r="CY233">
        <v>2</v>
      </c>
      <c r="CZ233" t="b">
        <v>1</v>
      </c>
      <c r="DA233">
        <v>1659722408.21429</v>
      </c>
      <c r="DB233">
        <v>750.794821428572</v>
      </c>
      <c r="DC233">
        <v>784.413535714286</v>
      </c>
      <c r="DD233">
        <v>21.3949285714286</v>
      </c>
      <c r="DE233">
        <v>20.139475</v>
      </c>
      <c r="DF233">
        <v>742.629821428571</v>
      </c>
      <c r="DG233">
        <v>21.0438964285714</v>
      </c>
      <c r="DH233">
        <v>500.098071428571</v>
      </c>
      <c r="DI233">
        <v>90.3667892857143</v>
      </c>
      <c r="DJ233">
        <v>0.100035367857143</v>
      </c>
      <c r="DK233">
        <v>24.5780821428571</v>
      </c>
      <c r="DL233">
        <v>24.9982214285714</v>
      </c>
      <c r="DM233">
        <v>999.9</v>
      </c>
      <c r="DN233">
        <v>0</v>
      </c>
      <c r="DO233">
        <v>0</v>
      </c>
      <c r="DP233">
        <v>10020.7142857143</v>
      </c>
      <c r="DQ233">
        <v>0</v>
      </c>
      <c r="DR233">
        <v>11.0418678571429</v>
      </c>
      <c r="DS233">
        <v>-33.6188142857143</v>
      </c>
      <c r="DT233">
        <v>767.209285714286</v>
      </c>
      <c r="DU233">
        <v>800.535964285714</v>
      </c>
      <c r="DV233">
        <v>1.25545428571429</v>
      </c>
      <c r="DW233">
        <v>784.413535714286</v>
      </c>
      <c r="DX233">
        <v>20.139475</v>
      </c>
      <c r="DY233">
        <v>1.93339035714286</v>
      </c>
      <c r="DZ233">
        <v>1.81993928571429</v>
      </c>
      <c r="EA233">
        <v>16.9091214285714</v>
      </c>
      <c r="EB233">
        <v>15.9591071428571</v>
      </c>
      <c r="EC233">
        <v>2000.01285714286</v>
      </c>
      <c r="ED233">
        <v>0.979999928571428</v>
      </c>
      <c r="EE233">
        <v>0.0199999321428571</v>
      </c>
      <c r="EF233">
        <v>0</v>
      </c>
      <c r="EG233">
        <v>271.942071428571</v>
      </c>
      <c r="EH233">
        <v>5.00063</v>
      </c>
      <c r="EI233">
        <v>5698.20142857143</v>
      </c>
      <c r="EJ233">
        <v>17257</v>
      </c>
      <c r="EK233">
        <v>38.4259285714286</v>
      </c>
      <c r="EL233">
        <v>38.446</v>
      </c>
      <c r="EM233">
        <v>37.937</v>
      </c>
      <c r="EN233">
        <v>37.812</v>
      </c>
      <c r="EO233">
        <v>39.187</v>
      </c>
      <c r="EP233">
        <v>1955.10892857143</v>
      </c>
      <c r="EQ233">
        <v>39.9039285714286</v>
      </c>
      <c r="ER233">
        <v>0</v>
      </c>
      <c r="ES233">
        <v>1659722413.3</v>
      </c>
      <c r="ET233">
        <v>0</v>
      </c>
      <c r="EU233">
        <v>271.98744</v>
      </c>
      <c r="EV233">
        <v>5.09015384434522</v>
      </c>
      <c r="EW233">
        <v>114.678461699782</v>
      </c>
      <c r="EX233">
        <v>5699.5532</v>
      </c>
      <c r="EY233">
        <v>15</v>
      </c>
      <c r="EZ233">
        <v>0</v>
      </c>
      <c r="FA233" t="s">
        <v>419</v>
      </c>
      <c r="FB233">
        <v>1659628608.5</v>
      </c>
      <c r="FC233">
        <v>1659628614.5</v>
      </c>
      <c r="FD233">
        <v>0</v>
      </c>
      <c r="FE233">
        <v>0.171</v>
      </c>
      <c r="FF233">
        <v>-0.023</v>
      </c>
      <c r="FG233">
        <v>6.372</v>
      </c>
      <c r="FH233">
        <v>0.072</v>
      </c>
      <c r="FI233">
        <v>420</v>
      </c>
      <c r="FJ233">
        <v>15</v>
      </c>
      <c r="FK233">
        <v>0.23</v>
      </c>
      <c r="FL233">
        <v>0.04</v>
      </c>
      <c r="FM233">
        <v>-33.60507</v>
      </c>
      <c r="FN233">
        <v>-0.0487924953095167</v>
      </c>
      <c r="FO233">
        <v>0.361516331028074</v>
      </c>
      <c r="FP233">
        <v>1</v>
      </c>
      <c r="FQ233">
        <v>271.540529411765</v>
      </c>
      <c r="FR233">
        <v>5.93754010340971</v>
      </c>
      <c r="FS233">
        <v>0.614485831708298</v>
      </c>
      <c r="FT233">
        <v>0</v>
      </c>
      <c r="FU233">
        <v>1.25337225</v>
      </c>
      <c r="FV233">
        <v>0.0249992870544088</v>
      </c>
      <c r="FW233">
        <v>0.00437722885368129</v>
      </c>
      <c r="FX233">
        <v>1</v>
      </c>
      <c r="FY233">
        <v>2</v>
      </c>
      <c r="FZ233">
        <v>3</v>
      </c>
      <c r="GA233" t="s">
        <v>429</v>
      </c>
      <c r="GB233">
        <v>2.97413</v>
      </c>
      <c r="GC233">
        <v>2.7537</v>
      </c>
      <c r="GD233">
        <v>0.140951</v>
      </c>
      <c r="GE233">
        <v>0.146102</v>
      </c>
      <c r="GF233">
        <v>0.0953732</v>
      </c>
      <c r="GG233">
        <v>0.0923527</v>
      </c>
      <c r="GH233">
        <v>33465.3</v>
      </c>
      <c r="GI233">
        <v>36389.5</v>
      </c>
      <c r="GJ233">
        <v>35299.3</v>
      </c>
      <c r="GK233">
        <v>38645.4</v>
      </c>
      <c r="GL233">
        <v>45274.9</v>
      </c>
      <c r="GM233">
        <v>50663.5</v>
      </c>
      <c r="GN233">
        <v>55171.4</v>
      </c>
      <c r="GO233">
        <v>61988.7</v>
      </c>
      <c r="GP233">
        <v>1.982</v>
      </c>
      <c r="GQ233">
        <v>1.8474</v>
      </c>
      <c r="GR233">
        <v>0.0755489</v>
      </c>
      <c r="GS233">
        <v>0</v>
      </c>
      <c r="GT233">
        <v>23.7633</v>
      </c>
      <c r="GU233">
        <v>999.9</v>
      </c>
      <c r="GV233">
        <v>55.268</v>
      </c>
      <c r="GW233">
        <v>28.792</v>
      </c>
      <c r="GX233">
        <v>24.3019</v>
      </c>
      <c r="GY233">
        <v>55.5421</v>
      </c>
      <c r="GZ233">
        <v>50.004</v>
      </c>
      <c r="HA233">
        <v>1</v>
      </c>
      <c r="HB233">
        <v>-0.0797764</v>
      </c>
      <c r="HC233">
        <v>1.90163</v>
      </c>
      <c r="HD233">
        <v>20.1351</v>
      </c>
      <c r="HE233">
        <v>5.19932</v>
      </c>
      <c r="HF233">
        <v>12.004</v>
      </c>
      <c r="HG233">
        <v>4.9756</v>
      </c>
      <c r="HH233">
        <v>3.2932</v>
      </c>
      <c r="HI233">
        <v>661</v>
      </c>
      <c r="HJ233">
        <v>9999</v>
      </c>
      <c r="HK233">
        <v>9999</v>
      </c>
      <c r="HL233">
        <v>9999</v>
      </c>
      <c r="HM233">
        <v>1.86289</v>
      </c>
      <c r="HN233">
        <v>1.86777</v>
      </c>
      <c r="HO233">
        <v>1.86752</v>
      </c>
      <c r="HP233">
        <v>1.86865</v>
      </c>
      <c r="HQ233">
        <v>1.86954</v>
      </c>
      <c r="HR233">
        <v>1.86557</v>
      </c>
      <c r="HS233">
        <v>1.8667</v>
      </c>
      <c r="HT233">
        <v>1.86807</v>
      </c>
      <c r="HU233">
        <v>5</v>
      </c>
      <c r="HV233">
        <v>0</v>
      </c>
      <c r="HW233">
        <v>0</v>
      </c>
      <c r="HX233">
        <v>0</v>
      </c>
      <c r="HY233" t="s">
        <v>421</v>
      </c>
      <c r="HZ233" t="s">
        <v>422</v>
      </c>
      <c r="IA233" t="s">
        <v>423</v>
      </c>
      <c r="IB233" t="s">
        <v>423</v>
      </c>
      <c r="IC233" t="s">
        <v>423</v>
      </c>
      <c r="ID233" t="s">
        <v>423</v>
      </c>
      <c r="IE233">
        <v>0</v>
      </c>
      <c r="IF233">
        <v>100</v>
      </c>
      <c r="IG233">
        <v>100</v>
      </c>
      <c r="IH233">
        <v>8.313</v>
      </c>
      <c r="II233">
        <v>0.351</v>
      </c>
      <c r="IJ233">
        <v>3.92169283877132</v>
      </c>
      <c r="IK233">
        <v>0.0054094350880348</v>
      </c>
      <c r="IL233">
        <v>8.62785101562088e-07</v>
      </c>
      <c r="IM233">
        <v>-6.09410195572284e-10</v>
      </c>
      <c r="IN233">
        <v>-0.025273926026183</v>
      </c>
      <c r="IO233">
        <v>-0.0219156322177338</v>
      </c>
      <c r="IP233">
        <v>0.00246301660602182</v>
      </c>
      <c r="IQ233">
        <v>-2.7174175459257e-05</v>
      </c>
      <c r="IR233">
        <v>-3</v>
      </c>
      <c r="IS233">
        <v>1757</v>
      </c>
      <c r="IT233">
        <v>1</v>
      </c>
      <c r="IU233">
        <v>21</v>
      </c>
      <c r="IV233">
        <v>1563.5</v>
      </c>
      <c r="IW233">
        <v>1563.4</v>
      </c>
      <c r="IX233">
        <v>1.75049</v>
      </c>
      <c r="IY233">
        <v>2.6123</v>
      </c>
      <c r="IZ233">
        <v>1.54785</v>
      </c>
      <c r="JA233">
        <v>2.30469</v>
      </c>
      <c r="JB233">
        <v>1.34644</v>
      </c>
      <c r="JC233">
        <v>2.36206</v>
      </c>
      <c r="JD233">
        <v>32.2446</v>
      </c>
      <c r="JE233">
        <v>16.1722</v>
      </c>
      <c r="JF233">
        <v>18</v>
      </c>
      <c r="JG233">
        <v>493.67</v>
      </c>
      <c r="JH233">
        <v>407.82</v>
      </c>
      <c r="JI233">
        <v>20.2629</v>
      </c>
      <c r="JJ233">
        <v>26.1537</v>
      </c>
      <c r="JK233">
        <v>30.0001</v>
      </c>
      <c r="JL233">
        <v>26.1084</v>
      </c>
      <c r="JM233">
        <v>26.0527</v>
      </c>
      <c r="JN233">
        <v>35.0918</v>
      </c>
      <c r="JO233">
        <v>22.0001</v>
      </c>
      <c r="JP233">
        <v>8.08113</v>
      </c>
      <c r="JQ233">
        <v>20.2657</v>
      </c>
      <c r="JR233">
        <v>824.404</v>
      </c>
      <c r="JS233">
        <v>20.0696</v>
      </c>
      <c r="JT233">
        <v>102.35</v>
      </c>
      <c r="JU233">
        <v>103.179</v>
      </c>
    </row>
    <row r="234" spans="1:281">
      <c r="A234">
        <v>218</v>
      </c>
      <c r="B234">
        <v>1659722421</v>
      </c>
      <c r="C234">
        <v>4435.90000009537</v>
      </c>
      <c r="D234" t="s">
        <v>861</v>
      </c>
      <c r="E234" t="s">
        <v>862</v>
      </c>
      <c r="F234">
        <v>5</v>
      </c>
      <c r="G234" t="s">
        <v>764</v>
      </c>
      <c r="H234" t="s">
        <v>416</v>
      </c>
      <c r="I234">
        <v>1659722413.5</v>
      </c>
      <c r="J234">
        <f>(K234)/1000</f>
        <v>0</v>
      </c>
      <c r="K234">
        <f>IF(CZ234, AN234, AH234)</f>
        <v>0</v>
      </c>
      <c r="L234">
        <f>IF(CZ234, AI234, AG234)</f>
        <v>0</v>
      </c>
      <c r="M234">
        <f>DB234 - IF(AU234&gt;1, L234*CV234*100.0/(AW234*DP234), 0)</f>
        <v>0</v>
      </c>
      <c r="N234">
        <f>((T234-J234/2)*M234-L234)/(T234+J234/2)</f>
        <v>0</v>
      </c>
      <c r="O234">
        <f>N234*(DI234+DJ234)/1000.0</f>
        <v>0</v>
      </c>
      <c r="P234">
        <f>(DB234 - IF(AU234&gt;1, L234*CV234*100.0/(AW234*DP234), 0))*(DI234+DJ234)/1000.0</f>
        <v>0</v>
      </c>
      <c r="Q234">
        <f>2.0/((1/S234-1/R234)+SIGN(S234)*SQRT((1/S234-1/R234)*(1/S234-1/R234) + 4*CW234/((CW234+1)*(CW234+1))*(2*1/S234*1/R234-1/R234*1/R234)))</f>
        <v>0</v>
      </c>
      <c r="R234">
        <f>IF(LEFT(CX234,1)&lt;&gt;"0",IF(LEFT(CX234,1)="1",3.0,CY234),$D$5+$E$5*(DP234*DI234/($K$5*1000))+$F$5*(DP234*DI234/($K$5*1000))*MAX(MIN(CV234,$J$5),$I$5)*MAX(MIN(CV234,$J$5),$I$5)+$G$5*MAX(MIN(CV234,$J$5),$I$5)*(DP234*DI234/($K$5*1000))+$H$5*(DP234*DI234/($K$5*1000))*(DP234*DI234/($K$5*1000)))</f>
        <v>0</v>
      </c>
      <c r="S234">
        <f>J234*(1000-(1000*0.61365*exp(17.502*W234/(240.97+W234))/(DI234+DJ234)+DD234)/2)/(1000*0.61365*exp(17.502*W234/(240.97+W234))/(DI234+DJ234)-DD234)</f>
        <v>0</v>
      </c>
      <c r="T234">
        <f>1/((CW234+1)/(Q234/1.6)+1/(R234/1.37)) + CW234/((CW234+1)/(Q234/1.6) + CW234/(R234/1.37))</f>
        <v>0</v>
      </c>
      <c r="U234">
        <f>(CR234*CU234)</f>
        <v>0</v>
      </c>
      <c r="V234">
        <f>(DK234+(U234+2*0.95*5.67E-8*(((DK234+$B$7)+273)^4-(DK234+273)^4)-44100*J234)/(1.84*29.3*R234+8*0.95*5.67E-8*(DK234+273)^3))</f>
        <v>0</v>
      </c>
      <c r="W234">
        <f>($C$7*DL234+$D$7*DM234+$E$7*V234)</f>
        <v>0</v>
      </c>
      <c r="X234">
        <f>0.61365*exp(17.502*W234/(240.97+W234))</f>
        <v>0</v>
      </c>
      <c r="Y234">
        <f>(Z234/AA234*100)</f>
        <v>0</v>
      </c>
      <c r="Z234">
        <f>DD234*(DI234+DJ234)/1000</f>
        <v>0</v>
      </c>
      <c r="AA234">
        <f>0.61365*exp(17.502*DK234/(240.97+DK234))</f>
        <v>0</v>
      </c>
      <c r="AB234">
        <f>(X234-DD234*(DI234+DJ234)/1000)</f>
        <v>0</v>
      </c>
      <c r="AC234">
        <f>(-J234*44100)</f>
        <v>0</v>
      </c>
      <c r="AD234">
        <f>2*29.3*R234*0.92*(DK234-W234)</f>
        <v>0</v>
      </c>
      <c r="AE234">
        <f>2*0.95*5.67E-8*(((DK234+$B$7)+273)^4-(W234+273)^4)</f>
        <v>0</v>
      </c>
      <c r="AF234">
        <f>U234+AE234+AC234+AD234</f>
        <v>0</v>
      </c>
      <c r="AG234">
        <f>DH234*AU234*(DC234-DB234*(1000-AU234*DE234)/(1000-AU234*DD234))/(100*CV234)</f>
        <v>0</v>
      </c>
      <c r="AH234">
        <f>1000*DH234*AU234*(DD234-DE234)/(100*CV234*(1000-AU234*DD234))</f>
        <v>0</v>
      </c>
      <c r="AI234">
        <f>(AJ234 - AK234 - DI234*1E3/(8.314*(DK234+273.15)) * AM234/DH234 * AL234) * DH234/(100*CV234) * (1000 - DE234)/1000</f>
        <v>0</v>
      </c>
      <c r="AJ234">
        <v>835.630720433495</v>
      </c>
      <c r="AK234">
        <v>809.411739393939</v>
      </c>
      <c r="AL234">
        <v>3.47011171971051</v>
      </c>
      <c r="AM234">
        <v>66.0070140870222</v>
      </c>
      <c r="AN234">
        <f>(AP234 - AO234 + DI234*1E3/(8.314*(DK234+273.15)) * AR234/DH234 * AQ234) * DH234/(100*CV234) * 1000/(1000 - AP234)</f>
        <v>0</v>
      </c>
      <c r="AO234">
        <v>20.1407841982073</v>
      </c>
      <c r="AP234">
        <v>21.3954545454546</v>
      </c>
      <c r="AQ234">
        <v>-6.35623060637684e-06</v>
      </c>
      <c r="AR234">
        <v>111.285414985331</v>
      </c>
      <c r="AS234">
        <v>2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MAX(0,($B$13+$C$13*DP234)/(1+$D$13*DP234)*DI234/(DK234+273)*$E$13)</f>
        <v>0</v>
      </c>
      <c r="AX234" t="s">
        <v>417</v>
      </c>
      <c r="AY234" t="s">
        <v>417</v>
      </c>
      <c r="AZ234">
        <v>0</v>
      </c>
      <c r="BA234">
        <v>0</v>
      </c>
      <c r="BB234">
        <f>1-AZ234/BA234</f>
        <v>0</v>
      </c>
      <c r="BC234">
        <v>0</v>
      </c>
      <c r="BD234" t="s">
        <v>417</v>
      </c>
      <c r="BE234" t="s">
        <v>417</v>
      </c>
      <c r="BF234">
        <v>0</v>
      </c>
      <c r="BG234">
        <v>0</v>
      </c>
      <c r="BH234">
        <f>1-BF234/BG234</f>
        <v>0</v>
      </c>
      <c r="BI234">
        <v>0.5</v>
      </c>
      <c r="BJ234">
        <f>CS234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417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f>$B$11*DQ234+$C$11*DR234+$F$11*EC234*(1-EF234)</f>
        <v>0</v>
      </c>
      <c r="CS234">
        <f>CR234*CT234</f>
        <v>0</v>
      </c>
      <c r="CT234">
        <f>($B$11*$D$9+$C$11*$D$9+$F$11*((EP234+EH234)/MAX(EP234+EH234+EQ234, 0.1)*$I$9+EQ234/MAX(EP234+EH234+EQ234, 0.1)*$J$9))/($B$11+$C$11+$F$11)</f>
        <v>0</v>
      </c>
      <c r="CU234">
        <f>($B$11*$K$9+$C$11*$K$9+$F$11*((EP234+EH234)/MAX(EP234+EH234+EQ234, 0.1)*$P$9+EQ234/MAX(EP234+EH234+EQ234, 0.1)*$Q$9))/($B$11+$C$11+$F$11)</f>
        <v>0</v>
      </c>
      <c r="CV234">
        <v>6</v>
      </c>
      <c r="CW234">
        <v>0.5</v>
      </c>
      <c r="CX234" t="s">
        <v>418</v>
      </c>
      <c r="CY234">
        <v>2</v>
      </c>
      <c r="CZ234" t="b">
        <v>1</v>
      </c>
      <c r="DA234">
        <v>1659722413.5</v>
      </c>
      <c r="DB234">
        <v>768.534962962963</v>
      </c>
      <c r="DC234">
        <v>802.30962962963</v>
      </c>
      <c r="DD234">
        <v>21.3950740740741</v>
      </c>
      <c r="DE234">
        <v>20.1401740740741</v>
      </c>
      <c r="DF234">
        <v>760.27</v>
      </c>
      <c r="DG234">
        <v>21.0440333333333</v>
      </c>
      <c r="DH234">
        <v>500.105222222222</v>
      </c>
      <c r="DI234">
        <v>90.3667740740741</v>
      </c>
      <c r="DJ234">
        <v>0.100080581481481</v>
      </c>
      <c r="DK234">
        <v>24.5766851851852</v>
      </c>
      <c r="DL234">
        <v>24.9929703703704</v>
      </c>
      <c r="DM234">
        <v>999.9</v>
      </c>
      <c r="DN234">
        <v>0</v>
      </c>
      <c r="DO234">
        <v>0</v>
      </c>
      <c r="DP234">
        <v>10009.8148148148</v>
      </c>
      <c r="DQ234">
        <v>0</v>
      </c>
      <c r="DR234">
        <v>11.0364777777778</v>
      </c>
      <c r="DS234">
        <v>-33.7747037037037</v>
      </c>
      <c r="DT234">
        <v>785.33737037037</v>
      </c>
      <c r="DU234">
        <v>818.800444444444</v>
      </c>
      <c r="DV234">
        <v>1.25489</v>
      </c>
      <c r="DW234">
        <v>802.30962962963</v>
      </c>
      <c r="DX234">
        <v>20.1401740740741</v>
      </c>
      <c r="DY234">
        <v>1.93340296296296</v>
      </c>
      <c r="DZ234">
        <v>1.82000296296296</v>
      </c>
      <c r="EA234">
        <v>16.9092222222222</v>
      </c>
      <c r="EB234">
        <v>15.9596555555556</v>
      </c>
      <c r="EC234">
        <v>1999.99592592593</v>
      </c>
      <c r="ED234">
        <v>0.979999592592593</v>
      </c>
      <c r="EE234">
        <v>0.0200002740740741</v>
      </c>
      <c r="EF234">
        <v>0</v>
      </c>
      <c r="EG234">
        <v>272.362</v>
      </c>
      <c r="EH234">
        <v>5.00063</v>
      </c>
      <c r="EI234">
        <v>5708.2162962963</v>
      </c>
      <c r="EJ234">
        <v>17256.862962963</v>
      </c>
      <c r="EK234">
        <v>38.4278148148148</v>
      </c>
      <c r="EL234">
        <v>38.4463333333333</v>
      </c>
      <c r="EM234">
        <v>37.937</v>
      </c>
      <c r="EN234">
        <v>37.812</v>
      </c>
      <c r="EO234">
        <v>39.187</v>
      </c>
      <c r="EP234">
        <v>1955.09148148148</v>
      </c>
      <c r="EQ234">
        <v>39.9044444444444</v>
      </c>
      <c r="ER234">
        <v>0</v>
      </c>
      <c r="ES234">
        <v>1659722418.7</v>
      </c>
      <c r="ET234">
        <v>0</v>
      </c>
      <c r="EU234">
        <v>272.419269230769</v>
      </c>
      <c r="EV234">
        <v>4.80830768973094</v>
      </c>
      <c r="EW234">
        <v>110.160000076866</v>
      </c>
      <c r="EX234">
        <v>5709.21538461538</v>
      </c>
      <c r="EY234">
        <v>15</v>
      </c>
      <c r="EZ234">
        <v>0</v>
      </c>
      <c r="FA234" t="s">
        <v>419</v>
      </c>
      <c r="FB234">
        <v>1659628608.5</v>
      </c>
      <c r="FC234">
        <v>1659628614.5</v>
      </c>
      <c r="FD234">
        <v>0</v>
      </c>
      <c r="FE234">
        <v>0.171</v>
      </c>
      <c r="FF234">
        <v>-0.023</v>
      </c>
      <c r="FG234">
        <v>6.372</v>
      </c>
      <c r="FH234">
        <v>0.072</v>
      </c>
      <c r="FI234">
        <v>420</v>
      </c>
      <c r="FJ234">
        <v>15</v>
      </c>
      <c r="FK234">
        <v>0.23</v>
      </c>
      <c r="FL234">
        <v>0.04</v>
      </c>
      <c r="FM234">
        <v>-33.712575</v>
      </c>
      <c r="FN234">
        <v>-1.64412157598482</v>
      </c>
      <c r="FO234">
        <v>0.382104392640283</v>
      </c>
      <c r="FP234">
        <v>0</v>
      </c>
      <c r="FQ234">
        <v>272.096617647059</v>
      </c>
      <c r="FR234">
        <v>5.1026890730823</v>
      </c>
      <c r="FS234">
        <v>0.533568839745538</v>
      </c>
      <c r="FT234">
        <v>0</v>
      </c>
      <c r="FU234">
        <v>1.25501325</v>
      </c>
      <c r="FV234">
        <v>-0.0111529080675455</v>
      </c>
      <c r="FW234">
        <v>0.00281822230093724</v>
      </c>
      <c r="FX234">
        <v>1</v>
      </c>
      <c r="FY234">
        <v>1</v>
      </c>
      <c r="FZ234">
        <v>3</v>
      </c>
      <c r="GA234" t="s">
        <v>426</v>
      </c>
      <c r="GB234">
        <v>2.97369</v>
      </c>
      <c r="GC234">
        <v>2.75311</v>
      </c>
      <c r="GD234">
        <v>0.142993</v>
      </c>
      <c r="GE234">
        <v>0.147979</v>
      </c>
      <c r="GF234">
        <v>0.095371</v>
      </c>
      <c r="GG234">
        <v>0.0923482</v>
      </c>
      <c r="GH234">
        <v>33386.4</v>
      </c>
      <c r="GI234">
        <v>36309.3</v>
      </c>
      <c r="GJ234">
        <v>35299.9</v>
      </c>
      <c r="GK234">
        <v>38645.1</v>
      </c>
      <c r="GL234">
        <v>45275.8</v>
      </c>
      <c r="GM234">
        <v>50663</v>
      </c>
      <c r="GN234">
        <v>55172.3</v>
      </c>
      <c r="GO234">
        <v>61987.7</v>
      </c>
      <c r="GP234">
        <v>1.981</v>
      </c>
      <c r="GQ234">
        <v>1.8484</v>
      </c>
      <c r="GR234">
        <v>0.0730157</v>
      </c>
      <c r="GS234">
        <v>0</v>
      </c>
      <c r="GT234">
        <v>23.7613</v>
      </c>
      <c r="GU234">
        <v>999.9</v>
      </c>
      <c r="GV234">
        <v>55.268</v>
      </c>
      <c r="GW234">
        <v>28.782</v>
      </c>
      <c r="GX234">
        <v>24.2897</v>
      </c>
      <c r="GY234">
        <v>54.8621</v>
      </c>
      <c r="GZ234">
        <v>49.8518</v>
      </c>
      <c r="HA234">
        <v>1</v>
      </c>
      <c r="HB234">
        <v>-0.0791463</v>
      </c>
      <c r="HC234">
        <v>1.91198</v>
      </c>
      <c r="HD234">
        <v>20.1351</v>
      </c>
      <c r="HE234">
        <v>5.19932</v>
      </c>
      <c r="HF234">
        <v>12.0052</v>
      </c>
      <c r="HG234">
        <v>4.9756</v>
      </c>
      <c r="HH234">
        <v>3.2932</v>
      </c>
      <c r="HI234">
        <v>661</v>
      </c>
      <c r="HJ234">
        <v>9999</v>
      </c>
      <c r="HK234">
        <v>9999</v>
      </c>
      <c r="HL234">
        <v>9999</v>
      </c>
      <c r="HM234">
        <v>1.86282</v>
      </c>
      <c r="HN234">
        <v>1.86774</v>
      </c>
      <c r="HO234">
        <v>1.86752</v>
      </c>
      <c r="HP234">
        <v>1.86865</v>
      </c>
      <c r="HQ234">
        <v>1.86951</v>
      </c>
      <c r="HR234">
        <v>1.86557</v>
      </c>
      <c r="HS234">
        <v>1.86667</v>
      </c>
      <c r="HT234">
        <v>1.86807</v>
      </c>
      <c r="HU234">
        <v>5</v>
      </c>
      <c r="HV234">
        <v>0</v>
      </c>
      <c r="HW234">
        <v>0</v>
      </c>
      <c r="HX234">
        <v>0</v>
      </c>
      <c r="HY234" t="s">
        <v>421</v>
      </c>
      <c r="HZ234" t="s">
        <v>422</v>
      </c>
      <c r="IA234" t="s">
        <v>423</v>
      </c>
      <c r="IB234" t="s">
        <v>423</v>
      </c>
      <c r="IC234" t="s">
        <v>423</v>
      </c>
      <c r="ID234" t="s">
        <v>423</v>
      </c>
      <c r="IE234">
        <v>0</v>
      </c>
      <c r="IF234">
        <v>100</v>
      </c>
      <c r="IG234">
        <v>100</v>
      </c>
      <c r="IH234">
        <v>8.408</v>
      </c>
      <c r="II234">
        <v>0.351</v>
      </c>
      <c r="IJ234">
        <v>3.92169283877132</v>
      </c>
      <c r="IK234">
        <v>0.0054094350880348</v>
      </c>
      <c r="IL234">
        <v>8.62785101562088e-07</v>
      </c>
      <c r="IM234">
        <v>-6.09410195572284e-10</v>
      </c>
      <c r="IN234">
        <v>-0.025273926026183</v>
      </c>
      <c r="IO234">
        <v>-0.0219156322177338</v>
      </c>
      <c r="IP234">
        <v>0.00246301660602182</v>
      </c>
      <c r="IQ234">
        <v>-2.7174175459257e-05</v>
      </c>
      <c r="IR234">
        <v>-3</v>
      </c>
      <c r="IS234">
        <v>1757</v>
      </c>
      <c r="IT234">
        <v>1</v>
      </c>
      <c r="IU234">
        <v>21</v>
      </c>
      <c r="IV234">
        <v>1563.5</v>
      </c>
      <c r="IW234">
        <v>1563.4</v>
      </c>
      <c r="IX234">
        <v>1.77734</v>
      </c>
      <c r="IY234">
        <v>2.60132</v>
      </c>
      <c r="IZ234">
        <v>1.54785</v>
      </c>
      <c r="JA234">
        <v>2.30591</v>
      </c>
      <c r="JB234">
        <v>1.34644</v>
      </c>
      <c r="JC234">
        <v>2.3999</v>
      </c>
      <c r="JD234">
        <v>32.2446</v>
      </c>
      <c r="JE234">
        <v>16.1722</v>
      </c>
      <c r="JF234">
        <v>18</v>
      </c>
      <c r="JG234">
        <v>493.04</v>
      </c>
      <c r="JH234">
        <v>408.394</v>
      </c>
      <c r="JI234">
        <v>20.2668</v>
      </c>
      <c r="JJ234">
        <v>26.1559</v>
      </c>
      <c r="JK234">
        <v>30.0005</v>
      </c>
      <c r="JL234">
        <v>26.1106</v>
      </c>
      <c r="JM234">
        <v>26.0549</v>
      </c>
      <c r="JN234">
        <v>35.5811</v>
      </c>
      <c r="JO234">
        <v>22.2773</v>
      </c>
      <c r="JP234">
        <v>8.08113</v>
      </c>
      <c r="JQ234">
        <v>20.2669</v>
      </c>
      <c r="JR234">
        <v>844.564</v>
      </c>
      <c r="JS234">
        <v>20.0636</v>
      </c>
      <c r="JT234">
        <v>102.352</v>
      </c>
      <c r="JU234">
        <v>103.178</v>
      </c>
    </row>
    <row r="235" spans="1:281">
      <c r="A235">
        <v>219</v>
      </c>
      <c r="B235">
        <v>1659722426</v>
      </c>
      <c r="C235">
        <v>4440.90000009537</v>
      </c>
      <c r="D235" t="s">
        <v>863</v>
      </c>
      <c r="E235" t="s">
        <v>864</v>
      </c>
      <c r="F235">
        <v>5</v>
      </c>
      <c r="G235" t="s">
        <v>764</v>
      </c>
      <c r="H235" t="s">
        <v>416</v>
      </c>
      <c r="I235">
        <v>1659722418.21429</v>
      </c>
      <c r="J235">
        <f>(K235)/1000</f>
        <v>0</v>
      </c>
      <c r="K235">
        <f>IF(CZ235, AN235, AH235)</f>
        <v>0</v>
      </c>
      <c r="L235">
        <f>IF(CZ235, AI235, AG235)</f>
        <v>0</v>
      </c>
      <c r="M235">
        <f>DB235 - IF(AU235&gt;1, L235*CV235*100.0/(AW235*DP235), 0)</f>
        <v>0</v>
      </c>
      <c r="N235">
        <f>((T235-J235/2)*M235-L235)/(T235+J235/2)</f>
        <v>0</v>
      </c>
      <c r="O235">
        <f>N235*(DI235+DJ235)/1000.0</f>
        <v>0</v>
      </c>
      <c r="P235">
        <f>(DB235 - IF(AU235&gt;1, L235*CV235*100.0/(AW235*DP235), 0))*(DI235+DJ235)/1000.0</f>
        <v>0</v>
      </c>
      <c r="Q235">
        <f>2.0/((1/S235-1/R235)+SIGN(S235)*SQRT((1/S235-1/R235)*(1/S235-1/R235) + 4*CW235/((CW235+1)*(CW235+1))*(2*1/S235*1/R235-1/R235*1/R235)))</f>
        <v>0</v>
      </c>
      <c r="R235">
        <f>IF(LEFT(CX235,1)&lt;&gt;"0",IF(LEFT(CX235,1)="1",3.0,CY235),$D$5+$E$5*(DP235*DI235/($K$5*1000))+$F$5*(DP235*DI235/($K$5*1000))*MAX(MIN(CV235,$J$5),$I$5)*MAX(MIN(CV235,$J$5),$I$5)+$G$5*MAX(MIN(CV235,$J$5),$I$5)*(DP235*DI235/($K$5*1000))+$H$5*(DP235*DI235/($K$5*1000))*(DP235*DI235/($K$5*1000)))</f>
        <v>0</v>
      </c>
      <c r="S235">
        <f>J235*(1000-(1000*0.61365*exp(17.502*W235/(240.97+W235))/(DI235+DJ235)+DD235)/2)/(1000*0.61365*exp(17.502*W235/(240.97+W235))/(DI235+DJ235)-DD235)</f>
        <v>0</v>
      </c>
      <c r="T235">
        <f>1/((CW235+1)/(Q235/1.6)+1/(R235/1.37)) + CW235/((CW235+1)/(Q235/1.6) + CW235/(R235/1.37))</f>
        <v>0</v>
      </c>
      <c r="U235">
        <f>(CR235*CU235)</f>
        <v>0</v>
      </c>
      <c r="V235">
        <f>(DK235+(U235+2*0.95*5.67E-8*(((DK235+$B$7)+273)^4-(DK235+273)^4)-44100*J235)/(1.84*29.3*R235+8*0.95*5.67E-8*(DK235+273)^3))</f>
        <v>0</v>
      </c>
      <c r="W235">
        <f>($C$7*DL235+$D$7*DM235+$E$7*V235)</f>
        <v>0</v>
      </c>
      <c r="X235">
        <f>0.61365*exp(17.502*W235/(240.97+W235))</f>
        <v>0</v>
      </c>
      <c r="Y235">
        <f>(Z235/AA235*100)</f>
        <v>0</v>
      </c>
      <c r="Z235">
        <f>DD235*(DI235+DJ235)/1000</f>
        <v>0</v>
      </c>
      <c r="AA235">
        <f>0.61365*exp(17.502*DK235/(240.97+DK235))</f>
        <v>0</v>
      </c>
      <c r="AB235">
        <f>(X235-DD235*(DI235+DJ235)/1000)</f>
        <v>0</v>
      </c>
      <c r="AC235">
        <f>(-J235*44100)</f>
        <v>0</v>
      </c>
      <c r="AD235">
        <f>2*29.3*R235*0.92*(DK235-W235)</f>
        <v>0</v>
      </c>
      <c r="AE235">
        <f>2*0.95*5.67E-8*(((DK235+$B$7)+273)^4-(W235+273)^4)</f>
        <v>0</v>
      </c>
      <c r="AF235">
        <f>U235+AE235+AC235+AD235</f>
        <v>0</v>
      </c>
      <c r="AG235">
        <f>DH235*AU235*(DC235-DB235*(1000-AU235*DE235)/(1000-AU235*DD235))/(100*CV235)</f>
        <v>0</v>
      </c>
      <c r="AH235">
        <f>1000*DH235*AU235*(DD235-DE235)/(100*CV235*(1000-AU235*DD235))</f>
        <v>0</v>
      </c>
      <c r="AI235">
        <f>(AJ235 - AK235 - DI235*1E3/(8.314*(DK235+273.15)) * AM235/DH235 * AL235) * DH235/(100*CV235) * (1000 - DE235)/1000</f>
        <v>0</v>
      </c>
      <c r="AJ235">
        <v>851.508722416515</v>
      </c>
      <c r="AK235">
        <v>825.980642424242</v>
      </c>
      <c r="AL235">
        <v>3.2956999243786</v>
      </c>
      <c r="AM235">
        <v>66.0070140870222</v>
      </c>
      <c r="AN235">
        <f>(AP235 - AO235 + DI235*1E3/(8.314*(DK235+273.15)) * AR235/DH235 * AQ235) * DH235/(100*CV235) * 1000/(1000 - AP235)</f>
        <v>0</v>
      </c>
      <c r="AO235">
        <v>20.1220464115066</v>
      </c>
      <c r="AP235">
        <v>21.3918328671329</v>
      </c>
      <c r="AQ235">
        <v>-7.43314284182586e-06</v>
      </c>
      <c r="AR235">
        <v>111.285414985331</v>
      </c>
      <c r="AS235">
        <v>2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MAX(0,($B$13+$C$13*DP235)/(1+$D$13*DP235)*DI235/(DK235+273)*$E$13)</f>
        <v>0</v>
      </c>
      <c r="AX235" t="s">
        <v>417</v>
      </c>
      <c r="AY235" t="s">
        <v>417</v>
      </c>
      <c r="AZ235">
        <v>0</v>
      </c>
      <c r="BA235">
        <v>0</v>
      </c>
      <c r="BB235">
        <f>1-AZ235/BA235</f>
        <v>0</v>
      </c>
      <c r="BC235">
        <v>0</v>
      </c>
      <c r="BD235" t="s">
        <v>417</v>
      </c>
      <c r="BE235" t="s">
        <v>417</v>
      </c>
      <c r="BF235">
        <v>0</v>
      </c>
      <c r="BG235">
        <v>0</v>
      </c>
      <c r="BH235">
        <f>1-BF235/BG235</f>
        <v>0</v>
      </c>
      <c r="BI235">
        <v>0.5</v>
      </c>
      <c r="BJ235">
        <f>CS235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417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f>$B$11*DQ235+$C$11*DR235+$F$11*EC235*(1-EF235)</f>
        <v>0</v>
      </c>
      <c r="CS235">
        <f>CR235*CT235</f>
        <v>0</v>
      </c>
      <c r="CT235">
        <f>($B$11*$D$9+$C$11*$D$9+$F$11*((EP235+EH235)/MAX(EP235+EH235+EQ235, 0.1)*$I$9+EQ235/MAX(EP235+EH235+EQ235, 0.1)*$J$9))/($B$11+$C$11+$F$11)</f>
        <v>0</v>
      </c>
      <c r="CU235">
        <f>($B$11*$K$9+$C$11*$K$9+$F$11*((EP235+EH235)/MAX(EP235+EH235+EQ235, 0.1)*$P$9+EQ235/MAX(EP235+EH235+EQ235, 0.1)*$Q$9))/($B$11+$C$11+$F$11)</f>
        <v>0</v>
      </c>
      <c r="CV235">
        <v>6</v>
      </c>
      <c r="CW235">
        <v>0.5</v>
      </c>
      <c r="CX235" t="s">
        <v>418</v>
      </c>
      <c r="CY235">
        <v>2</v>
      </c>
      <c r="CZ235" t="b">
        <v>1</v>
      </c>
      <c r="DA235">
        <v>1659722418.21429</v>
      </c>
      <c r="DB235">
        <v>784.260142857143</v>
      </c>
      <c r="DC235">
        <v>817.900607142857</v>
      </c>
      <c r="DD235">
        <v>21.3942785714286</v>
      </c>
      <c r="DE235">
        <v>20.1323</v>
      </c>
      <c r="DF235">
        <v>775.906678571429</v>
      </c>
      <c r="DG235">
        <v>21.043275</v>
      </c>
      <c r="DH235">
        <v>500.097107142857</v>
      </c>
      <c r="DI235">
        <v>90.3663678571428</v>
      </c>
      <c r="DJ235">
        <v>0.0999885428571429</v>
      </c>
      <c r="DK235">
        <v>24.5753035714286</v>
      </c>
      <c r="DL235">
        <v>24.9895035714286</v>
      </c>
      <c r="DM235">
        <v>999.9</v>
      </c>
      <c r="DN235">
        <v>0</v>
      </c>
      <c r="DO235">
        <v>0</v>
      </c>
      <c r="DP235">
        <v>10015.1785714286</v>
      </c>
      <c r="DQ235">
        <v>0</v>
      </c>
      <c r="DR235">
        <v>11.0434428571429</v>
      </c>
      <c r="DS235">
        <v>-33.6405142857143</v>
      </c>
      <c r="DT235">
        <v>801.405607142857</v>
      </c>
      <c r="DU235">
        <v>834.704964285714</v>
      </c>
      <c r="DV235">
        <v>1.26196892857143</v>
      </c>
      <c r="DW235">
        <v>817.900607142857</v>
      </c>
      <c r="DX235">
        <v>20.1323</v>
      </c>
      <c r="DY235">
        <v>1.9333225</v>
      </c>
      <c r="DZ235">
        <v>1.81928321428571</v>
      </c>
      <c r="EA235">
        <v>16.9085642857143</v>
      </c>
      <c r="EB235">
        <v>15.9534607142857</v>
      </c>
      <c r="EC235">
        <v>1999.995</v>
      </c>
      <c r="ED235">
        <v>0.980000357142857</v>
      </c>
      <c r="EE235">
        <v>0.0199995142857143</v>
      </c>
      <c r="EF235">
        <v>0</v>
      </c>
      <c r="EG235">
        <v>272.779928571429</v>
      </c>
      <c r="EH235">
        <v>5.00063</v>
      </c>
      <c r="EI235">
        <v>5716.76464285714</v>
      </c>
      <c r="EJ235">
        <v>17256.8571428571</v>
      </c>
      <c r="EK235">
        <v>38.4281428571429</v>
      </c>
      <c r="EL235">
        <v>38.45275</v>
      </c>
      <c r="EM235">
        <v>37.937</v>
      </c>
      <c r="EN235">
        <v>37.812</v>
      </c>
      <c r="EO235">
        <v>39.187</v>
      </c>
      <c r="EP235">
        <v>1955.09214285714</v>
      </c>
      <c r="EQ235">
        <v>39.9028571428572</v>
      </c>
      <c r="ER235">
        <v>0</v>
      </c>
      <c r="ES235">
        <v>1659722422.9</v>
      </c>
      <c r="ET235">
        <v>0</v>
      </c>
      <c r="EU235">
        <v>272.79792</v>
      </c>
      <c r="EV235">
        <v>5.25076922302282</v>
      </c>
      <c r="EW235">
        <v>105.56923063149</v>
      </c>
      <c r="EX235">
        <v>5717.274</v>
      </c>
      <c r="EY235">
        <v>15</v>
      </c>
      <c r="EZ235">
        <v>0</v>
      </c>
      <c r="FA235" t="s">
        <v>419</v>
      </c>
      <c r="FB235">
        <v>1659628608.5</v>
      </c>
      <c r="FC235">
        <v>1659628614.5</v>
      </c>
      <c r="FD235">
        <v>0</v>
      </c>
      <c r="FE235">
        <v>0.171</v>
      </c>
      <c r="FF235">
        <v>-0.023</v>
      </c>
      <c r="FG235">
        <v>6.372</v>
      </c>
      <c r="FH235">
        <v>0.072</v>
      </c>
      <c r="FI235">
        <v>420</v>
      </c>
      <c r="FJ235">
        <v>15</v>
      </c>
      <c r="FK235">
        <v>0.23</v>
      </c>
      <c r="FL235">
        <v>0.04</v>
      </c>
      <c r="FM235">
        <v>-33.669695</v>
      </c>
      <c r="FN235">
        <v>0.91851332082559</v>
      </c>
      <c r="FO235">
        <v>0.402879653835981</v>
      </c>
      <c r="FP235">
        <v>0</v>
      </c>
      <c r="FQ235">
        <v>272.468235294118</v>
      </c>
      <c r="FR235">
        <v>4.95746371194704</v>
      </c>
      <c r="FS235">
        <v>0.523479201161269</v>
      </c>
      <c r="FT235">
        <v>0</v>
      </c>
      <c r="FU235">
        <v>1.25823</v>
      </c>
      <c r="FV235">
        <v>0.0471305065665999</v>
      </c>
      <c r="FW235">
        <v>0.00969069140980148</v>
      </c>
      <c r="FX235">
        <v>1</v>
      </c>
      <c r="FY235">
        <v>1</v>
      </c>
      <c r="FZ235">
        <v>3</v>
      </c>
      <c r="GA235" t="s">
        <v>426</v>
      </c>
      <c r="GB235">
        <v>2.97471</v>
      </c>
      <c r="GC235">
        <v>2.75381</v>
      </c>
      <c r="GD235">
        <v>0.144939</v>
      </c>
      <c r="GE235">
        <v>0.149878</v>
      </c>
      <c r="GF235">
        <v>0.0953661</v>
      </c>
      <c r="GG235">
        <v>0.0922285</v>
      </c>
      <c r="GH235">
        <v>33309.9</v>
      </c>
      <c r="GI235">
        <v>36227.9</v>
      </c>
      <c r="GJ235">
        <v>35299.2</v>
      </c>
      <c r="GK235">
        <v>38644.6</v>
      </c>
      <c r="GL235">
        <v>45275.7</v>
      </c>
      <c r="GM235">
        <v>50670.4</v>
      </c>
      <c r="GN235">
        <v>55171.8</v>
      </c>
      <c r="GO235">
        <v>61988.5</v>
      </c>
      <c r="GP235">
        <v>1.9818</v>
      </c>
      <c r="GQ235">
        <v>1.8476</v>
      </c>
      <c r="GR235">
        <v>0.0749528</v>
      </c>
      <c r="GS235">
        <v>0</v>
      </c>
      <c r="GT235">
        <v>23.7593</v>
      </c>
      <c r="GU235">
        <v>999.9</v>
      </c>
      <c r="GV235">
        <v>55.268</v>
      </c>
      <c r="GW235">
        <v>28.782</v>
      </c>
      <c r="GX235">
        <v>24.2897</v>
      </c>
      <c r="GY235">
        <v>54.5721</v>
      </c>
      <c r="GZ235">
        <v>49.4832</v>
      </c>
      <c r="HA235">
        <v>1</v>
      </c>
      <c r="HB235">
        <v>-0.0793293</v>
      </c>
      <c r="HC235">
        <v>1.84625</v>
      </c>
      <c r="HD235">
        <v>20.1359</v>
      </c>
      <c r="HE235">
        <v>5.19932</v>
      </c>
      <c r="HF235">
        <v>12.004</v>
      </c>
      <c r="HG235">
        <v>4.976</v>
      </c>
      <c r="HH235">
        <v>3.2936</v>
      </c>
      <c r="HI235">
        <v>661</v>
      </c>
      <c r="HJ235">
        <v>9999</v>
      </c>
      <c r="HK235">
        <v>9999</v>
      </c>
      <c r="HL235">
        <v>9999</v>
      </c>
      <c r="HM235">
        <v>1.86282</v>
      </c>
      <c r="HN235">
        <v>1.86783</v>
      </c>
      <c r="HO235">
        <v>1.86752</v>
      </c>
      <c r="HP235">
        <v>1.86871</v>
      </c>
      <c r="HQ235">
        <v>1.86954</v>
      </c>
      <c r="HR235">
        <v>1.86554</v>
      </c>
      <c r="HS235">
        <v>1.86664</v>
      </c>
      <c r="HT235">
        <v>1.8681</v>
      </c>
      <c r="HU235">
        <v>5</v>
      </c>
      <c r="HV235">
        <v>0</v>
      </c>
      <c r="HW235">
        <v>0</v>
      </c>
      <c r="HX235">
        <v>0</v>
      </c>
      <c r="HY235" t="s">
        <v>421</v>
      </c>
      <c r="HZ235" t="s">
        <v>422</v>
      </c>
      <c r="IA235" t="s">
        <v>423</v>
      </c>
      <c r="IB235" t="s">
        <v>423</v>
      </c>
      <c r="IC235" t="s">
        <v>423</v>
      </c>
      <c r="ID235" t="s">
        <v>423</v>
      </c>
      <c r="IE235">
        <v>0</v>
      </c>
      <c r="IF235">
        <v>100</v>
      </c>
      <c r="IG235">
        <v>100</v>
      </c>
      <c r="IH235">
        <v>8.498</v>
      </c>
      <c r="II235">
        <v>0.3509</v>
      </c>
      <c r="IJ235">
        <v>3.92169283877132</v>
      </c>
      <c r="IK235">
        <v>0.0054094350880348</v>
      </c>
      <c r="IL235">
        <v>8.62785101562088e-07</v>
      </c>
      <c r="IM235">
        <v>-6.09410195572284e-10</v>
      </c>
      <c r="IN235">
        <v>-0.025273926026183</v>
      </c>
      <c r="IO235">
        <v>-0.0219156322177338</v>
      </c>
      <c r="IP235">
        <v>0.00246301660602182</v>
      </c>
      <c r="IQ235">
        <v>-2.7174175459257e-05</v>
      </c>
      <c r="IR235">
        <v>-3</v>
      </c>
      <c r="IS235">
        <v>1757</v>
      </c>
      <c r="IT235">
        <v>1</v>
      </c>
      <c r="IU235">
        <v>21</v>
      </c>
      <c r="IV235">
        <v>1563.6</v>
      </c>
      <c r="IW235">
        <v>1563.5</v>
      </c>
      <c r="IX235">
        <v>1.80542</v>
      </c>
      <c r="IY235">
        <v>2.60498</v>
      </c>
      <c r="IZ235">
        <v>1.54785</v>
      </c>
      <c r="JA235">
        <v>2.30469</v>
      </c>
      <c r="JB235">
        <v>1.34644</v>
      </c>
      <c r="JC235">
        <v>2.31689</v>
      </c>
      <c r="JD235">
        <v>32.2446</v>
      </c>
      <c r="JE235">
        <v>16.1722</v>
      </c>
      <c r="JF235">
        <v>18</v>
      </c>
      <c r="JG235">
        <v>493.58</v>
      </c>
      <c r="JH235">
        <v>407.963</v>
      </c>
      <c r="JI235">
        <v>20.2722</v>
      </c>
      <c r="JJ235">
        <v>26.1581</v>
      </c>
      <c r="JK235">
        <v>30.0003</v>
      </c>
      <c r="JL235">
        <v>26.1128</v>
      </c>
      <c r="JM235">
        <v>26.057</v>
      </c>
      <c r="JN235">
        <v>36.1876</v>
      </c>
      <c r="JO235">
        <v>22.2773</v>
      </c>
      <c r="JP235">
        <v>8.08113</v>
      </c>
      <c r="JQ235">
        <v>20.2821</v>
      </c>
      <c r="JR235">
        <v>858.06</v>
      </c>
      <c r="JS235">
        <v>20.0561</v>
      </c>
      <c r="JT235">
        <v>102.35</v>
      </c>
      <c r="JU235">
        <v>103.178</v>
      </c>
    </row>
    <row r="236" spans="1:281">
      <c r="A236">
        <v>220</v>
      </c>
      <c r="B236">
        <v>1659722431</v>
      </c>
      <c r="C236">
        <v>4445.90000009537</v>
      </c>
      <c r="D236" t="s">
        <v>865</v>
      </c>
      <c r="E236" t="s">
        <v>866</v>
      </c>
      <c r="F236">
        <v>5</v>
      </c>
      <c r="G236" t="s">
        <v>764</v>
      </c>
      <c r="H236" t="s">
        <v>416</v>
      </c>
      <c r="I236">
        <v>1659722423.5</v>
      </c>
      <c r="J236">
        <f>(K236)/1000</f>
        <v>0</v>
      </c>
      <c r="K236">
        <f>IF(CZ236, AN236, AH236)</f>
        <v>0</v>
      </c>
      <c r="L236">
        <f>IF(CZ236, AI236, AG236)</f>
        <v>0</v>
      </c>
      <c r="M236">
        <f>DB236 - IF(AU236&gt;1, L236*CV236*100.0/(AW236*DP236), 0)</f>
        <v>0</v>
      </c>
      <c r="N236">
        <f>((T236-J236/2)*M236-L236)/(T236+J236/2)</f>
        <v>0</v>
      </c>
      <c r="O236">
        <f>N236*(DI236+DJ236)/1000.0</f>
        <v>0</v>
      </c>
      <c r="P236">
        <f>(DB236 - IF(AU236&gt;1, L236*CV236*100.0/(AW236*DP236), 0))*(DI236+DJ236)/1000.0</f>
        <v>0</v>
      </c>
      <c r="Q236">
        <f>2.0/((1/S236-1/R236)+SIGN(S236)*SQRT((1/S236-1/R236)*(1/S236-1/R236) + 4*CW236/((CW236+1)*(CW236+1))*(2*1/S236*1/R236-1/R236*1/R236)))</f>
        <v>0</v>
      </c>
      <c r="R236">
        <f>IF(LEFT(CX236,1)&lt;&gt;"0",IF(LEFT(CX236,1)="1",3.0,CY236),$D$5+$E$5*(DP236*DI236/($K$5*1000))+$F$5*(DP236*DI236/($K$5*1000))*MAX(MIN(CV236,$J$5),$I$5)*MAX(MIN(CV236,$J$5),$I$5)+$G$5*MAX(MIN(CV236,$J$5),$I$5)*(DP236*DI236/($K$5*1000))+$H$5*(DP236*DI236/($K$5*1000))*(DP236*DI236/($K$5*1000)))</f>
        <v>0</v>
      </c>
      <c r="S236">
        <f>J236*(1000-(1000*0.61365*exp(17.502*W236/(240.97+W236))/(DI236+DJ236)+DD236)/2)/(1000*0.61365*exp(17.502*W236/(240.97+W236))/(DI236+DJ236)-DD236)</f>
        <v>0</v>
      </c>
      <c r="T236">
        <f>1/((CW236+1)/(Q236/1.6)+1/(R236/1.37)) + CW236/((CW236+1)/(Q236/1.6) + CW236/(R236/1.37))</f>
        <v>0</v>
      </c>
      <c r="U236">
        <f>(CR236*CU236)</f>
        <v>0</v>
      </c>
      <c r="V236">
        <f>(DK236+(U236+2*0.95*5.67E-8*(((DK236+$B$7)+273)^4-(DK236+273)^4)-44100*J236)/(1.84*29.3*R236+8*0.95*5.67E-8*(DK236+273)^3))</f>
        <v>0</v>
      </c>
      <c r="W236">
        <f>($C$7*DL236+$D$7*DM236+$E$7*V236)</f>
        <v>0</v>
      </c>
      <c r="X236">
        <f>0.61365*exp(17.502*W236/(240.97+W236))</f>
        <v>0</v>
      </c>
      <c r="Y236">
        <f>(Z236/AA236*100)</f>
        <v>0</v>
      </c>
      <c r="Z236">
        <f>DD236*(DI236+DJ236)/1000</f>
        <v>0</v>
      </c>
      <c r="AA236">
        <f>0.61365*exp(17.502*DK236/(240.97+DK236))</f>
        <v>0</v>
      </c>
      <c r="AB236">
        <f>(X236-DD236*(DI236+DJ236)/1000)</f>
        <v>0</v>
      </c>
      <c r="AC236">
        <f>(-J236*44100)</f>
        <v>0</v>
      </c>
      <c r="AD236">
        <f>2*29.3*R236*0.92*(DK236-W236)</f>
        <v>0</v>
      </c>
      <c r="AE236">
        <f>2*0.95*5.67E-8*(((DK236+$B$7)+273)^4-(W236+273)^4)</f>
        <v>0</v>
      </c>
      <c r="AF236">
        <f>U236+AE236+AC236+AD236</f>
        <v>0</v>
      </c>
      <c r="AG236">
        <f>DH236*AU236*(DC236-DB236*(1000-AU236*DE236)/(1000-AU236*DD236))/(100*CV236)</f>
        <v>0</v>
      </c>
      <c r="AH236">
        <f>1000*DH236*AU236*(DD236-DE236)/(100*CV236*(1000-AU236*DD236))</f>
        <v>0</v>
      </c>
      <c r="AI236">
        <f>(AJ236 - AK236 - DI236*1E3/(8.314*(DK236+273.15)) * AM236/DH236 * AL236) * DH236/(100*CV236) * (1000 - DE236)/1000</f>
        <v>0</v>
      </c>
      <c r="AJ236">
        <v>868.316112935899</v>
      </c>
      <c r="AK236">
        <v>842.397806060605</v>
      </c>
      <c r="AL236">
        <v>3.25914143135241</v>
      </c>
      <c r="AM236">
        <v>66.0070140870222</v>
      </c>
      <c r="AN236">
        <f>(AP236 - AO236 + DI236*1E3/(8.314*(DK236+273.15)) * AR236/DH236 * AQ236) * DH236/(100*CV236) * 1000/(1000 - AP236)</f>
        <v>0</v>
      </c>
      <c r="AO236">
        <v>20.0999483022193</v>
      </c>
      <c r="AP236">
        <v>21.3781083916084</v>
      </c>
      <c r="AQ236">
        <v>-6.81347068287809e-05</v>
      </c>
      <c r="AR236">
        <v>111.285414985331</v>
      </c>
      <c r="AS236">
        <v>2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MAX(0,($B$13+$C$13*DP236)/(1+$D$13*DP236)*DI236/(DK236+273)*$E$13)</f>
        <v>0</v>
      </c>
      <c r="AX236" t="s">
        <v>417</v>
      </c>
      <c r="AY236" t="s">
        <v>417</v>
      </c>
      <c r="AZ236">
        <v>0</v>
      </c>
      <c r="BA236">
        <v>0</v>
      </c>
      <c r="BB236">
        <f>1-AZ236/BA236</f>
        <v>0</v>
      </c>
      <c r="BC236">
        <v>0</v>
      </c>
      <c r="BD236" t="s">
        <v>417</v>
      </c>
      <c r="BE236" t="s">
        <v>417</v>
      </c>
      <c r="BF236">
        <v>0</v>
      </c>
      <c r="BG236">
        <v>0</v>
      </c>
      <c r="BH236">
        <f>1-BF236/BG236</f>
        <v>0</v>
      </c>
      <c r="BI236">
        <v>0.5</v>
      </c>
      <c r="BJ236">
        <f>CS236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417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f>$B$11*DQ236+$C$11*DR236+$F$11*EC236*(1-EF236)</f>
        <v>0</v>
      </c>
      <c r="CS236">
        <f>CR236*CT236</f>
        <v>0</v>
      </c>
      <c r="CT236">
        <f>($B$11*$D$9+$C$11*$D$9+$F$11*((EP236+EH236)/MAX(EP236+EH236+EQ236, 0.1)*$I$9+EQ236/MAX(EP236+EH236+EQ236, 0.1)*$J$9))/($B$11+$C$11+$F$11)</f>
        <v>0</v>
      </c>
      <c r="CU236">
        <f>($B$11*$K$9+$C$11*$K$9+$F$11*((EP236+EH236)/MAX(EP236+EH236+EQ236, 0.1)*$P$9+EQ236/MAX(EP236+EH236+EQ236, 0.1)*$Q$9))/($B$11+$C$11+$F$11)</f>
        <v>0</v>
      </c>
      <c r="CV236">
        <v>6</v>
      </c>
      <c r="CW236">
        <v>0.5</v>
      </c>
      <c r="CX236" t="s">
        <v>418</v>
      </c>
      <c r="CY236">
        <v>2</v>
      </c>
      <c r="CZ236" t="b">
        <v>1</v>
      </c>
      <c r="DA236">
        <v>1659722423.5</v>
      </c>
      <c r="DB236">
        <v>801.733148148148</v>
      </c>
      <c r="DC236">
        <v>835.313222222222</v>
      </c>
      <c r="DD236">
        <v>21.3899962962963</v>
      </c>
      <c r="DE236">
        <v>20.1181444444444</v>
      </c>
      <c r="DF236">
        <v>793.281703703704</v>
      </c>
      <c r="DG236">
        <v>21.0391814814815</v>
      </c>
      <c r="DH236">
        <v>500.099296296296</v>
      </c>
      <c r="DI236">
        <v>90.3666407407407</v>
      </c>
      <c r="DJ236">
        <v>0.0999872370370371</v>
      </c>
      <c r="DK236">
        <v>24.5730259259259</v>
      </c>
      <c r="DL236">
        <v>24.9911888888889</v>
      </c>
      <c r="DM236">
        <v>999.9</v>
      </c>
      <c r="DN236">
        <v>0</v>
      </c>
      <c r="DO236">
        <v>0</v>
      </c>
      <c r="DP236">
        <v>10002.4074074074</v>
      </c>
      <c r="DQ236">
        <v>0</v>
      </c>
      <c r="DR236">
        <v>11.0520111111111</v>
      </c>
      <c r="DS236">
        <v>-33.5800518518518</v>
      </c>
      <c r="DT236">
        <v>819.257</v>
      </c>
      <c r="DU236">
        <v>852.462888888889</v>
      </c>
      <c r="DV236">
        <v>1.27184851851852</v>
      </c>
      <c r="DW236">
        <v>835.313222222222</v>
      </c>
      <c r="DX236">
        <v>20.1181444444444</v>
      </c>
      <c r="DY236">
        <v>1.93294222222222</v>
      </c>
      <c r="DZ236">
        <v>1.81800925925926</v>
      </c>
      <c r="EA236">
        <v>16.9054592592593</v>
      </c>
      <c r="EB236">
        <v>15.9424925925926</v>
      </c>
      <c r="EC236">
        <v>1999.97592592593</v>
      </c>
      <c r="ED236">
        <v>0.980000518518518</v>
      </c>
      <c r="EE236">
        <v>0.0199992962962963</v>
      </c>
      <c r="EF236">
        <v>0</v>
      </c>
      <c r="EG236">
        <v>273.214814814815</v>
      </c>
      <c r="EH236">
        <v>5.00063</v>
      </c>
      <c r="EI236">
        <v>5725.74666666667</v>
      </c>
      <c r="EJ236">
        <v>17256.6851851852</v>
      </c>
      <c r="EK236">
        <v>38.4278148148148</v>
      </c>
      <c r="EL236">
        <v>38.451</v>
      </c>
      <c r="EM236">
        <v>37.937</v>
      </c>
      <c r="EN236">
        <v>37.8166666666667</v>
      </c>
      <c r="EO236">
        <v>39.187</v>
      </c>
      <c r="EP236">
        <v>1955.0737037037</v>
      </c>
      <c r="EQ236">
        <v>39.9022222222222</v>
      </c>
      <c r="ER236">
        <v>0</v>
      </c>
      <c r="ES236">
        <v>1659722428.3</v>
      </c>
      <c r="ET236">
        <v>0</v>
      </c>
      <c r="EU236">
        <v>273.223692307692</v>
      </c>
      <c r="EV236">
        <v>5.33367522215748</v>
      </c>
      <c r="EW236">
        <v>96.6030770110488</v>
      </c>
      <c r="EX236">
        <v>5725.85076923077</v>
      </c>
      <c r="EY236">
        <v>15</v>
      </c>
      <c r="EZ236">
        <v>0</v>
      </c>
      <c r="FA236" t="s">
        <v>419</v>
      </c>
      <c r="FB236">
        <v>1659628608.5</v>
      </c>
      <c r="FC236">
        <v>1659628614.5</v>
      </c>
      <c r="FD236">
        <v>0</v>
      </c>
      <c r="FE236">
        <v>0.171</v>
      </c>
      <c r="FF236">
        <v>-0.023</v>
      </c>
      <c r="FG236">
        <v>6.372</v>
      </c>
      <c r="FH236">
        <v>0.072</v>
      </c>
      <c r="FI236">
        <v>420</v>
      </c>
      <c r="FJ236">
        <v>15</v>
      </c>
      <c r="FK236">
        <v>0.23</v>
      </c>
      <c r="FL236">
        <v>0.04</v>
      </c>
      <c r="FM236">
        <v>-33.6047325</v>
      </c>
      <c r="FN236">
        <v>1.42901876172609</v>
      </c>
      <c r="FO236">
        <v>0.385715359680879</v>
      </c>
      <c r="FP236">
        <v>0</v>
      </c>
      <c r="FQ236">
        <v>272.964617647059</v>
      </c>
      <c r="FR236">
        <v>5.16997708444403</v>
      </c>
      <c r="FS236">
        <v>0.546061352656508</v>
      </c>
      <c r="FT236">
        <v>0</v>
      </c>
      <c r="FU236">
        <v>1.26683925</v>
      </c>
      <c r="FV236">
        <v>0.135112908067538</v>
      </c>
      <c r="FW236">
        <v>0.015527111352003</v>
      </c>
      <c r="FX236">
        <v>0</v>
      </c>
      <c r="FY236">
        <v>0</v>
      </c>
      <c r="FZ236">
        <v>3</v>
      </c>
      <c r="GA236" t="s">
        <v>432</v>
      </c>
      <c r="GB236">
        <v>2.97339</v>
      </c>
      <c r="GC236">
        <v>2.75357</v>
      </c>
      <c r="GD236">
        <v>0.146843</v>
      </c>
      <c r="GE236">
        <v>0.151805</v>
      </c>
      <c r="GF236">
        <v>0.0953285</v>
      </c>
      <c r="GG236">
        <v>0.0922144</v>
      </c>
      <c r="GH236">
        <v>33235</v>
      </c>
      <c r="GI236">
        <v>36146.2</v>
      </c>
      <c r="GJ236">
        <v>35298.4</v>
      </c>
      <c r="GK236">
        <v>38645</v>
      </c>
      <c r="GL236">
        <v>45277.2</v>
      </c>
      <c r="GM236">
        <v>50670.4</v>
      </c>
      <c r="GN236">
        <v>55171.3</v>
      </c>
      <c r="GO236">
        <v>61987.4</v>
      </c>
      <c r="GP236">
        <v>1.9814</v>
      </c>
      <c r="GQ236">
        <v>1.8486</v>
      </c>
      <c r="GR236">
        <v>0.0751019</v>
      </c>
      <c r="GS236">
        <v>0</v>
      </c>
      <c r="GT236">
        <v>23.7573</v>
      </c>
      <c r="GU236">
        <v>999.9</v>
      </c>
      <c r="GV236">
        <v>55.268</v>
      </c>
      <c r="GW236">
        <v>28.782</v>
      </c>
      <c r="GX236">
        <v>24.2888</v>
      </c>
      <c r="GY236">
        <v>54.9721</v>
      </c>
      <c r="GZ236">
        <v>49.6715</v>
      </c>
      <c r="HA236">
        <v>1</v>
      </c>
      <c r="HB236">
        <v>-0.0791057</v>
      </c>
      <c r="HC236">
        <v>1.86455</v>
      </c>
      <c r="HD236">
        <v>20.1357</v>
      </c>
      <c r="HE236">
        <v>5.20052</v>
      </c>
      <c r="HF236">
        <v>12.004</v>
      </c>
      <c r="HG236">
        <v>4.976</v>
      </c>
      <c r="HH236">
        <v>3.2934</v>
      </c>
      <c r="HI236">
        <v>661</v>
      </c>
      <c r="HJ236">
        <v>9999</v>
      </c>
      <c r="HK236">
        <v>9999</v>
      </c>
      <c r="HL236">
        <v>9999</v>
      </c>
      <c r="HM236">
        <v>1.86285</v>
      </c>
      <c r="HN236">
        <v>1.86777</v>
      </c>
      <c r="HO236">
        <v>1.86752</v>
      </c>
      <c r="HP236">
        <v>1.86871</v>
      </c>
      <c r="HQ236">
        <v>1.86951</v>
      </c>
      <c r="HR236">
        <v>1.86554</v>
      </c>
      <c r="HS236">
        <v>1.8667</v>
      </c>
      <c r="HT236">
        <v>1.8681</v>
      </c>
      <c r="HU236">
        <v>5</v>
      </c>
      <c r="HV236">
        <v>0</v>
      </c>
      <c r="HW236">
        <v>0</v>
      </c>
      <c r="HX236">
        <v>0</v>
      </c>
      <c r="HY236" t="s">
        <v>421</v>
      </c>
      <c r="HZ236" t="s">
        <v>422</v>
      </c>
      <c r="IA236" t="s">
        <v>423</v>
      </c>
      <c r="IB236" t="s">
        <v>423</v>
      </c>
      <c r="IC236" t="s">
        <v>423</v>
      </c>
      <c r="ID236" t="s">
        <v>423</v>
      </c>
      <c r="IE236">
        <v>0</v>
      </c>
      <c r="IF236">
        <v>100</v>
      </c>
      <c r="IG236">
        <v>100</v>
      </c>
      <c r="IH236">
        <v>8.587</v>
      </c>
      <c r="II236">
        <v>0.3504</v>
      </c>
      <c r="IJ236">
        <v>3.92169283877132</v>
      </c>
      <c r="IK236">
        <v>0.0054094350880348</v>
      </c>
      <c r="IL236">
        <v>8.62785101562088e-07</v>
      </c>
      <c r="IM236">
        <v>-6.09410195572284e-10</v>
      </c>
      <c r="IN236">
        <v>-0.025273926026183</v>
      </c>
      <c r="IO236">
        <v>-0.0219156322177338</v>
      </c>
      <c r="IP236">
        <v>0.00246301660602182</v>
      </c>
      <c r="IQ236">
        <v>-2.7174175459257e-05</v>
      </c>
      <c r="IR236">
        <v>-3</v>
      </c>
      <c r="IS236">
        <v>1757</v>
      </c>
      <c r="IT236">
        <v>1</v>
      </c>
      <c r="IU236">
        <v>21</v>
      </c>
      <c r="IV236">
        <v>1563.7</v>
      </c>
      <c r="IW236">
        <v>1563.6</v>
      </c>
      <c r="IX236">
        <v>1.8335</v>
      </c>
      <c r="IY236">
        <v>2.61719</v>
      </c>
      <c r="IZ236">
        <v>1.54785</v>
      </c>
      <c r="JA236">
        <v>2.30591</v>
      </c>
      <c r="JB236">
        <v>1.34644</v>
      </c>
      <c r="JC236">
        <v>2.29004</v>
      </c>
      <c r="JD236">
        <v>32.2446</v>
      </c>
      <c r="JE236">
        <v>16.1634</v>
      </c>
      <c r="JF236">
        <v>18</v>
      </c>
      <c r="JG236">
        <v>493.34</v>
      </c>
      <c r="JH236">
        <v>408.538</v>
      </c>
      <c r="JI236">
        <v>20.2848</v>
      </c>
      <c r="JJ236">
        <v>26.1603</v>
      </c>
      <c r="JK236">
        <v>30.0001</v>
      </c>
      <c r="JL236">
        <v>26.115</v>
      </c>
      <c r="JM236">
        <v>26.0592</v>
      </c>
      <c r="JN236">
        <v>36.7272</v>
      </c>
      <c r="JO236">
        <v>22.2773</v>
      </c>
      <c r="JP236">
        <v>8.08113</v>
      </c>
      <c r="JQ236">
        <v>20.287</v>
      </c>
      <c r="JR236">
        <v>871.543</v>
      </c>
      <c r="JS236">
        <v>20.0658</v>
      </c>
      <c r="JT236">
        <v>102.349</v>
      </c>
      <c r="JU236">
        <v>103.178</v>
      </c>
    </row>
    <row r="237" spans="1:281">
      <c r="A237">
        <v>221</v>
      </c>
      <c r="B237">
        <v>1659722436</v>
      </c>
      <c r="C237">
        <v>4450.90000009537</v>
      </c>
      <c r="D237" t="s">
        <v>867</v>
      </c>
      <c r="E237" t="s">
        <v>868</v>
      </c>
      <c r="F237">
        <v>5</v>
      </c>
      <c r="G237" t="s">
        <v>764</v>
      </c>
      <c r="H237" t="s">
        <v>416</v>
      </c>
      <c r="I237">
        <v>1659722428.21429</v>
      </c>
      <c r="J237">
        <f>(K237)/1000</f>
        <v>0</v>
      </c>
      <c r="K237">
        <f>IF(CZ237, AN237, AH237)</f>
        <v>0</v>
      </c>
      <c r="L237">
        <f>IF(CZ237, AI237, AG237)</f>
        <v>0</v>
      </c>
      <c r="M237">
        <f>DB237 - IF(AU237&gt;1, L237*CV237*100.0/(AW237*DP237), 0)</f>
        <v>0</v>
      </c>
      <c r="N237">
        <f>((T237-J237/2)*M237-L237)/(T237+J237/2)</f>
        <v>0</v>
      </c>
      <c r="O237">
        <f>N237*(DI237+DJ237)/1000.0</f>
        <v>0</v>
      </c>
      <c r="P237">
        <f>(DB237 - IF(AU237&gt;1, L237*CV237*100.0/(AW237*DP237), 0))*(DI237+DJ237)/1000.0</f>
        <v>0</v>
      </c>
      <c r="Q237">
        <f>2.0/((1/S237-1/R237)+SIGN(S237)*SQRT((1/S237-1/R237)*(1/S237-1/R237) + 4*CW237/((CW237+1)*(CW237+1))*(2*1/S237*1/R237-1/R237*1/R237)))</f>
        <v>0</v>
      </c>
      <c r="R237">
        <f>IF(LEFT(CX237,1)&lt;&gt;"0",IF(LEFT(CX237,1)="1",3.0,CY237),$D$5+$E$5*(DP237*DI237/($K$5*1000))+$F$5*(DP237*DI237/($K$5*1000))*MAX(MIN(CV237,$J$5),$I$5)*MAX(MIN(CV237,$J$5),$I$5)+$G$5*MAX(MIN(CV237,$J$5),$I$5)*(DP237*DI237/($K$5*1000))+$H$5*(DP237*DI237/($K$5*1000))*(DP237*DI237/($K$5*1000)))</f>
        <v>0</v>
      </c>
      <c r="S237">
        <f>J237*(1000-(1000*0.61365*exp(17.502*W237/(240.97+W237))/(DI237+DJ237)+DD237)/2)/(1000*0.61365*exp(17.502*W237/(240.97+W237))/(DI237+DJ237)-DD237)</f>
        <v>0</v>
      </c>
      <c r="T237">
        <f>1/((CW237+1)/(Q237/1.6)+1/(R237/1.37)) + CW237/((CW237+1)/(Q237/1.6) + CW237/(R237/1.37))</f>
        <v>0</v>
      </c>
      <c r="U237">
        <f>(CR237*CU237)</f>
        <v>0</v>
      </c>
      <c r="V237">
        <f>(DK237+(U237+2*0.95*5.67E-8*(((DK237+$B$7)+273)^4-(DK237+273)^4)-44100*J237)/(1.84*29.3*R237+8*0.95*5.67E-8*(DK237+273)^3))</f>
        <v>0</v>
      </c>
      <c r="W237">
        <f>($C$7*DL237+$D$7*DM237+$E$7*V237)</f>
        <v>0</v>
      </c>
      <c r="X237">
        <f>0.61365*exp(17.502*W237/(240.97+W237))</f>
        <v>0</v>
      </c>
      <c r="Y237">
        <f>(Z237/AA237*100)</f>
        <v>0</v>
      </c>
      <c r="Z237">
        <f>DD237*(DI237+DJ237)/1000</f>
        <v>0</v>
      </c>
      <c r="AA237">
        <f>0.61365*exp(17.502*DK237/(240.97+DK237))</f>
        <v>0</v>
      </c>
      <c r="AB237">
        <f>(X237-DD237*(DI237+DJ237)/1000)</f>
        <v>0</v>
      </c>
      <c r="AC237">
        <f>(-J237*44100)</f>
        <v>0</v>
      </c>
      <c r="AD237">
        <f>2*29.3*R237*0.92*(DK237-W237)</f>
        <v>0</v>
      </c>
      <c r="AE237">
        <f>2*0.95*5.67E-8*(((DK237+$B$7)+273)^4-(W237+273)^4)</f>
        <v>0</v>
      </c>
      <c r="AF237">
        <f>U237+AE237+AC237+AD237</f>
        <v>0</v>
      </c>
      <c r="AG237">
        <f>DH237*AU237*(DC237-DB237*(1000-AU237*DE237)/(1000-AU237*DD237))/(100*CV237)</f>
        <v>0</v>
      </c>
      <c r="AH237">
        <f>1000*DH237*AU237*(DD237-DE237)/(100*CV237*(1000-AU237*DD237))</f>
        <v>0</v>
      </c>
      <c r="AI237">
        <f>(AJ237 - AK237 - DI237*1E3/(8.314*(DK237+273.15)) * AM237/DH237 * AL237) * DH237/(100*CV237) * (1000 - DE237)/1000</f>
        <v>0</v>
      </c>
      <c r="AJ237">
        <v>885.869493134003</v>
      </c>
      <c r="AK237">
        <v>859.579896969697</v>
      </c>
      <c r="AL237">
        <v>3.46612456342941</v>
      </c>
      <c r="AM237">
        <v>66.0070140870222</v>
      </c>
      <c r="AN237">
        <f>(AP237 - AO237 + DI237*1E3/(8.314*(DK237+273.15)) * AR237/DH237 * AQ237) * DH237/(100*CV237) * 1000/(1000 - AP237)</f>
        <v>0</v>
      </c>
      <c r="AO237">
        <v>20.0971666494833</v>
      </c>
      <c r="AP237">
        <v>21.3730405594406</v>
      </c>
      <c r="AQ237">
        <v>4.50806358972467e-06</v>
      </c>
      <c r="AR237">
        <v>111.285414985331</v>
      </c>
      <c r="AS237">
        <v>2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MAX(0,($B$13+$C$13*DP237)/(1+$D$13*DP237)*DI237/(DK237+273)*$E$13)</f>
        <v>0</v>
      </c>
      <c r="AX237" t="s">
        <v>417</v>
      </c>
      <c r="AY237" t="s">
        <v>417</v>
      </c>
      <c r="AZ237">
        <v>0</v>
      </c>
      <c r="BA237">
        <v>0</v>
      </c>
      <c r="BB237">
        <f>1-AZ237/BA237</f>
        <v>0</v>
      </c>
      <c r="BC237">
        <v>0</v>
      </c>
      <c r="BD237" t="s">
        <v>417</v>
      </c>
      <c r="BE237" t="s">
        <v>417</v>
      </c>
      <c r="BF237">
        <v>0</v>
      </c>
      <c r="BG237">
        <v>0</v>
      </c>
      <c r="BH237">
        <f>1-BF237/BG237</f>
        <v>0</v>
      </c>
      <c r="BI237">
        <v>0.5</v>
      </c>
      <c r="BJ237">
        <f>CS237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417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f>$B$11*DQ237+$C$11*DR237+$F$11*EC237*(1-EF237)</f>
        <v>0</v>
      </c>
      <c r="CS237">
        <f>CR237*CT237</f>
        <v>0</v>
      </c>
      <c r="CT237">
        <f>($B$11*$D$9+$C$11*$D$9+$F$11*((EP237+EH237)/MAX(EP237+EH237+EQ237, 0.1)*$I$9+EQ237/MAX(EP237+EH237+EQ237, 0.1)*$J$9))/($B$11+$C$11+$F$11)</f>
        <v>0</v>
      </c>
      <c r="CU237">
        <f>($B$11*$K$9+$C$11*$K$9+$F$11*((EP237+EH237)/MAX(EP237+EH237+EQ237, 0.1)*$P$9+EQ237/MAX(EP237+EH237+EQ237, 0.1)*$Q$9))/($B$11+$C$11+$F$11)</f>
        <v>0</v>
      </c>
      <c r="CV237">
        <v>6</v>
      </c>
      <c r="CW237">
        <v>0.5</v>
      </c>
      <c r="CX237" t="s">
        <v>418</v>
      </c>
      <c r="CY237">
        <v>2</v>
      </c>
      <c r="CZ237" t="b">
        <v>1</v>
      </c>
      <c r="DA237">
        <v>1659722428.21429</v>
      </c>
      <c r="DB237">
        <v>817.167714285714</v>
      </c>
      <c r="DC237">
        <v>850.811428571428</v>
      </c>
      <c r="DD237">
        <v>21.3842178571429</v>
      </c>
      <c r="DE237">
        <v>20.1049964285714</v>
      </c>
      <c r="DF237">
        <v>808.63</v>
      </c>
      <c r="DG237">
        <v>21.0336571428571</v>
      </c>
      <c r="DH237">
        <v>500.065428571429</v>
      </c>
      <c r="DI237">
        <v>90.3677428571428</v>
      </c>
      <c r="DJ237">
        <v>0.0999523678571429</v>
      </c>
      <c r="DK237">
        <v>24.5721</v>
      </c>
      <c r="DL237">
        <v>24.9935964285714</v>
      </c>
      <c r="DM237">
        <v>999.9</v>
      </c>
      <c r="DN237">
        <v>0</v>
      </c>
      <c r="DO237">
        <v>0</v>
      </c>
      <c r="DP237">
        <v>10009.6428571429</v>
      </c>
      <c r="DQ237">
        <v>0</v>
      </c>
      <c r="DR237">
        <v>11.04975</v>
      </c>
      <c r="DS237">
        <v>-33.6437142857143</v>
      </c>
      <c r="DT237">
        <v>835.023964285714</v>
      </c>
      <c r="DU237">
        <v>868.267857142857</v>
      </c>
      <c r="DV237">
        <v>1.27921535714286</v>
      </c>
      <c r="DW237">
        <v>850.811428571428</v>
      </c>
      <c r="DX237">
        <v>20.1049964285714</v>
      </c>
      <c r="DY237">
        <v>1.93244392857143</v>
      </c>
      <c r="DZ237">
        <v>1.81684392857143</v>
      </c>
      <c r="EA237">
        <v>16.9013964285714</v>
      </c>
      <c r="EB237">
        <v>15.9324607142857</v>
      </c>
      <c r="EC237">
        <v>1999.98964285714</v>
      </c>
      <c r="ED237">
        <v>0.980000178571429</v>
      </c>
      <c r="EE237">
        <v>0.0199996214285714</v>
      </c>
      <c r="EF237">
        <v>0</v>
      </c>
      <c r="EG237">
        <v>273.582392857143</v>
      </c>
      <c r="EH237">
        <v>5.00063</v>
      </c>
      <c r="EI237">
        <v>5733.3475</v>
      </c>
      <c r="EJ237">
        <v>17256.7928571429</v>
      </c>
      <c r="EK237">
        <v>38.4259285714286</v>
      </c>
      <c r="EL237">
        <v>38.4595</v>
      </c>
      <c r="EM237">
        <v>37.937</v>
      </c>
      <c r="EN237">
        <v>37.8165</v>
      </c>
      <c r="EO237">
        <v>39.187</v>
      </c>
      <c r="EP237">
        <v>1955.08678571429</v>
      </c>
      <c r="EQ237">
        <v>39.9028571428572</v>
      </c>
      <c r="ER237">
        <v>0</v>
      </c>
      <c r="ES237">
        <v>1659722433.1</v>
      </c>
      <c r="ET237">
        <v>0</v>
      </c>
      <c r="EU237">
        <v>273.602423076923</v>
      </c>
      <c r="EV237">
        <v>4.09042734927927</v>
      </c>
      <c r="EW237">
        <v>92.9692307879131</v>
      </c>
      <c r="EX237">
        <v>5733.61423076923</v>
      </c>
      <c r="EY237">
        <v>15</v>
      </c>
      <c r="EZ237">
        <v>0</v>
      </c>
      <c r="FA237" t="s">
        <v>419</v>
      </c>
      <c r="FB237">
        <v>1659628608.5</v>
      </c>
      <c r="FC237">
        <v>1659628614.5</v>
      </c>
      <c r="FD237">
        <v>0</v>
      </c>
      <c r="FE237">
        <v>0.171</v>
      </c>
      <c r="FF237">
        <v>-0.023</v>
      </c>
      <c r="FG237">
        <v>6.372</v>
      </c>
      <c r="FH237">
        <v>0.072</v>
      </c>
      <c r="FI237">
        <v>420</v>
      </c>
      <c r="FJ237">
        <v>15</v>
      </c>
      <c r="FK237">
        <v>0.23</v>
      </c>
      <c r="FL237">
        <v>0.04</v>
      </c>
      <c r="FM237">
        <v>-33.724895</v>
      </c>
      <c r="FN237">
        <v>-0.385184240150079</v>
      </c>
      <c r="FO237">
        <v>0.442232254562012</v>
      </c>
      <c r="FP237">
        <v>1</v>
      </c>
      <c r="FQ237">
        <v>273.302588235294</v>
      </c>
      <c r="FR237">
        <v>4.81038960700889</v>
      </c>
      <c r="FS237">
        <v>0.513358326733193</v>
      </c>
      <c r="FT237">
        <v>0</v>
      </c>
      <c r="FU237">
        <v>1.27209325</v>
      </c>
      <c r="FV237">
        <v>0.114673733583489</v>
      </c>
      <c r="FW237">
        <v>0.0145346264808388</v>
      </c>
      <c r="FX237">
        <v>0</v>
      </c>
      <c r="FY237">
        <v>1</v>
      </c>
      <c r="FZ237">
        <v>3</v>
      </c>
      <c r="GA237" t="s">
        <v>426</v>
      </c>
      <c r="GB237">
        <v>2.97478</v>
      </c>
      <c r="GC237">
        <v>2.7541</v>
      </c>
      <c r="GD237">
        <v>0.148817</v>
      </c>
      <c r="GE237">
        <v>0.153781</v>
      </c>
      <c r="GF237">
        <v>0.0953174</v>
      </c>
      <c r="GG237">
        <v>0.0922182</v>
      </c>
      <c r="GH237">
        <v>33158.6</v>
      </c>
      <c r="GI237">
        <v>36061.2</v>
      </c>
      <c r="GJ237">
        <v>35298.9</v>
      </c>
      <c r="GK237">
        <v>38644.1</v>
      </c>
      <c r="GL237">
        <v>45278.4</v>
      </c>
      <c r="GM237">
        <v>50669.7</v>
      </c>
      <c r="GN237">
        <v>55172</v>
      </c>
      <c r="GO237">
        <v>61986.8</v>
      </c>
      <c r="GP237">
        <v>1.9812</v>
      </c>
      <c r="GQ237">
        <v>1.8478</v>
      </c>
      <c r="GR237">
        <v>0.0759959</v>
      </c>
      <c r="GS237">
        <v>0</v>
      </c>
      <c r="GT237">
        <v>23.7533</v>
      </c>
      <c r="GU237">
        <v>999.9</v>
      </c>
      <c r="GV237">
        <v>55.268</v>
      </c>
      <c r="GW237">
        <v>28.792</v>
      </c>
      <c r="GX237">
        <v>24.3015</v>
      </c>
      <c r="GY237">
        <v>54.9821</v>
      </c>
      <c r="GZ237">
        <v>50.0962</v>
      </c>
      <c r="HA237">
        <v>1</v>
      </c>
      <c r="HB237">
        <v>-0.0787805</v>
      </c>
      <c r="HC237">
        <v>1.95878</v>
      </c>
      <c r="HD237">
        <v>20.1349</v>
      </c>
      <c r="HE237">
        <v>5.19932</v>
      </c>
      <c r="HF237">
        <v>12.004</v>
      </c>
      <c r="HG237">
        <v>4.976</v>
      </c>
      <c r="HH237">
        <v>3.293</v>
      </c>
      <c r="HI237">
        <v>661</v>
      </c>
      <c r="HJ237">
        <v>9999</v>
      </c>
      <c r="HK237">
        <v>9999</v>
      </c>
      <c r="HL237">
        <v>9999</v>
      </c>
      <c r="HM237">
        <v>1.86289</v>
      </c>
      <c r="HN237">
        <v>1.86777</v>
      </c>
      <c r="HO237">
        <v>1.86755</v>
      </c>
      <c r="HP237">
        <v>1.86871</v>
      </c>
      <c r="HQ237">
        <v>1.86954</v>
      </c>
      <c r="HR237">
        <v>1.86557</v>
      </c>
      <c r="HS237">
        <v>1.86667</v>
      </c>
      <c r="HT237">
        <v>1.86804</v>
      </c>
      <c r="HU237">
        <v>5</v>
      </c>
      <c r="HV237">
        <v>0</v>
      </c>
      <c r="HW237">
        <v>0</v>
      </c>
      <c r="HX237">
        <v>0</v>
      </c>
      <c r="HY237" t="s">
        <v>421</v>
      </c>
      <c r="HZ237" t="s">
        <v>422</v>
      </c>
      <c r="IA237" t="s">
        <v>423</v>
      </c>
      <c r="IB237" t="s">
        <v>423</v>
      </c>
      <c r="IC237" t="s">
        <v>423</v>
      </c>
      <c r="ID237" t="s">
        <v>423</v>
      </c>
      <c r="IE237">
        <v>0</v>
      </c>
      <c r="IF237">
        <v>100</v>
      </c>
      <c r="IG237">
        <v>100</v>
      </c>
      <c r="IH237">
        <v>8.68</v>
      </c>
      <c r="II237">
        <v>0.3502</v>
      </c>
      <c r="IJ237">
        <v>3.92169283877132</v>
      </c>
      <c r="IK237">
        <v>0.0054094350880348</v>
      </c>
      <c r="IL237">
        <v>8.62785101562088e-07</v>
      </c>
      <c r="IM237">
        <v>-6.09410195572284e-10</v>
      </c>
      <c r="IN237">
        <v>-0.025273926026183</v>
      </c>
      <c r="IO237">
        <v>-0.0219156322177338</v>
      </c>
      <c r="IP237">
        <v>0.00246301660602182</v>
      </c>
      <c r="IQ237">
        <v>-2.7174175459257e-05</v>
      </c>
      <c r="IR237">
        <v>-3</v>
      </c>
      <c r="IS237">
        <v>1757</v>
      </c>
      <c r="IT237">
        <v>1</v>
      </c>
      <c r="IU237">
        <v>21</v>
      </c>
      <c r="IV237">
        <v>1563.8</v>
      </c>
      <c r="IW237">
        <v>1563.7</v>
      </c>
      <c r="IX237">
        <v>1.86279</v>
      </c>
      <c r="IY237">
        <v>2.51831</v>
      </c>
      <c r="IZ237">
        <v>1.54785</v>
      </c>
      <c r="JA237">
        <v>2.30469</v>
      </c>
      <c r="JB237">
        <v>1.34644</v>
      </c>
      <c r="JC237">
        <v>2.41943</v>
      </c>
      <c r="JD237">
        <v>32.2446</v>
      </c>
      <c r="JE237">
        <v>16.1722</v>
      </c>
      <c r="JF237">
        <v>18</v>
      </c>
      <c r="JG237">
        <v>493.229</v>
      </c>
      <c r="JH237">
        <v>408.107</v>
      </c>
      <c r="JI237">
        <v>20.2865</v>
      </c>
      <c r="JJ237">
        <v>26.1625</v>
      </c>
      <c r="JK237">
        <v>30.0005</v>
      </c>
      <c r="JL237">
        <v>26.1172</v>
      </c>
      <c r="JM237">
        <v>26.0614</v>
      </c>
      <c r="JN237">
        <v>37.3318</v>
      </c>
      <c r="JO237">
        <v>22.2773</v>
      </c>
      <c r="JP237">
        <v>8.08113</v>
      </c>
      <c r="JQ237">
        <v>20.2744</v>
      </c>
      <c r="JR237">
        <v>891.683</v>
      </c>
      <c r="JS237">
        <v>20.0674</v>
      </c>
      <c r="JT237">
        <v>102.35</v>
      </c>
      <c r="JU237">
        <v>103.176</v>
      </c>
    </row>
    <row r="238" spans="1:281">
      <c r="A238">
        <v>222</v>
      </c>
      <c r="B238">
        <v>1659722441</v>
      </c>
      <c r="C238">
        <v>4455.90000009537</v>
      </c>
      <c r="D238" t="s">
        <v>869</v>
      </c>
      <c r="E238" t="s">
        <v>870</v>
      </c>
      <c r="F238">
        <v>5</v>
      </c>
      <c r="G238" t="s">
        <v>764</v>
      </c>
      <c r="H238" t="s">
        <v>416</v>
      </c>
      <c r="I238">
        <v>1659722433.5</v>
      </c>
      <c r="J238">
        <f>(K238)/1000</f>
        <v>0</v>
      </c>
      <c r="K238">
        <f>IF(CZ238, AN238, AH238)</f>
        <v>0</v>
      </c>
      <c r="L238">
        <f>IF(CZ238, AI238, AG238)</f>
        <v>0</v>
      </c>
      <c r="M238">
        <f>DB238 - IF(AU238&gt;1, L238*CV238*100.0/(AW238*DP238), 0)</f>
        <v>0</v>
      </c>
      <c r="N238">
        <f>((T238-J238/2)*M238-L238)/(T238+J238/2)</f>
        <v>0</v>
      </c>
      <c r="O238">
        <f>N238*(DI238+DJ238)/1000.0</f>
        <v>0</v>
      </c>
      <c r="P238">
        <f>(DB238 - IF(AU238&gt;1, L238*CV238*100.0/(AW238*DP238), 0))*(DI238+DJ238)/1000.0</f>
        <v>0</v>
      </c>
      <c r="Q238">
        <f>2.0/((1/S238-1/R238)+SIGN(S238)*SQRT((1/S238-1/R238)*(1/S238-1/R238) + 4*CW238/((CW238+1)*(CW238+1))*(2*1/S238*1/R238-1/R238*1/R238)))</f>
        <v>0</v>
      </c>
      <c r="R238">
        <f>IF(LEFT(CX238,1)&lt;&gt;"0",IF(LEFT(CX238,1)="1",3.0,CY238),$D$5+$E$5*(DP238*DI238/($K$5*1000))+$F$5*(DP238*DI238/($K$5*1000))*MAX(MIN(CV238,$J$5),$I$5)*MAX(MIN(CV238,$J$5),$I$5)+$G$5*MAX(MIN(CV238,$J$5),$I$5)*(DP238*DI238/($K$5*1000))+$H$5*(DP238*DI238/($K$5*1000))*(DP238*DI238/($K$5*1000)))</f>
        <v>0</v>
      </c>
      <c r="S238">
        <f>J238*(1000-(1000*0.61365*exp(17.502*W238/(240.97+W238))/(DI238+DJ238)+DD238)/2)/(1000*0.61365*exp(17.502*W238/(240.97+W238))/(DI238+DJ238)-DD238)</f>
        <v>0</v>
      </c>
      <c r="T238">
        <f>1/((CW238+1)/(Q238/1.6)+1/(R238/1.37)) + CW238/((CW238+1)/(Q238/1.6) + CW238/(R238/1.37))</f>
        <v>0</v>
      </c>
      <c r="U238">
        <f>(CR238*CU238)</f>
        <v>0</v>
      </c>
      <c r="V238">
        <f>(DK238+(U238+2*0.95*5.67E-8*(((DK238+$B$7)+273)^4-(DK238+273)^4)-44100*J238)/(1.84*29.3*R238+8*0.95*5.67E-8*(DK238+273)^3))</f>
        <v>0</v>
      </c>
      <c r="W238">
        <f>($C$7*DL238+$D$7*DM238+$E$7*V238)</f>
        <v>0</v>
      </c>
      <c r="X238">
        <f>0.61365*exp(17.502*W238/(240.97+W238))</f>
        <v>0</v>
      </c>
      <c r="Y238">
        <f>(Z238/AA238*100)</f>
        <v>0</v>
      </c>
      <c r="Z238">
        <f>DD238*(DI238+DJ238)/1000</f>
        <v>0</v>
      </c>
      <c r="AA238">
        <f>0.61365*exp(17.502*DK238/(240.97+DK238))</f>
        <v>0</v>
      </c>
      <c r="AB238">
        <f>(X238-DD238*(DI238+DJ238)/1000)</f>
        <v>0</v>
      </c>
      <c r="AC238">
        <f>(-J238*44100)</f>
        <v>0</v>
      </c>
      <c r="AD238">
        <f>2*29.3*R238*0.92*(DK238-W238)</f>
        <v>0</v>
      </c>
      <c r="AE238">
        <f>2*0.95*5.67E-8*(((DK238+$B$7)+273)^4-(W238+273)^4)</f>
        <v>0</v>
      </c>
      <c r="AF238">
        <f>U238+AE238+AC238+AD238</f>
        <v>0</v>
      </c>
      <c r="AG238">
        <f>DH238*AU238*(DC238-DB238*(1000-AU238*DE238)/(1000-AU238*DD238))/(100*CV238)</f>
        <v>0</v>
      </c>
      <c r="AH238">
        <f>1000*DH238*AU238*(DD238-DE238)/(100*CV238*(1000-AU238*DD238))</f>
        <v>0</v>
      </c>
      <c r="AI238">
        <f>(AJ238 - AK238 - DI238*1E3/(8.314*(DK238+273.15)) * AM238/DH238 * AL238) * DH238/(100*CV238) * (1000 - DE238)/1000</f>
        <v>0</v>
      </c>
      <c r="AJ238">
        <v>902.636424711085</v>
      </c>
      <c r="AK238">
        <v>876.371018181818</v>
      </c>
      <c r="AL238">
        <v>3.34761403945371</v>
      </c>
      <c r="AM238">
        <v>66.0070140870222</v>
      </c>
      <c r="AN238">
        <f>(AP238 - AO238 + DI238*1E3/(8.314*(DK238+273.15)) * AR238/DH238 * AQ238) * DH238/(100*CV238) * 1000/(1000 - AP238)</f>
        <v>0</v>
      </c>
      <c r="AO238">
        <v>20.0989334371363</v>
      </c>
      <c r="AP238">
        <v>21.369227972028</v>
      </c>
      <c r="AQ238">
        <v>-1.12621645598425e-05</v>
      </c>
      <c r="AR238">
        <v>111.285414985331</v>
      </c>
      <c r="AS238">
        <v>2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MAX(0,($B$13+$C$13*DP238)/(1+$D$13*DP238)*DI238/(DK238+273)*$E$13)</f>
        <v>0</v>
      </c>
      <c r="AX238" t="s">
        <v>417</v>
      </c>
      <c r="AY238" t="s">
        <v>417</v>
      </c>
      <c r="AZ238">
        <v>0</v>
      </c>
      <c r="BA238">
        <v>0</v>
      </c>
      <c r="BB238">
        <f>1-AZ238/BA238</f>
        <v>0</v>
      </c>
      <c r="BC238">
        <v>0</v>
      </c>
      <c r="BD238" t="s">
        <v>417</v>
      </c>
      <c r="BE238" t="s">
        <v>417</v>
      </c>
      <c r="BF238">
        <v>0</v>
      </c>
      <c r="BG238">
        <v>0</v>
      </c>
      <c r="BH238">
        <f>1-BF238/BG238</f>
        <v>0</v>
      </c>
      <c r="BI238">
        <v>0.5</v>
      </c>
      <c r="BJ238">
        <f>CS238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417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f>$B$11*DQ238+$C$11*DR238+$F$11*EC238*(1-EF238)</f>
        <v>0</v>
      </c>
      <c r="CS238">
        <f>CR238*CT238</f>
        <v>0</v>
      </c>
      <c r="CT238">
        <f>($B$11*$D$9+$C$11*$D$9+$F$11*((EP238+EH238)/MAX(EP238+EH238+EQ238, 0.1)*$I$9+EQ238/MAX(EP238+EH238+EQ238, 0.1)*$J$9))/($B$11+$C$11+$F$11)</f>
        <v>0</v>
      </c>
      <c r="CU238">
        <f>($B$11*$K$9+$C$11*$K$9+$F$11*((EP238+EH238)/MAX(EP238+EH238+EQ238, 0.1)*$P$9+EQ238/MAX(EP238+EH238+EQ238, 0.1)*$Q$9))/($B$11+$C$11+$F$11)</f>
        <v>0</v>
      </c>
      <c r="CV238">
        <v>6</v>
      </c>
      <c r="CW238">
        <v>0.5</v>
      </c>
      <c r="CX238" t="s">
        <v>418</v>
      </c>
      <c r="CY238">
        <v>2</v>
      </c>
      <c r="CZ238" t="b">
        <v>1</v>
      </c>
      <c r="DA238">
        <v>1659722433.5</v>
      </c>
      <c r="DB238">
        <v>834.507296296296</v>
      </c>
      <c r="DC238">
        <v>868.451666666667</v>
      </c>
      <c r="DD238">
        <v>21.3765740740741</v>
      </c>
      <c r="DE238">
        <v>20.0982740740741</v>
      </c>
      <c r="DF238">
        <v>825.873111111111</v>
      </c>
      <c r="DG238">
        <v>21.0263407407407</v>
      </c>
      <c r="DH238">
        <v>500.065814814815</v>
      </c>
      <c r="DI238">
        <v>90.3688222222222</v>
      </c>
      <c r="DJ238">
        <v>0.100086151851852</v>
      </c>
      <c r="DK238">
        <v>24.5716074074074</v>
      </c>
      <c r="DL238">
        <v>24.996962962963</v>
      </c>
      <c r="DM238">
        <v>999.9</v>
      </c>
      <c r="DN238">
        <v>0</v>
      </c>
      <c r="DO238">
        <v>0</v>
      </c>
      <c r="DP238">
        <v>9999.62962962963</v>
      </c>
      <c r="DQ238">
        <v>0</v>
      </c>
      <c r="DR238">
        <v>11.0409740740741</v>
      </c>
      <c r="DS238">
        <v>-33.9443407407407</v>
      </c>
      <c r="DT238">
        <v>852.735814814815</v>
      </c>
      <c r="DU238">
        <v>886.264148148148</v>
      </c>
      <c r="DV238">
        <v>1.27829074074074</v>
      </c>
      <c r="DW238">
        <v>868.451666666667</v>
      </c>
      <c r="DX238">
        <v>20.0982740740741</v>
      </c>
      <c r="DY238">
        <v>1.9317762962963</v>
      </c>
      <c r="DZ238">
        <v>1.81625777777778</v>
      </c>
      <c r="EA238">
        <v>16.8959555555556</v>
      </c>
      <c r="EB238">
        <v>15.9274185185185</v>
      </c>
      <c r="EC238">
        <v>2000.01185185185</v>
      </c>
      <c r="ED238">
        <v>0.97999937037037</v>
      </c>
      <c r="EE238">
        <v>0.0200004</v>
      </c>
      <c r="EF238">
        <v>0</v>
      </c>
      <c r="EG238">
        <v>273.945851851852</v>
      </c>
      <c r="EH238">
        <v>5.00063</v>
      </c>
      <c r="EI238">
        <v>5741.23</v>
      </c>
      <c r="EJ238">
        <v>17256.9888888889</v>
      </c>
      <c r="EK238">
        <v>38.4324074074074</v>
      </c>
      <c r="EL238">
        <v>38.4556666666667</v>
      </c>
      <c r="EM238">
        <v>37.937</v>
      </c>
      <c r="EN238">
        <v>37.8166666666667</v>
      </c>
      <c r="EO238">
        <v>39.187</v>
      </c>
      <c r="EP238">
        <v>1955.10740740741</v>
      </c>
      <c r="EQ238">
        <v>39.9044444444444</v>
      </c>
      <c r="ER238">
        <v>0</v>
      </c>
      <c r="ES238">
        <v>1659722437.9</v>
      </c>
      <c r="ET238">
        <v>0</v>
      </c>
      <c r="EU238">
        <v>273.946653846154</v>
      </c>
      <c r="EV238">
        <v>3.7066324836248</v>
      </c>
      <c r="EW238">
        <v>88.9671794838168</v>
      </c>
      <c r="EX238">
        <v>5740.72346153846</v>
      </c>
      <c r="EY238">
        <v>15</v>
      </c>
      <c r="EZ238">
        <v>0</v>
      </c>
      <c r="FA238" t="s">
        <v>419</v>
      </c>
      <c r="FB238">
        <v>1659628608.5</v>
      </c>
      <c r="FC238">
        <v>1659628614.5</v>
      </c>
      <c r="FD238">
        <v>0</v>
      </c>
      <c r="FE238">
        <v>0.171</v>
      </c>
      <c r="FF238">
        <v>-0.023</v>
      </c>
      <c r="FG238">
        <v>6.372</v>
      </c>
      <c r="FH238">
        <v>0.072</v>
      </c>
      <c r="FI238">
        <v>420</v>
      </c>
      <c r="FJ238">
        <v>15</v>
      </c>
      <c r="FK238">
        <v>0.23</v>
      </c>
      <c r="FL238">
        <v>0.04</v>
      </c>
      <c r="FM238">
        <v>-33.7280025</v>
      </c>
      <c r="FN238">
        <v>-3.35688968105058</v>
      </c>
      <c r="FO238">
        <v>0.439278464921455</v>
      </c>
      <c r="FP238">
        <v>0</v>
      </c>
      <c r="FQ238">
        <v>273.677088235294</v>
      </c>
      <c r="FR238">
        <v>4.44765469988101</v>
      </c>
      <c r="FS238">
        <v>0.483027545655107</v>
      </c>
      <c r="FT238">
        <v>0</v>
      </c>
      <c r="FU238">
        <v>1.2769905</v>
      </c>
      <c r="FV238">
        <v>0.0176001500938027</v>
      </c>
      <c r="FW238">
        <v>0.0103273750173991</v>
      </c>
      <c r="FX238">
        <v>1</v>
      </c>
      <c r="FY238">
        <v>1</v>
      </c>
      <c r="FZ238">
        <v>3</v>
      </c>
      <c r="GA238" t="s">
        <v>426</v>
      </c>
      <c r="GB238">
        <v>2.97447</v>
      </c>
      <c r="GC238">
        <v>2.75429</v>
      </c>
      <c r="GD238">
        <v>0.150739</v>
      </c>
      <c r="GE238">
        <v>0.155662</v>
      </c>
      <c r="GF238">
        <v>0.0952969</v>
      </c>
      <c r="GG238">
        <v>0.0922099</v>
      </c>
      <c r="GH238">
        <v>33083</v>
      </c>
      <c r="GI238">
        <v>35981.1</v>
      </c>
      <c r="GJ238">
        <v>35298</v>
      </c>
      <c r="GK238">
        <v>38644.1</v>
      </c>
      <c r="GL238">
        <v>45278.8</v>
      </c>
      <c r="GM238">
        <v>50669.7</v>
      </c>
      <c r="GN238">
        <v>55171.1</v>
      </c>
      <c r="GO238">
        <v>61986.2</v>
      </c>
      <c r="GP238">
        <v>1.981</v>
      </c>
      <c r="GQ238">
        <v>1.8484</v>
      </c>
      <c r="GR238">
        <v>0.0759959</v>
      </c>
      <c r="GS238">
        <v>0</v>
      </c>
      <c r="GT238">
        <v>23.7497</v>
      </c>
      <c r="GU238">
        <v>999.9</v>
      </c>
      <c r="GV238">
        <v>55.268</v>
      </c>
      <c r="GW238">
        <v>28.792</v>
      </c>
      <c r="GX238">
        <v>24.3037</v>
      </c>
      <c r="GY238">
        <v>55.1421</v>
      </c>
      <c r="GZ238">
        <v>49.6595</v>
      </c>
      <c r="HA238">
        <v>1</v>
      </c>
      <c r="HB238">
        <v>-0.0785976</v>
      </c>
      <c r="HC238">
        <v>1.93142</v>
      </c>
      <c r="HD238">
        <v>20.135</v>
      </c>
      <c r="HE238">
        <v>5.20052</v>
      </c>
      <c r="HF238">
        <v>12.004</v>
      </c>
      <c r="HG238">
        <v>4.976</v>
      </c>
      <c r="HH238">
        <v>3.2934</v>
      </c>
      <c r="HI238">
        <v>661</v>
      </c>
      <c r="HJ238">
        <v>9999</v>
      </c>
      <c r="HK238">
        <v>9999</v>
      </c>
      <c r="HL238">
        <v>9999</v>
      </c>
      <c r="HM238">
        <v>1.86279</v>
      </c>
      <c r="HN238">
        <v>1.8678</v>
      </c>
      <c r="HO238">
        <v>1.86752</v>
      </c>
      <c r="HP238">
        <v>1.86865</v>
      </c>
      <c r="HQ238">
        <v>1.86951</v>
      </c>
      <c r="HR238">
        <v>1.86554</v>
      </c>
      <c r="HS238">
        <v>1.8667</v>
      </c>
      <c r="HT238">
        <v>1.8681</v>
      </c>
      <c r="HU238">
        <v>5</v>
      </c>
      <c r="HV238">
        <v>0</v>
      </c>
      <c r="HW238">
        <v>0</v>
      </c>
      <c r="HX238">
        <v>0</v>
      </c>
      <c r="HY238" t="s">
        <v>421</v>
      </c>
      <c r="HZ238" t="s">
        <v>422</v>
      </c>
      <c r="IA238" t="s">
        <v>423</v>
      </c>
      <c r="IB238" t="s">
        <v>423</v>
      </c>
      <c r="IC238" t="s">
        <v>423</v>
      </c>
      <c r="ID238" t="s">
        <v>423</v>
      </c>
      <c r="IE238">
        <v>0</v>
      </c>
      <c r="IF238">
        <v>100</v>
      </c>
      <c r="IG238">
        <v>100</v>
      </c>
      <c r="IH238">
        <v>8.771</v>
      </c>
      <c r="II238">
        <v>0.3499</v>
      </c>
      <c r="IJ238">
        <v>3.92169283877132</v>
      </c>
      <c r="IK238">
        <v>0.0054094350880348</v>
      </c>
      <c r="IL238">
        <v>8.62785101562088e-07</v>
      </c>
      <c r="IM238">
        <v>-6.09410195572284e-10</v>
      </c>
      <c r="IN238">
        <v>-0.025273926026183</v>
      </c>
      <c r="IO238">
        <v>-0.0219156322177338</v>
      </c>
      <c r="IP238">
        <v>0.00246301660602182</v>
      </c>
      <c r="IQ238">
        <v>-2.7174175459257e-05</v>
      </c>
      <c r="IR238">
        <v>-3</v>
      </c>
      <c r="IS238">
        <v>1757</v>
      </c>
      <c r="IT238">
        <v>1</v>
      </c>
      <c r="IU238">
        <v>21</v>
      </c>
      <c r="IV238">
        <v>1563.9</v>
      </c>
      <c r="IW238">
        <v>1563.8</v>
      </c>
      <c r="IX238">
        <v>1.88965</v>
      </c>
      <c r="IY238">
        <v>2.6001</v>
      </c>
      <c r="IZ238">
        <v>1.54785</v>
      </c>
      <c r="JA238">
        <v>2.30469</v>
      </c>
      <c r="JB238">
        <v>1.34644</v>
      </c>
      <c r="JC238">
        <v>2.34497</v>
      </c>
      <c r="JD238">
        <v>32.2446</v>
      </c>
      <c r="JE238">
        <v>16.1722</v>
      </c>
      <c r="JF238">
        <v>18</v>
      </c>
      <c r="JG238">
        <v>493.119</v>
      </c>
      <c r="JH238">
        <v>408.458</v>
      </c>
      <c r="JI238">
        <v>20.2777</v>
      </c>
      <c r="JJ238">
        <v>26.1647</v>
      </c>
      <c r="JK238">
        <v>30.0004</v>
      </c>
      <c r="JL238">
        <v>26.1194</v>
      </c>
      <c r="JM238">
        <v>26.0636</v>
      </c>
      <c r="JN238">
        <v>37.8706</v>
      </c>
      <c r="JO238">
        <v>22.2773</v>
      </c>
      <c r="JP238">
        <v>8.08113</v>
      </c>
      <c r="JQ238">
        <v>20.2762</v>
      </c>
      <c r="JR238">
        <v>905.233</v>
      </c>
      <c r="JS238">
        <v>20.0674</v>
      </c>
      <c r="JT238">
        <v>102.348</v>
      </c>
      <c r="JU238">
        <v>103.175</v>
      </c>
    </row>
    <row r="239" spans="1:281">
      <c r="A239">
        <v>223</v>
      </c>
      <c r="B239">
        <v>1659722446</v>
      </c>
      <c r="C239">
        <v>4460.90000009537</v>
      </c>
      <c r="D239" t="s">
        <v>871</v>
      </c>
      <c r="E239" t="s">
        <v>872</v>
      </c>
      <c r="F239">
        <v>5</v>
      </c>
      <c r="G239" t="s">
        <v>764</v>
      </c>
      <c r="H239" t="s">
        <v>416</v>
      </c>
      <c r="I239">
        <v>1659722438.21429</v>
      </c>
      <c r="J239">
        <f>(K239)/1000</f>
        <v>0</v>
      </c>
      <c r="K239">
        <f>IF(CZ239, AN239, AH239)</f>
        <v>0</v>
      </c>
      <c r="L239">
        <f>IF(CZ239, AI239, AG239)</f>
        <v>0</v>
      </c>
      <c r="M239">
        <f>DB239 - IF(AU239&gt;1, L239*CV239*100.0/(AW239*DP239), 0)</f>
        <v>0</v>
      </c>
      <c r="N239">
        <f>((T239-J239/2)*M239-L239)/(T239+J239/2)</f>
        <v>0</v>
      </c>
      <c r="O239">
        <f>N239*(DI239+DJ239)/1000.0</f>
        <v>0</v>
      </c>
      <c r="P239">
        <f>(DB239 - IF(AU239&gt;1, L239*CV239*100.0/(AW239*DP239), 0))*(DI239+DJ239)/1000.0</f>
        <v>0</v>
      </c>
      <c r="Q239">
        <f>2.0/((1/S239-1/R239)+SIGN(S239)*SQRT((1/S239-1/R239)*(1/S239-1/R239) + 4*CW239/((CW239+1)*(CW239+1))*(2*1/S239*1/R239-1/R239*1/R239)))</f>
        <v>0</v>
      </c>
      <c r="R239">
        <f>IF(LEFT(CX239,1)&lt;&gt;"0",IF(LEFT(CX239,1)="1",3.0,CY239),$D$5+$E$5*(DP239*DI239/($K$5*1000))+$F$5*(DP239*DI239/($K$5*1000))*MAX(MIN(CV239,$J$5),$I$5)*MAX(MIN(CV239,$J$5),$I$5)+$G$5*MAX(MIN(CV239,$J$5),$I$5)*(DP239*DI239/($K$5*1000))+$H$5*(DP239*DI239/($K$5*1000))*(DP239*DI239/($K$5*1000)))</f>
        <v>0</v>
      </c>
      <c r="S239">
        <f>J239*(1000-(1000*0.61365*exp(17.502*W239/(240.97+W239))/(DI239+DJ239)+DD239)/2)/(1000*0.61365*exp(17.502*W239/(240.97+W239))/(DI239+DJ239)-DD239)</f>
        <v>0</v>
      </c>
      <c r="T239">
        <f>1/((CW239+1)/(Q239/1.6)+1/(R239/1.37)) + CW239/((CW239+1)/(Q239/1.6) + CW239/(R239/1.37))</f>
        <v>0</v>
      </c>
      <c r="U239">
        <f>(CR239*CU239)</f>
        <v>0</v>
      </c>
      <c r="V239">
        <f>(DK239+(U239+2*0.95*5.67E-8*(((DK239+$B$7)+273)^4-(DK239+273)^4)-44100*J239)/(1.84*29.3*R239+8*0.95*5.67E-8*(DK239+273)^3))</f>
        <v>0</v>
      </c>
      <c r="W239">
        <f>($C$7*DL239+$D$7*DM239+$E$7*V239)</f>
        <v>0</v>
      </c>
      <c r="X239">
        <f>0.61365*exp(17.502*W239/(240.97+W239))</f>
        <v>0</v>
      </c>
      <c r="Y239">
        <f>(Z239/AA239*100)</f>
        <v>0</v>
      </c>
      <c r="Z239">
        <f>DD239*(DI239+DJ239)/1000</f>
        <v>0</v>
      </c>
      <c r="AA239">
        <f>0.61365*exp(17.502*DK239/(240.97+DK239))</f>
        <v>0</v>
      </c>
      <c r="AB239">
        <f>(X239-DD239*(DI239+DJ239)/1000)</f>
        <v>0</v>
      </c>
      <c r="AC239">
        <f>(-J239*44100)</f>
        <v>0</v>
      </c>
      <c r="AD239">
        <f>2*29.3*R239*0.92*(DK239-W239)</f>
        <v>0</v>
      </c>
      <c r="AE239">
        <f>2*0.95*5.67E-8*(((DK239+$B$7)+273)^4-(W239+273)^4)</f>
        <v>0</v>
      </c>
      <c r="AF239">
        <f>U239+AE239+AC239+AD239</f>
        <v>0</v>
      </c>
      <c r="AG239">
        <f>DH239*AU239*(DC239-DB239*(1000-AU239*DE239)/(1000-AU239*DD239))/(100*CV239)</f>
        <v>0</v>
      </c>
      <c r="AH239">
        <f>1000*DH239*AU239*(DD239-DE239)/(100*CV239*(1000-AU239*DD239))</f>
        <v>0</v>
      </c>
      <c r="AI239">
        <f>(AJ239 - AK239 - DI239*1E3/(8.314*(DK239+273.15)) * AM239/DH239 * AL239) * DH239/(100*CV239) * (1000 - DE239)/1000</f>
        <v>0</v>
      </c>
      <c r="AJ239">
        <v>919.474726704903</v>
      </c>
      <c r="AK239">
        <v>893.124636363636</v>
      </c>
      <c r="AL239">
        <v>3.31391813801842</v>
      </c>
      <c r="AM239">
        <v>66.0070140870222</v>
      </c>
      <c r="AN239">
        <f>(AP239 - AO239 + DI239*1E3/(8.314*(DK239+273.15)) * AR239/DH239 * AQ239) * DH239/(100*CV239) * 1000/(1000 - AP239)</f>
        <v>0</v>
      </c>
      <c r="AO239">
        <v>20.0988805621881</v>
      </c>
      <c r="AP239">
        <v>21.3626769230769</v>
      </c>
      <c r="AQ239">
        <v>-2.09320323788769e-05</v>
      </c>
      <c r="AR239">
        <v>111.285414985331</v>
      </c>
      <c r="AS239">
        <v>2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MAX(0,($B$13+$C$13*DP239)/(1+$D$13*DP239)*DI239/(DK239+273)*$E$13)</f>
        <v>0</v>
      </c>
      <c r="AX239" t="s">
        <v>417</v>
      </c>
      <c r="AY239" t="s">
        <v>417</v>
      </c>
      <c r="AZ239">
        <v>0</v>
      </c>
      <c r="BA239">
        <v>0</v>
      </c>
      <c r="BB239">
        <f>1-AZ239/BA239</f>
        <v>0</v>
      </c>
      <c r="BC239">
        <v>0</v>
      </c>
      <c r="BD239" t="s">
        <v>417</v>
      </c>
      <c r="BE239" t="s">
        <v>417</v>
      </c>
      <c r="BF239">
        <v>0</v>
      </c>
      <c r="BG239">
        <v>0</v>
      </c>
      <c r="BH239">
        <f>1-BF239/BG239</f>
        <v>0</v>
      </c>
      <c r="BI239">
        <v>0.5</v>
      </c>
      <c r="BJ239">
        <f>CS239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417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f>$B$11*DQ239+$C$11*DR239+$F$11*EC239*(1-EF239)</f>
        <v>0</v>
      </c>
      <c r="CS239">
        <f>CR239*CT239</f>
        <v>0</v>
      </c>
      <c r="CT239">
        <f>($B$11*$D$9+$C$11*$D$9+$F$11*((EP239+EH239)/MAX(EP239+EH239+EQ239, 0.1)*$I$9+EQ239/MAX(EP239+EH239+EQ239, 0.1)*$J$9))/($B$11+$C$11+$F$11)</f>
        <v>0</v>
      </c>
      <c r="CU239">
        <f>($B$11*$K$9+$C$11*$K$9+$F$11*((EP239+EH239)/MAX(EP239+EH239+EQ239, 0.1)*$P$9+EQ239/MAX(EP239+EH239+EQ239, 0.1)*$Q$9))/($B$11+$C$11+$F$11)</f>
        <v>0</v>
      </c>
      <c r="CV239">
        <v>6</v>
      </c>
      <c r="CW239">
        <v>0.5</v>
      </c>
      <c r="CX239" t="s">
        <v>418</v>
      </c>
      <c r="CY239">
        <v>2</v>
      </c>
      <c r="CZ239" t="b">
        <v>1</v>
      </c>
      <c r="DA239">
        <v>1659722438.21429</v>
      </c>
      <c r="DB239">
        <v>850.074178571429</v>
      </c>
      <c r="DC239">
        <v>884.081857142857</v>
      </c>
      <c r="DD239">
        <v>21.3711928571429</v>
      </c>
      <c r="DE239">
        <v>20.0979428571429</v>
      </c>
      <c r="DF239">
        <v>841.353678571429</v>
      </c>
      <c r="DG239">
        <v>21.0211928571429</v>
      </c>
      <c r="DH239">
        <v>500.085357142857</v>
      </c>
      <c r="DI239">
        <v>90.3693821428572</v>
      </c>
      <c r="DJ239">
        <v>0.0999992035714286</v>
      </c>
      <c r="DK239">
        <v>24.5714607142857</v>
      </c>
      <c r="DL239">
        <v>24.9927892857143</v>
      </c>
      <c r="DM239">
        <v>999.9</v>
      </c>
      <c r="DN239">
        <v>0</v>
      </c>
      <c r="DO239">
        <v>0</v>
      </c>
      <c r="DP239">
        <v>10004.1071428571</v>
      </c>
      <c r="DQ239">
        <v>0</v>
      </c>
      <c r="DR239">
        <v>11.0292535714286</v>
      </c>
      <c r="DS239">
        <v>-34.0076</v>
      </c>
      <c r="DT239">
        <v>868.637928571428</v>
      </c>
      <c r="DU239">
        <v>902.214571428572</v>
      </c>
      <c r="DV239">
        <v>1.27324107142857</v>
      </c>
      <c r="DW239">
        <v>884.081857142857</v>
      </c>
      <c r="DX239">
        <v>20.0979428571429</v>
      </c>
      <c r="DY239">
        <v>1.93130214285714</v>
      </c>
      <c r="DZ239">
        <v>1.81623892857143</v>
      </c>
      <c r="EA239">
        <v>16.8920857142857</v>
      </c>
      <c r="EB239">
        <v>15.9272571428571</v>
      </c>
      <c r="EC239">
        <v>2000.02535714286</v>
      </c>
      <c r="ED239">
        <v>0.980000142857143</v>
      </c>
      <c r="EE239">
        <v>0.0199996285714286</v>
      </c>
      <c r="EF239">
        <v>0</v>
      </c>
      <c r="EG239">
        <v>274.280392857143</v>
      </c>
      <c r="EH239">
        <v>5.00063</v>
      </c>
      <c r="EI239">
        <v>5747.96892857143</v>
      </c>
      <c r="EJ239">
        <v>17257.1178571429</v>
      </c>
      <c r="EK239">
        <v>38.4281428571429</v>
      </c>
      <c r="EL239">
        <v>38.45725</v>
      </c>
      <c r="EM239">
        <v>37.937</v>
      </c>
      <c r="EN239">
        <v>37.81425</v>
      </c>
      <c r="EO239">
        <v>39.187</v>
      </c>
      <c r="EP239">
        <v>1955.1225</v>
      </c>
      <c r="EQ239">
        <v>39.9028571428572</v>
      </c>
      <c r="ER239">
        <v>0</v>
      </c>
      <c r="ES239">
        <v>1659722443.3</v>
      </c>
      <c r="ET239">
        <v>0</v>
      </c>
      <c r="EU239">
        <v>274.329</v>
      </c>
      <c r="EV239">
        <v>4.01123077875905</v>
      </c>
      <c r="EW239">
        <v>80.086923199865</v>
      </c>
      <c r="EX239">
        <v>5748.9564</v>
      </c>
      <c r="EY239">
        <v>15</v>
      </c>
      <c r="EZ239">
        <v>0</v>
      </c>
      <c r="FA239" t="s">
        <v>419</v>
      </c>
      <c r="FB239">
        <v>1659628608.5</v>
      </c>
      <c r="FC239">
        <v>1659628614.5</v>
      </c>
      <c r="FD239">
        <v>0</v>
      </c>
      <c r="FE239">
        <v>0.171</v>
      </c>
      <c r="FF239">
        <v>-0.023</v>
      </c>
      <c r="FG239">
        <v>6.372</v>
      </c>
      <c r="FH239">
        <v>0.072</v>
      </c>
      <c r="FI239">
        <v>420</v>
      </c>
      <c r="FJ239">
        <v>15</v>
      </c>
      <c r="FK239">
        <v>0.23</v>
      </c>
      <c r="FL239">
        <v>0.04</v>
      </c>
      <c r="FM239">
        <v>-33.922485</v>
      </c>
      <c r="FN239">
        <v>-2.15971181988735</v>
      </c>
      <c r="FO239">
        <v>0.459596157811398</v>
      </c>
      <c r="FP239">
        <v>0</v>
      </c>
      <c r="FQ239">
        <v>274.025823529412</v>
      </c>
      <c r="FR239">
        <v>4.27113827513455</v>
      </c>
      <c r="FS239">
        <v>0.472187305220154</v>
      </c>
      <c r="FT239">
        <v>0</v>
      </c>
      <c r="FU239">
        <v>1.27722575</v>
      </c>
      <c r="FV239">
        <v>-0.0686209756097572</v>
      </c>
      <c r="FW239">
        <v>0.00707027081783292</v>
      </c>
      <c r="FX239">
        <v>1</v>
      </c>
      <c r="FY239">
        <v>1</v>
      </c>
      <c r="FZ239">
        <v>3</v>
      </c>
      <c r="GA239" t="s">
        <v>426</v>
      </c>
      <c r="GB239">
        <v>2.97326</v>
      </c>
      <c r="GC239">
        <v>2.75388</v>
      </c>
      <c r="GD239">
        <v>0.15262</v>
      </c>
      <c r="GE239">
        <v>0.157417</v>
      </c>
      <c r="GF239">
        <v>0.0952796</v>
      </c>
      <c r="GG239">
        <v>0.0922102</v>
      </c>
      <c r="GH239">
        <v>33009.7</v>
      </c>
      <c r="GI239">
        <v>35905.5</v>
      </c>
      <c r="GJ239">
        <v>35297.9</v>
      </c>
      <c r="GK239">
        <v>38643.2</v>
      </c>
      <c r="GL239">
        <v>45278.9</v>
      </c>
      <c r="GM239">
        <v>50669.3</v>
      </c>
      <c r="GN239">
        <v>55170.2</v>
      </c>
      <c r="GO239">
        <v>61985.7</v>
      </c>
      <c r="GP239">
        <v>1.9808</v>
      </c>
      <c r="GQ239">
        <v>1.849</v>
      </c>
      <c r="GR239">
        <v>0.0755489</v>
      </c>
      <c r="GS239">
        <v>0</v>
      </c>
      <c r="GT239">
        <v>23.7473</v>
      </c>
      <c r="GU239">
        <v>999.9</v>
      </c>
      <c r="GV239">
        <v>55.268</v>
      </c>
      <c r="GW239">
        <v>28.782</v>
      </c>
      <c r="GX239">
        <v>24.2893</v>
      </c>
      <c r="GY239">
        <v>54.8221</v>
      </c>
      <c r="GZ239">
        <v>49.5673</v>
      </c>
      <c r="HA239">
        <v>1</v>
      </c>
      <c r="HB239">
        <v>-0.0785366</v>
      </c>
      <c r="HC239">
        <v>1.87495</v>
      </c>
      <c r="HD239">
        <v>20.1355</v>
      </c>
      <c r="HE239">
        <v>5.19932</v>
      </c>
      <c r="HF239">
        <v>12.004</v>
      </c>
      <c r="HG239">
        <v>4.9756</v>
      </c>
      <c r="HH239">
        <v>3.2934</v>
      </c>
      <c r="HI239">
        <v>661</v>
      </c>
      <c r="HJ239">
        <v>9999</v>
      </c>
      <c r="HK239">
        <v>9999</v>
      </c>
      <c r="HL239">
        <v>9999</v>
      </c>
      <c r="HM239">
        <v>1.86289</v>
      </c>
      <c r="HN239">
        <v>1.86777</v>
      </c>
      <c r="HO239">
        <v>1.86752</v>
      </c>
      <c r="HP239">
        <v>1.86859</v>
      </c>
      <c r="HQ239">
        <v>1.86951</v>
      </c>
      <c r="HR239">
        <v>1.86557</v>
      </c>
      <c r="HS239">
        <v>1.86664</v>
      </c>
      <c r="HT239">
        <v>1.86798</v>
      </c>
      <c r="HU239">
        <v>5</v>
      </c>
      <c r="HV239">
        <v>0</v>
      </c>
      <c r="HW239">
        <v>0</v>
      </c>
      <c r="HX239">
        <v>0</v>
      </c>
      <c r="HY239" t="s">
        <v>421</v>
      </c>
      <c r="HZ239" t="s">
        <v>422</v>
      </c>
      <c r="IA239" t="s">
        <v>423</v>
      </c>
      <c r="IB239" t="s">
        <v>423</v>
      </c>
      <c r="IC239" t="s">
        <v>423</v>
      </c>
      <c r="ID239" t="s">
        <v>423</v>
      </c>
      <c r="IE239">
        <v>0</v>
      </c>
      <c r="IF239">
        <v>100</v>
      </c>
      <c r="IG239">
        <v>100</v>
      </c>
      <c r="IH239">
        <v>8.862</v>
      </c>
      <c r="II239">
        <v>0.3497</v>
      </c>
      <c r="IJ239">
        <v>3.92169283877132</v>
      </c>
      <c r="IK239">
        <v>0.0054094350880348</v>
      </c>
      <c r="IL239">
        <v>8.62785101562088e-07</v>
      </c>
      <c r="IM239">
        <v>-6.09410195572284e-10</v>
      </c>
      <c r="IN239">
        <v>-0.025273926026183</v>
      </c>
      <c r="IO239">
        <v>-0.0219156322177338</v>
      </c>
      <c r="IP239">
        <v>0.00246301660602182</v>
      </c>
      <c r="IQ239">
        <v>-2.7174175459257e-05</v>
      </c>
      <c r="IR239">
        <v>-3</v>
      </c>
      <c r="IS239">
        <v>1757</v>
      </c>
      <c r="IT239">
        <v>1</v>
      </c>
      <c r="IU239">
        <v>21</v>
      </c>
      <c r="IV239">
        <v>1564</v>
      </c>
      <c r="IW239">
        <v>1563.9</v>
      </c>
      <c r="IX239">
        <v>1.91284</v>
      </c>
      <c r="IY239">
        <v>2.60132</v>
      </c>
      <c r="IZ239">
        <v>1.54785</v>
      </c>
      <c r="JA239">
        <v>2.30469</v>
      </c>
      <c r="JB239">
        <v>1.34644</v>
      </c>
      <c r="JC239">
        <v>2.31323</v>
      </c>
      <c r="JD239">
        <v>32.2446</v>
      </c>
      <c r="JE239">
        <v>16.1722</v>
      </c>
      <c r="JF239">
        <v>18</v>
      </c>
      <c r="JG239">
        <v>493.009</v>
      </c>
      <c r="JH239">
        <v>408.81</v>
      </c>
      <c r="JI239">
        <v>20.2778</v>
      </c>
      <c r="JJ239">
        <v>26.1669</v>
      </c>
      <c r="JK239">
        <v>30.0001</v>
      </c>
      <c r="JL239">
        <v>26.1216</v>
      </c>
      <c r="JM239">
        <v>26.0658</v>
      </c>
      <c r="JN239">
        <v>38.4807</v>
      </c>
      <c r="JO239">
        <v>22.2773</v>
      </c>
      <c r="JP239">
        <v>8.08113</v>
      </c>
      <c r="JQ239">
        <v>20.2856</v>
      </c>
      <c r="JR239">
        <v>925.513</v>
      </c>
      <c r="JS239">
        <v>20.0674</v>
      </c>
      <c r="JT239">
        <v>102.347</v>
      </c>
      <c r="JU239">
        <v>103.174</v>
      </c>
    </row>
    <row r="240" spans="1:281">
      <c r="A240">
        <v>224</v>
      </c>
      <c r="B240">
        <v>1659722451</v>
      </c>
      <c r="C240">
        <v>4465.90000009537</v>
      </c>
      <c r="D240" t="s">
        <v>873</v>
      </c>
      <c r="E240" t="s">
        <v>874</v>
      </c>
      <c r="F240">
        <v>5</v>
      </c>
      <c r="G240" t="s">
        <v>764</v>
      </c>
      <c r="H240" t="s">
        <v>416</v>
      </c>
      <c r="I240">
        <v>1659722443.5</v>
      </c>
      <c r="J240">
        <f>(K240)/1000</f>
        <v>0</v>
      </c>
      <c r="K240">
        <f>IF(CZ240, AN240, AH240)</f>
        <v>0</v>
      </c>
      <c r="L240">
        <f>IF(CZ240, AI240, AG240)</f>
        <v>0</v>
      </c>
      <c r="M240">
        <f>DB240 - IF(AU240&gt;1, L240*CV240*100.0/(AW240*DP240), 0)</f>
        <v>0</v>
      </c>
      <c r="N240">
        <f>((T240-J240/2)*M240-L240)/(T240+J240/2)</f>
        <v>0</v>
      </c>
      <c r="O240">
        <f>N240*(DI240+DJ240)/1000.0</f>
        <v>0</v>
      </c>
      <c r="P240">
        <f>(DB240 - IF(AU240&gt;1, L240*CV240*100.0/(AW240*DP240), 0))*(DI240+DJ240)/1000.0</f>
        <v>0</v>
      </c>
      <c r="Q240">
        <f>2.0/((1/S240-1/R240)+SIGN(S240)*SQRT((1/S240-1/R240)*(1/S240-1/R240) + 4*CW240/((CW240+1)*(CW240+1))*(2*1/S240*1/R240-1/R240*1/R240)))</f>
        <v>0</v>
      </c>
      <c r="R240">
        <f>IF(LEFT(CX240,1)&lt;&gt;"0",IF(LEFT(CX240,1)="1",3.0,CY240),$D$5+$E$5*(DP240*DI240/($K$5*1000))+$F$5*(DP240*DI240/($K$5*1000))*MAX(MIN(CV240,$J$5),$I$5)*MAX(MIN(CV240,$J$5),$I$5)+$G$5*MAX(MIN(CV240,$J$5),$I$5)*(DP240*DI240/($K$5*1000))+$H$5*(DP240*DI240/($K$5*1000))*(DP240*DI240/($K$5*1000)))</f>
        <v>0</v>
      </c>
      <c r="S240">
        <f>J240*(1000-(1000*0.61365*exp(17.502*W240/(240.97+W240))/(DI240+DJ240)+DD240)/2)/(1000*0.61365*exp(17.502*W240/(240.97+W240))/(DI240+DJ240)-DD240)</f>
        <v>0</v>
      </c>
      <c r="T240">
        <f>1/((CW240+1)/(Q240/1.6)+1/(R240/1.37)) + CW240/((CW240+1)/(Q240/1.6) + CW240/(R240/1.37))</f>
        <v>0</v>
      </c>
      <c r="U240">
        <f>(CR240*CU240)</f>
        <v>0</v>
      </c>
      <c r="V240">
        <f>(DK240+(U240+2*0.95*5.67E-8*(((DK240+$B$7)+273)^4-(DK240+273)^4)-44100*J240)/(1.84*29.3*R240+8*0.95*5.67E-8*(DK240+273)^3))</f>
        <v>0</v>
      </c>
      <c r="W240">
        <f>($C$7*DL240+$D$7*DM240+$E$7*V240)</f>
        <v>0</v>
      </c>
      <c r="X240">
        <f>0.61365*exp(17.502*W240/(240.97+W240))</f>
        <v>0</v>
      </c>
      <c r="Y240">
        <f>(Z240/AA240*100)</f>
        <v>0</v>
      </c>
      <c r="Z240">
        <f>DD240*(DI240+DJ240)/1000</f>
        <v>0</v>
      </c>
      <c r="AA240">
        <f>0.61365*exp(17.502*DK240/(240.97+DK240))</f>
        <v>0</v>
      </c>
      <c r="AB240">
        <f>(X240-DD240*(DI240+DJ240)/1000)</f>
        <v>0</v>
      </c>
      <c r="AC240">
        <f>(-J240*44100)</f>
        <v>0</v>
      </c>
      <c r="AD240">
        <f>2*29.3*R240*0.92*(DK240-W240)</f>
        <v>0</v>
      </c>
      <c r="AE240">
        <f>2*0.95*5.67E-8*(((DK240+$B$7)+273)^4-(W240+273)^4)</f>
        <v>0</v>
      </c>
      <c r="AF240">
        <f>U240+AE240+AC240+AD240</f>
        <v>0</v>
      </c>
      <c r="AG240">
        <f>DH240*AU240*(DC240-DB240*(1000-AU240*DE240)/(1000-AU240*DD240))/(100*CV240)</f>
        <v>0</v>
      </c>
      <c r="AH240">
        <f>1000*DH240*AU240*(DD240-DE240)/(100*CV240*(1000-AU240*DD240))</f>
        <v>0</v>
      </c>
      <c r="AI240">
        <f>(AJ240 - AK240 - DI240*1E3/(8.314*(DK240+273.15)) * AM240/DH240 * AL240) * DH240/(100*CV240) * (1000 - DE240)/1000</f>
        <v>0</v>
      </c>
      <c r="AJ240">
        <v>936.859810993875</v>
      </c>
      <c r="AK240">
        <v>910.064242424242</v>
      </c>
      <c r="AL240">
        <v>3.48050831331047</v>
      </c>
      <c r="AM240">
        <v>66.0070140870222</v>
      </c>
      <c r="AN240">
        <f>(AP240 - AO240 + DI240*1E3/(8.314*(DK240+273.15)) * AR240/DH240 * AQ240) * DH240/(100*CV240) * 1000/(1000 - AP240)</f>
        <v>0</v>
      </c>
      <c r="AO240">
        <v>20.0963495322441</v>
      </c>
      <c r="AP240">
        <v>21.3620244755245</v>
      </c>
      <c r="AQ240">
        <v>2.5579422998907e-05</v>
      </c>
      <c r="AR240">
        <v>111.285414985331</v>
      </c>
      <c r="AS240">
        <v>2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MAX(0,($B$13+$C$13*DP240)/(1+$D$13*DP240)*DI240/(DK240+273)*$E$13)</f>
        <v>0</v>
      </c>
      <c r="AX240" t="s">
        <v>417</v>
      </c>
      <c r="AY240" t="s">
        <v>417</v>
      </c>
      <c r="AZ240">
        <v>0</v>
      </c>
      <c r="BA240">
        <v>0</v>
      </c>
      <c r="BB240">
        <f>1-AZ240/BA240</f>
        <v>0</v>
      </c>
      <c r="BC240">
        <v>0</v>
      </c>
      <c r="BD240" t="s">
        <v>417</v>
      </c>
      <c r="BE240" t="s">
        <v>417</v>
      </c>
      <c r="BF240">
        <v>0</v>
      </c>
      <c r="BG240">
        <v>0</v>
      </c>
      <c r="BH240">
        <f>1-BF240/BG240</f>
        <v>0</v>
      </c>
      <c r="BI240">
        <v>0.5</v>
      </c>
      <c r="BJ240">
        <f>CS240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417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f>$B$11*DQ240+$C$11*DR240+$F$11*EC240*(1-EF240)</f>
        <v>0</v>
      </c>
      <c r="CS240">
        <f>CR240*CT240</f>
        <v>0</v>
      </c>
      <c r="CT240">
        <f>($B$11*$D$9+$C$11*$D$9+$F$11*((EP240+EH240)/MAX(EP240+EH240+EQ240, 0.1)*$I$9+EQ240/MAX(EP240+EH240+EQ240, 0.1)*$J$9))/($B$11+$C$11+$F$11)</f>
        <v>0</v>
      </c>
      <c r="CU240">
        <f>($B$11*$K$9+$C$11*$K$9+$F$11*((EP240+EH240)/MAX(EP240+EH240+EQ240, 0.1)*$P$9+EQ240/MAX(EP240+EH240+EQ240, 0.1)*$Q$9))/($B$11+$C$11+$F$11)</f>
        <v>0</v>
      </c>
      <c r="CV240">
        <v>6</v>
      </c>
      <c r="CW240">
        <v>0.5</v>
      </c>
      <c r="CX240" t="s">
        <v>418</v>
      </c>
      <c r="CY240">
        <v>2</v>
      </c>
      <c r="CZ240" t="b">
        <v>1</v>
      </c>
      <c r="DA240">
        <v>1659722443.5</v>
      </c>
      <c r="DB240">
        <v>867.487222222222</v>
      </c>
      <c r="DC240">
        <v>901.728333333333</v>
      </c>
      <c r="DD240">
        <v>21.3668962962963</v>
      </c>
      <c r="DE240">
        <v>20.0977333333333</v>
      </c>
      <c r="DF240">
        <v>858.670518518519</v>
      </c>
      <c r="DG240">
        <v>21.0170777777778</v>
      </c>
      <c r="DH240">
        <v>500.110185185185</v>
      </c>
      <c r="DI240">
        <v>90.3688888888889</v>
      </c>
      <c r="DJ240">
        <v>0.100172488888889</v>
      </c>
      <c r="DK240">
        <v>24.5696481481481</v>
      </c>
      <c r="DL240">
        <v>24.9892407407407</v>
      </c>
      <c r="DM240">
        <v>999.9</v>
      </c>
      <c r="DN240">
        <v>0</v>
      </c>
      <c r="DO240">
        <v>0</v>
      </c>
      <c r="DP240">
        <v>9989.62962962963</v>
      </c>
      <c r="DQ240">
        <v>0</v>
      </c>
      <c r="DR240">
        <v>11.0238111111111</v>
      </c>
      <c r="DS240">
        <v>-34.2409888888889</v>
      </c>
      <c r="DT240">
        <v>886.427444444445</v>
      </c>
      <c r="DU240">
        <v>920.222703703704</v>
      </c>
      <c r="DV240">
        <v>1.26914925925926</v>
      </c>
      <c r="DW240">
        <v>901.728333333333</v>
      </c>
      <c r="DX240">
        <v>20.0977333333333</v>
      </c>
      <c r="DY240">
        <v>1.93090259259259</v>
      </c>
      <c r="DZ240">
        <v>1.81621</v>
      </c>
      <c r="EA240">
        <v>16.8888259259259</v>
      </c>
      <c r="EB240">
        <v>15.9270111111111</v>
      </c>
      <c r="EC240">
        <v>2000.0337037037</v>
      </c>
      <c r="ED240">
        <v>0.979997148148148</v>
      </c>
      <c r="EE240">
        <v>0.0200026074074074</v>
      </c>
      <c r="EF240">
        <v>0</v>
      </c>
      <c r="EG240">
        <v>274.655962962963</v>
      </c>
      <c r="EH240">
        <v>5.00063</v>
      </c>
      <c r="EI240">
        <v>5754.9637037037</v>
      </c>
      <c r="EJ240">
        <v>17257.1777777778</v>
      </c>
      <c r="EK240">
        <v>38.4232222222222</v>
      </c>
      <c r="EL240">
        <v>38.4533333333333</v>
      </c>
      <c r="EM240">
        <v>37.937</v>
      </c>
      <c r="EN240">
        <v>37.812</v>
      </c>
      <c r="EO240">
        <v>39.187</v>
      </c>
      <c r="EP240">
        <v>1955.12481481481</v>
      </c>
      <c r="EQ240">
        <v>39.9088888888889</v>
      </c>
      <c r="ER240">
        <v>0</v>
      </c>
      <c r="ES240">
        <v>1659722448.1</v>
      </c>
      <c r="ET240">
        <v>0</v>
      </c>
      <c r="EU240">
        <v>274.64604</v>
      </c>
      <c r="EV240">
        <v>3.41123079112072</v>
      </c>
      <c r="EW240">
        <v>78.3007693467379</v>
      </c>
      <c r="EX240">
        <v>5755.2728</v>
      </c>
      <c r="EY240">
        <v>15</v>
      </c>
      <c r="EZ240">
        <v>0</v>
      </c>
      <c r="FA240" t="s">
        <v>419</v>
      </c>
      <c r="FB240">
        <v>1659628608.5</v>
      </c>
      <c r="FC240">
        <v>1659628614.5</v>
      </c>
      <c r="FD240">
        <v>0</v>
      </c>
      <c r="FE240">
        <v>0.171</v>
      </c>
      <c r="FF240">
        <v>-0.023</v>
      </c>
      <c r="FG240">
        <v>6.372</v>
      </c>
      <c r="FH240">
        <v>0.072</v>
      </c>
      <c r="FI240">
        <v>420</v>
      </c>
      <c r="FJ240">
        <v>15</v>
      </c>
      <c r="FK240">
        <v>0.23</v>
      </c>
      <c r="FL240">
        <v>0.04</v>
      </c>
      <c r="FM240">
        <v>-34.1268375</v>
      </c>
      <c r="FN240">
        <v>-1.03576322701689</v>
      </c>
      <c r="FO240">
        <v>0.56210721472309</v>
      </c>
      <c r="FP240">
        <v>0</v>
      </c>
      <c r="FQ240">
        <v>274.391676470588</v>
      </c>
      <c r="FR240">
        <v>3.90892284261656</v>
      </c>
      <c r="FS240">
        <v>0.431383459866465</v>
      </c>
      <c r="FT240">
        <v>0</v>
      </c>
      <c r="FU240">
        <v>1.27266925</v>
      </c>
      <c r="FV240">
        <v>-0.0518959474671699</v>
      </c>
      <c r="FW240">
        <v>0.00567795843041315</v>
      </c>
      <c r="FX240">
        <v>1</v>
      </c>
      <c r="FY240">
        <v>1</v>
      </c>
      <c r="FZ240">
        <v>3</v>
      </c>
      <c r="GA240" t="s">
        <v>426</v>
      </c>
      <c r="GB240">
        <v>2.97358</v>
      </c>
      <c r="GC240">
        <v>2.75393</v>
      </c>
      <c r="GD240">
        <v>0.154524</v>
      </c>
      <c r="GE240">
        <v>0.159468</v>
      </c>
      <c r="GF240">
        <v>0.0952845</v>
      </c>
      <c r="GG240">
        <v>0.0922158</v>
      </c>
      <c r="GH240">
        <v>32935.6</v>
      </c>
      <c r="GI240">
        <v>35817.8</v>
      </c>
      <c r="GJ240">
        <v>35298.1</v>
      </c>
      <c r="GK240">
        <v>38642.9</v>
      </c>
      <c r="GL240">
        <v>45278.9</v>
      </c>
      <c r="GM240">
        <v>50668.9</v>
      </c>
      <c r="GN240">
        <v>55170.4</v>
      </c>
      <c r="GO240">
        <v>61985.5</v>
      </c>
      <c r="GP240">
        <v>1.9816</v>
      </c>
      <c r="GQ240">
        <v>1.8486</v>
      </c>
      <c r="GR240">
        <v>0.0736117</v>
      </c>
      <c r="GS240">
        <v>0</v>
      </c>
      <c r="GT240">
        <v>23.7453</v>
      </c>
      <c r="GU240">
        <v>999.9</v>
      </c>
      <c r="GV240">
        <v>55.268</v>
      </c>
      <c r="GW240">
        <v>28.792</v>
      </c>
      <c r="GX240">
        <v>24.3017</v>
      </c>
      <c r="GY240">
        <v>55.6121</v>
      </c>
      <c r="GZ240">
        <v>50.0841</v>
      </c>
      <c r="HA240">
        <v>1</v>
      </c>
      <c r="HB240">
        <v>-0.0783537</v>
      </c>
      <c r="HC240">
        <v>1.85952</v>
      </c>
      <c r="HD240">
        <v>20.1359</v>
      </c>
      <c r="HE240">
        <v>5.19932</v>
      </c>
      <c r="HF240">
        <v>12.0052</v>
      </c>
      <c r="HG240">
        <v>4.9756</v>
      </c>
      <c r="HH240">
        <v>3.2934</v>
      </c>
      <c r="HI240">
        <v>661</v>
      </c>
      <c r="HJ240">
        <v>9999</v>
      </c>
      <c r="HK240">
        <v>9999</v>
      </c>
      <c r="HL240">
        <v>9999</v>
      </c>
      <c r="HM240">
        <v>1.86289</v>
      </c>
      <c r="HN240">
        <v>1.86783</v>
      </c>
      <c r="HO240">
        <v>1.86752</v>
      </c>
      <c r="HP240">
        <v>1.86871</v>
      </c>
      <c r="HQ240">
        <v>1.86951</v>
      </c>
      <c r="HR240">
        <v>1.86554</v>
      </c>
      <c r="HS240">
        <v>1.8667</v>
      </c>
      <c r="HT240">
        <v>1.86813</v>
      </c>
      <c r="HU240">
        <v>5</v>
      </c>
      <c r="HV240">
        <v>0</v>
      </c>
      <c r="HW240">
        <v>0</v>
      </c>
      <c r="HX240">
        <v>0</v>
      </c>
      <c r="HY240" t="s">
        <v>421</v>
      </c>
      <c r="HZ240" t="s">
        <v>422</v>
      </c>
      <c r="IA240" t="s">
        <v>423</v>
      </c>
      <c r="IB240" t="s">
        <v>423</v>
      </c>
      <c r="IC240" t="s">
        <v>423</v>
      </c>
      <c r="ID240" t="s">
        <v>423</v>
      </c>
      <c r="IE240">
        <v>0</v>
      </c>
      <c r="IF240">
        <v>100</v>
      </c>
      <c r="IG240">
        <v>100</v>
      </c>
      <c r="IH240">
        <v>8.954</v>
      </c>
      <c r="II240">
        <v>0.3498</v>
      </c>
      <c r="IJ240">
        <v>3.92169283877132</v>
      </c>
      <c r="IK240">
        <v>0.0054094350880348</v>
      </c>
      <c r="IL240">
        <v>8.62785101562088e-07</v>
      </c>
      <c r="IM240">
        <v>-6.09410195572284e-10</v>
      </c>
      <c r="IN240">
        <v>-0.025273926026183</v>
      </c>
      <c r="IO240">
        <v>-0.0219156322177338</v>
      </c>
      <c r="IP240">
        <v>0.00246301660602182</v>
      </c>
      <c r="IQ240">
        <v>-2.7174175459257e-05</v>
      </c>
      <c r="IR240">
        <v>-3</v>
      </c>
      <c r="IS240">
        <v>1757</v>
      </c>
      <c r="IT240">
        <v>1</v>
      </c>
      <c r="IU240">
        <v>21</v>
      </c>
      <c r="IV240">
        <v>1564</v>
      </c>
      <c r="IW240">
        <v>1563.9</v>
      </c>
      <c r="IX240">
        <v>1.94702</v>
      </c>
      <c r="IY240">
        <v>2.60498</v>
      </c>
      <c r="IZ240">
        <v>1.54785</v>
      </c>
      <c r="JA240">
        <v>2.30591</v>
      </c>
      <c r="JB240">
        <v>1.34644</v>
      </c>
      <c r="JC240">
        <v>2.38892</v>
      </c>
      <c r="JD240">
        <v>32.2446</v>
      </c>
      <c r="JE240">
        <v>16.1722</v>
      </c>
      <c r="JF240">
        <v>18</v>
      </c>
      <c r="JG240">
        <v>493.549</v>
      </c>
      <c r="JH240">
        <v>408.603</v>
      </c>
      <c r="JI240">
        <v>20.2871</v>
      </c>
      <c r="JJ240">
        <v>26.1692</v>
      </c>
      <c r="JK240">
        <v>30.0001</v>
      </c>
      <c r="JL240">
        <v>26.1238</v>
      </c>
      <c r="JM240">
        <v>26.0679</v>
      </c>
      <c r="JN240">
        <v>39.0148</v>
      </c>
      <c r="JO240">
        <v>22.2773</v>
      </c>
      <c r="JP240">
        <v>8.08113</v>
      </c>
      <c r="JQ240">
        <v>20.2926</v>
      </c>
      <c r="JR240">
        <v>938.972</v>
      </c>
      <c r="JS240">
        <v>20.0674</v>
      </c>
      <c r="JT240">
        <v>102.347</v>
      </c>
      <c r="JU240">
        <v>103.173</v>
      </c>
    </row>
    <row r="241" spans="1:281">
      <c r="A241">
        <v>225</v>
      </c>
      <c r="B241">
        <v>1659722456</v>
      </c>
      <c r="C241">
        <v>4470.90000009537</v>
      </c>
      <c r="D241" t="s">
        <v>875</v>
      </c>
      <c r="E241" t="s">
        <v>876</v>
      </c>
      <c r="F241">
        <v>5</v>
      </c>
      <c r="G241" t="s">
        <v>764</v>
      </c>
      <c r="H241" t="s">
        <v>416</v>
      </c>
      <c r="I241">
        <v>1659722448.21429</v>
      </c>
      <c r="J241">
        <f>(K241)/1000</f>
        <v>0</v>
      </c>
      <c r="K241">
        <f>IF(CZ241, AN241, AH241)</f>
        <v>0</v>
      </c>
      <c r="L241">
        <f>IF(CZ241, AI241, AG241)</f>
        <v>0</v>
      </c>
      <c r="M241">
        <f>DB241 - IF(AU241&gt;1, L241*CV241*100.0/(AW241*DP241), 0)</f>
        <v>0</v>
      </c>
      <c r="N241">
        <f>((T241-J241/2)*M241-L241)/(T241+J241/2)</f>
        <v>0</v>
      </c>
      <c r="O241">
        <f>N241*(DI241+DJ241)/1000.0</f>
        <v>0</v>
      </c>
      <c r="P241">
        <f>(DB241 - IF(AU241&gt;1, L241*CV241*100.0/(AW241*DP241), 0))*(DI241+DJ241)/1000.0</f>
        <v>0</v>
      </c>
      <c r="Q241">
        <f>2.0/((1/S241-1/R241)+SIGN(S241)*SQRT((1/S241-1/R241)*(1/S241-1/R241) + 4*CW241/((CW241+1)*(CW241+1))*(2*1/S241*1/R241-1/R241*1/R241)))</f>
        <v>0</v>
      </c>
      <c r="R241">
        <f>IF(LEFT(CX241,1)&lt;&gt;"0",IF(LEFT(CX241,1)="1",3.0,CY241),$D$5+$E$5*(DP241*DI241/($K$5*1000))+$F$5*(DP241*DI241/($K$5*1000))*MAX(MIN(CV241,$J$5),$I$5)*MAX(MIN(CV241,$J$5),$I$5)+$G$5*MAX(MIN(CV241,$J$5),$I$5)*(DP241*DI241/($K$5*1000))+$H$5*(DP241*DI241/($K$5*1000))*(DP241*DI241/($K$5*1000)))</f>
        <v>0</v>
      </c>
      <c r="S241">
        <f>J241*(1000-(1000*0.61365*exp(17.502*W241/(240.97+W241))/(DI241+DJ241)+DD241)/2)/(1000*0.61365*exp(17.502*W241/(240.97+W241))/(DI241+DJ241)-DD241)</f>
        <v>0</v>
      </c>
      <c r="T241">
        <f>1/((CW241+1)/(Q241/1.6)+1/(R241/1.37)) + CW241/((CW241+1)/(Q241/1.6) + CW241/(R241/1.37))</f>
        <v>0</v>
      </c>
      <c r="U241">
        <f>(CR241*CU241)</f>
        <v>0</v>
      </c>
      <c r="V241">
        <f>(DK241+(U241+2*0.95*5.67E-8*(((DK241+$B$7)+273)^4-(DK241+273)^4)-44100*J241)/(1.84*29.3*R241+8*0.95*5.67E-8*(DK241+273)^3))</f>
        <v>0</v>
      </c>
      <c r="W241">
        <f>($C$7*DL241+$D$7*DM241+$E$7*V241)</f>
        <v>0</v>
      </c>
      <c r="X241">
        <f>0.61365*exp(17.502*W241/(240.97+W241))</f>
        <v>0</v>
      </c>
      <c r="Y241">
        <f>(Z241/AA241*100)</f>
        <v>0</v>
      </c>
      <c r="Z241">
        <f>DD241*(DI241+DJ241)/1000</f>
        <v>0</v>
      </c>
      <c r="AA241">
        <f>0.61365*exp(17.502*DK241/(240.97+DK241))</f>
        <v>0</v>
      </c>
      <c r="AB241">
        <f>(X241-DD241*(DI241+DJ241)/1000)</f>
        <v>0</v>
      </c>
      <c r="AC241">
        <f>(-J241*44100)</f>
        <v>0</v>
      </c>
      <c r="AD241">
        <f>2*29.3*R241*0.92*(DK241-W241)</f>
        <v>0</v>
      </c>
      <c r="AE241">
        <f>2*0.95*5.67E-8*(((DK241+$B$7)+273)^4-(W241+273)^4)</f>
        <v>0</v>
      </c>
      <c r="AF241">
        <f>U241+AE241+AC241+AD241</f>
        <v>0</v>
      </c>
      <c r="AG241">
        <f>DH241*AU241*(DC241-DB241*(1000-AU241*DE241)/(1000-AU241*DD241))/(100*CV241)</f>
        <v>0</v>
      </c>
      <c r="AH241">
        <f>1000*DH241*AU241*(DD241-DE241)/(100*CV241*(1000-AU241*DD241))</f>
        <v>0</v>
      </c>
      <c r="AI241">
        <f>(AJ241 - AK241 - DI241*1E3/(8.314*(DK241+273.15)) * AM241/DH241 * AL241) * DH241/(100*CV241) * (1000 - DE241)/1000</f>
        <v>0</v>
      </c>
      <c r="AJ241">
        <v>954.14804956857</v>
      </c>
      <c r="AK241">
        <v>927.53386060606</v>
      </c>
      <c r="AL241">
        <v>3.47258894541374</v>
      </c>
      <c r="AM241">
        <v>66.0070140870222</v>
      </c>
      <c r="AN241">
        <f>(AP241 - AO241 + DI241*1E3/(8.314*(DK241+273.15)) * AR241/DH241 * AQ241) * DH241/(100*CV241) * 1000/(1000 - AP241)</f>
        <v>0</v>
      </c>
      <c r="AO241">
        <v>20.0974907708244</v>
      </c>
      <c r="AP241">
        <v>21.3635797202797</v>
      </c>
      <c r="AQ241">
        <v>-9.34183718711664e-06</v>
      </c>
      <c r="AR241">
        <v>111.285414985331</v>
      </c>
      <c r="AS241">
        <v>2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MAX(0,($B$13+$C$13*DP241)/(1+$D$13*DP241)*DI241/(DK241+273)*$E$13)</f>
        <v>0</v>
      </c>
      <c r="AX241" t="s">
        <v>417</v>
      </c>
      <c r="AY241" t="s">
        <v>417</v>
      </c>
      <c r="AZ241">
        <v>0</v>
      </c>
      <c r="BA241">
        <v>0</v>
      </c>
      <c r="BB241">
        <f>1-AZ241/BA241</f>
        <v>0</v>
      </c>
      <c r="BC241">
        <v>0</v>
      </c>
      <c r="BD241" t="s">
        <v>417</v>
      </c>
      <c r="BE241" t="s">
        <v>417</v>
      </c>
      <c r="BF241">
        <v>0</v>
      </c>
      <c r="BG241">
        <v>0</v>
      </c>
      <c r="BH241">
        <f>1-BF241/BG241</f>
        <v>0</v>
      </c>
      <c r="BI241">
        <v>0.5</v>
      </c>
      <c r="BJ241">
        <f>CS241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417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f>$B$11*DQ241+$C$11*DR241+$F$11*EC241*(1-EF241)</f>
        <v>0</v>
      </c>
      <c r="CS241">
        <f>CR241*CT241</f>
        <v>0</v>
      </c>
      <c r="CT241">
        <f>($B$11*$D$9+$C$11*$D$9+$F$11*((EP241+EH241)/MAX(EP241+EH241+EQ241, 0.1)*$I$9+EQ241/MAX(EP241+EH241+EQ241, 0.1)*$J$9))/($B$11+$C$11+$F$11)</f>
        <v>0</v>
      </c>
      <c r="CU241">
        <f>($B$11*$K$9+$C$11*$K$9+$F$11*((EP241+EH241)/MAX(EP241+EH241+EQ241, 0.1)*$P$9+EQ241/MAX(EP241+EH241+EQ241, 0.1)*$Q$9))/($B$11+$C$11+$F$11)</f>
        <v>0</v>
      </c>
      <c r="CV241">
        <v>6</v>
      </c>
      <c r="CW241">
        <v>0.5</v>
      </c>
      <c r="CX241" t="s">
        <v>418</v>
      </c>
      <c r="CY241">
        <v>2</v>
      </c>
      <c r="CZ241" t="b">
        <v>1</v>
      </c>
      <c r="DA241">
        <v>1659722448.21429</v>
      </c>
      <c r="DB241">
        <v>883.152464285714</v>
      </c>
      <c r="DC241">
        <v>917.495714285714</v>
      </c>
      <c r="DD241">
        <v>21.3643107142857</v>
      </c>
      <c r="DE241">
        <v>20.0978</v>
      </c>
      <c r="DF241">
        <v>874.249642857143</v>
      </c>
      <c r="DG241">
        <v>21.0146142857143</v>
      </c>
      <c r="DH241">
        <v>500.103428571429</v>
      </c>
      <c r="DI241">
        <v>90.3687464285714</v>
      </c>
      <c r="DJ241">
        <v>0.0999983714285714</v>
      </c>
      <c r="DK241">
        <v>24.5687464285714</v>
      </c>
      <c r="DL241">
        <v>24.9839785714286</v>
      </c>
      <c r="DM241">
        <v>999.9</v>
      </c>
      <c r="DN241">
        <v>0</v>
      </c>
      <c r="DO241">
        <v>0</v>
      </c>
      <c r="DP241">
        <v>10002.6785714286</v>
      </c>
      <c r="DQ241">
        <v>0</v>
      </c>
      <c r="DR241">
        <v>11.0280714285714</v>
      </c>
      <c r="DS241">
        <v>-34.3431357142857</v>
      </c>
      <c r="DT241">
        <v>902.432321428572</v>
      </c>
      <c r="DU241">
        <v>936.313535714286</v>
      </c>
      <c r="DV241">
        <v>1.26650035714286</v>
      </c>
      <c r="DW241">
        <v>917.495714285714</v>
      </c>
      <c r="DX241">
        <v>20.0978</v>
      </c>
      <c r="DY241">
        <v>1.93066642857143</v>
      </c>
      <c r="DZ241">
        <v>1.81621357142857</v>
      </c>
      <c r="EA241">
        <v>16.8868928571429</v>
      </c>
      <c r="EB241">
        <v>15.9270428571429</v>
      </c>
      <c r="EC241">
        <v>2000</v>
      </c>
      <c r="ED241">
        <v>0.97999825</v>
      </c>
      <c r="EE241">
        <v>0.0200014535714286</v>
      </c>
      <c r="EF241">
        <v>0</v>
      </c>
      <c r="EG241">
        <v>274.93425</v>
      </c>
      <c r="EH241">
        <v>5.00063</v>
      </c>
      <c r="EI241">
        <v>5760.83857142857</v>
      </c>
      <c r="EJ241">
        <v>17256.8892857143</v>
      </c>
      <c r="EK241">
        <v>38.4192857142857</v>
      </c>
      <c r="EL241">
        <v>38.446</v>
      </c>
      <c r="EM241">
        <v>37.937</v>
      </c>
      <c r="EN241">
        <v>37.812</v>
      </c>
      <c r="EO241">
        <v>39.187</v>
      </c>
      <c r="EP241">
        <v>1955.09392857143</v>
      </c>
      <c r="EQ241">
        <v>39.9060714285714</v>
      </c>
      <c r="ER241">
        <v>0</v>
      </c>
      <c r="ES241">
        <v>1659722452.9</v>
      </c>
      <c r="ET241">
        <v>0</v>
      </c>
      <c r="EU241">
        <v>274.91844</v>
      </c>
      <c r="EV241">
        <v>2.86307693511682</v>
      </c>
      <c r="EW241">
        <v>72.1430767997089</v>
      </c>
      <c r="EX241">
        <v>5761.2904</v>
      </c>
      <c r="EY241">
        <v>15</v>
      </c>
      <c r="EZ241">
        <v>0</v>
      </c>
      <c r="FA241" t="s">
        <v>419</v>
      </c>
      <c r="FB241">
        <v>1659628608.5</v>
      </c>
      <c r="FC241">
        <v>1659628614.5</v>
      </c>
      <c r="FD241">
        <v>0</v>
      </c>
      <c r="FE241">
        <v>0.171</v>
      </c>
      <c r="FF241">
        <v>-0.023</v>
      </c>
      <c r="FG241">
        <v>6.372</v>
      </c>
      <c r="FH241">
        <v>0.072</v>
      </c>
      <c r="FI241">
        <v>420</v>
      </c>
      <c r="FJ241">
        <v>15</v>
      </c>
      <c r="FK241">
        <v>0.23</v>
      </c>
      <c r="FL241">
        <v>0.04</v>
      </c>
      <c r="FM241">
        <v>-34.29828</v>
      </c>
      <c r="FN241">
        <v>-1.74958874296432</v>
      </c>
      <c r="FO241">
        <v>0.742410838485</v>
      </c>
      <c r="FP241">
        <v>0</v>
      </c>
      <c r="FQ241">
        <v>274.759352941176</v>
      </c>
      <c r="FR241">
        <v>3.19618029558582</v>
      </c>
      <c r="FS241">
        <v>0.359677214960769</v>
      </c>
      <c r="FT241">
        <v>0</v>
      </c>
      <c r="FU241">
        <v>1.26821775</v>
      </c>
      <c r="FV241">
        <v>-0.0325592870544146</v>
      </c>
      <c r="FW241">
        <v>0.00398102027594685</v>
      </c>
      <c r="FX241">
        <v>1</v>
      </c>
      <c r="FY241">
        <v>1</v>
      </c>
      <c r="FZ241">
        <v>3</v>
      </c>
      <c r="GA241" t="s">
        <v>426</v>
      </c>
      <c r="GB241">
        <v>2.97449</v>
      </c>
      <c r="GC241">
        <v>2.75417</v>
      </c>
      <c r="GD241">
        <v>0.156435</v>
      </c>
      <c r="GE241">
        <v>0.161174</v>
      </c>
      <c r="GF241">
        <v>0.0952801</v>
      </c>
      <c r="GG241">
        <v>0.0922045</v>
      </c>
      <c r="GH241">
        <v>32860.6</v>
      </c>
      <c r="GI241">
        <v>35745.2</v>
      </c>
      <c r="GJ241">
        <v>35297.3</v>
      </c>
      <c r="GK241">
        <v>38642.9</v>
      </c>
      <c r="GL241">
        <v>45278.6</v>
      </c>
      <c r="GM241">
        <v>50669</v>
      </c>
      <c r="GN241">
        <v>55169.8</v>
      </c>
      <c r="GO241">
        <v>61984.7</v>
      </c>
      <c r="GP241">
        <v>1.9806</v>
      </c>
      <c r="GQ241">
        <v>1.8486</v>
      </c>
      <c r="GR241">
        <v>0.0748038</v>
      </c>
      <c r="GS241">
        <v>0</v>
      </c>
      <c r="GT241">
        <v>23.7453</v>
      </c>
      <c r="GU241">
        <v>999.9</v>
      </c>
      <c r="GV241">
        <v>55.268</v>
      </c>
      <c r="GW241">
        <v>28.782</v>
      </c>
      <c r="GX241">
        <v>24.2886</v>
      </c>
      <c r="GY241">
        <v>55.0221</v>
      </c>
      <c r="GZ241">
        <v>49.8958</v>
      </c>
      <c r="HA241">
        <v>1</v>
      </c>
      <c r="HB241">
        <v>-0.0780081</v>
      </c>
      <c r="HC241">
        <v>1.78166</v>
      </c>
      <c r="HD241">
        <v>20.1364</v>
      </c>
      <c r="HE241">
        <v>5.19932</v>
      </c>
      <c r="HF241">
        <v>12.004</v>
      </c>
      <c r="HG241">
        <v>4.9756</v>
      </c>
      <c r="HH241">
        <v>3.2936</v>
      </c>
      <c r="HI241">
        <v>661</v>
      </c>
      <c r="HJ241">
        <v>9999</v>
      </c>
      <c r="HK241">
        <v>9999</v>
      </c>
      <c r="HL241">
        <v>9999</v>
      </c>
      <c r="HM241">
        <v>1.86285</v>
      </c>
      <c r="HN241">
        <v>1.86783</v>
      </c>
      <c r="HO241">
        <v>1.86752</v>
      </c>
      <c r="HP241">
        <v>1.86865</v>
      </c>
      <c r="HQ241">
        <v>1.86951</v>
      </c>
      <c r="HR241">
        <v>1.86554</v>
      </c>
      <c r="HS241">
        <v>1.86667</v>
      </c>
      <c r="HT241">
        <v>1.86807</v>
      </c>
      <c r="HU241">
        <v>5</v>
      </c>
      <c r="HV241">
        <v>0</v>
      </c>
      <c r="HW241">
        <v>0</v>
      </c>
      <c r="HX241">
        <v>0</v>
      </c>
      <c r="HY241" t="s">
        <v>421</v>
      </c>
      <c r="HZ241" t="s">
        <v>422</v>
      </c>
      <c r="IA241" t="s">
        <v>423</v>
      </c>
      <c r="IB241" t="s">
        <v>423</v>
      </c>
      <c r="IC241" t="s">
        <v>423</v>
      </c>
      <c r="ID241" t="s">
        <v>423</v>
      </c>
      <c r="IE241">
        <v>0</v>
      </c>
      <c r="IF241">
        <v>100</v>
      </c>
      <c r="IG241">
        <v>100</v>
      </c>
      <c r="IH241">
        <v>9.046</v>
      </c>
      <c r="II241">
        <v>0.3497</v>
      </c>
      <c r="IJ241">
        <v>3.92169283877132</v>
      </c>
      <c r="IK241">
        <v>0.0054094350880348</v>
      </c>
      <c r="IL241">
        <v>8.62785101562088e-07</v>
      </c>
      <c r="IM241">
        <v>-6.09410195572284e-10</v>
      </c>
      <c r="IN241">
        <v>-0.025273926026183</v>
      </c>
      <c r="IO241">
        <v>-0.0219156322177338</v>
      </c>
      <c r="IP241">
        <v>0.00246301660602182</v>
      </c>
      <c r="IQ241">
        <v>-2.7174175459257e-05</v>
      </c>
      <c r="IR241">
        <v>-3</v>
      </c>
      <c r="IS241">
        <v>1757</v>
      </c>
      <c r="IT241">
        <v>1</v>
      </c>
      <c r="IU241">
        <v>21</v>
      </c>
      <c r="IV241">
        <v>1564.1</v>
      </c>
      <c r="IW241">
        <v>1564</v>
      </c>
      <c r="IX241">
        <v>1.97021</v>
      </c>
      <c r="IY241">
        <v>2.59644</v>
      </c>
      <c r="IZ241">
        <v>1.54785</v>
      </c>
      <c r="JA241">
        <v>2.30469</v>
      </c>
      <c r="JB241">
        <v>1.34644</v>
      </c>
      <c r="JC241">
        <v>2.41577</v>
      </c>
      <c r="JD241">
        <v>32.2446</v>
      </c>
      <c r="JE241">
        <v>16.1722</v>
      </c>
      <c r="JF241">
        <v>18</v>
      </c>
      <c r="JG241">
        <v>492.919</v>
      </c>
      <c r="JH241">
        <v>408.618</v>
      </c>
      <c r="JI241">
        <v>20.2995</v>
      </c>
      <c r="JJ241">
        <v>26.1714</v>
      </c>
      <c r="JK241">
        <v>30.0004</v>
      </c>
      <c r="JL241">
        <v>26.126</v>
      </c>
      <c r="JM241">
        <v>26.0701</v>
      </c>
      <c r="JN241">
        <v>39.61</v>
      </c>
      <c r="JO241">
        <v>22.2773</v>
      </c>
      <c r="JP241">
        <v>8.08113</v>
      </c>
      <c r="JQ241">
        <v>20.3135</v>
      </c>
      <c r="JR241">
        <v>959.074</v>
      </c>
      <c r="JS241">
        <v>20.0674</v>
      </c>
      <c r="JT241">
        <v>102.346</v>
      </c>
      <c r="JU241">
        <v>103.173</v>
      </c>
    </row>
    <row r="242" spans="1:281">
      <c r="A242">
        <v>226</v>
      </c>
      <c r="B242">
        <v>1659722461</v>
      </c>
      <c r="C242">
        <v>4475.90000009537</v>
      </c>
      <c r="D242" t="s">
        <v>877</v>
      </c>
      <c r="E242" t="s">
        <v>878</v>
      </c>
      <c r="F242">
        <v>5</v>
      </c>
      <c r="G242" t="s">
        <v>764</v>
      </c>
      <c r="H242" t="s">
        <v>416</v>
      </c>
      <c r="I242">
        <v>1659722453.5</v>
      </c>
      <c r="J242">
        <f>(K242)/1000</f>
        <v>0</v>
      </c>
      <c r="K242">
        <f>IF(CZ242, AN242, AH242)</f>
        <v>0</v>
      </c>
      <c r="L242">
        <f>IF(CZ242, AI242, AG242)</f>
        <v>0</v>
      </c>
      <c r="M242">
        <f>DB242 - IF(AU242&gt;1, L242*CV242*100.0/(AW242*DP242), 0)</f>
        <v>0</v>
      </c>
      <c r="N242">
        <f>((T242-J242/2)*M242-L242)/(T242+J242/2)</f>
        <v>0</v>
      </c>
      <c r="O242">
        <f>N242*(DI242+DJ242)/1000.0</f>
        <v>0</v>
      </c>
      <c r="P242">
        <f>(DB242 - IF(AU242&gt;1, L242*CV242*100.0/(AW242*DP242), 0))*(DI242+DJ242)/1000.0</f>
        <v>0</v>
      </c>
      <c r="Q242">
        <f>2.0/((1/S242-1/R242)+SIGN(S242)*SQRT((1/S242-1/R242)*(1/S242-1/R242) + 4*CW242/((CW242+1)*(CW242+1))*(2*1/S242*1/R242-1/R242*1/R242)))</f>
        <v>0</v>
      </c>
      <c r="R242">
        <f>IF(LEFT(CX242,1)&lt;&gt;"0",IF(LEFT(CX242,1)="1",3.0,CY242),$D$5+$E$5*(DP242*DI242/($K$5*1000))+$F$5*(DP242*DI242/($K$5*1000))*MAX(MIN(CV242,$J$5),$I$5)*MAX(MIN(CV242,$J$5),$I$5)+$G$5*MAX(MIN(CV242,$J$5),$I$5)*(DP242*DI242/($K$5*1000))+$H$5*(DP242*DI242/($K$5*1000))*(DP242*DI242/($K$5*1000)))</f>
        <v>0</v>
      </c>
      <c r="S242">
        <f>J242*(1000-(1000*0.61365*exp(17.502*W242/(240.97+W242))/(DI242+DJ242)+DD242)/2)/(1000*0.61365*exp(17.502*W242/(240.97+W242))/(DI242+DJ242)-DD242)</f>
        <v>0</v>
      </c>
      <c r="T242">
        <f>1/((CW242+1)/(Q242/1.6)+1/(R242/1.37)) + CW242/((CW242+1)/(Q242/1.6) + CW242/(R242/1.37))</f>
        <v>0</v>
      </c>
      <c r="U242">
        <f>(CR242*CU242)</f>
        <v>0</v>
      </c>
      <c r="V242">
        <f>(DK242+(U242+2*0.95*5.67E-8*(((DK242+$B$7)+273)^4-(DK242+273)^4)-44100*J242)/(1.84*29.3*R242+8*0.95*5.67E-8*(DK242+273)^3))</f>
        <v>0</v>
      </c>
      <c r="W242">
        <f>($C$7*DL242+$D$7*DM242+$E$7*V242)</f>
        <v>0</v>
      </c>
      <c r="X242">
        <f>0.61365*exp(17.502*W242/(240.97+W242))</f>
        <v>0</v>
      </c>
      <c r="Y242">
        <f>(Z242/AA242*100)</f>
        <v>0</v>
      </c>
      <c r="Z242">
        <f>DD242*(DI242+DJ242)/1000</f>
        <v>0</v>
      </c>
      <c r="AA242">
        <f>0.61365*exp(17.502*DK242/(240.97+DK242))</f>
        <v>0</v>
      </c>
      <c r="AB242">
        <f>(X242-DD242*(DI242+DJ242)/1000)</f>
        <v>0</v>
      </c>
      <c r="AC242">
        <f>(-J242*44100)</f>
        <v>0</v>
      </c>
      <c r="AD242">
        <f>2*29.3*R242*0.92*(DK242-W242)</f>
        <v>0</v>
      </c>
      <c r="AE242">
        <f>2*0.95*5.67E-8*(((DK242+$B$7)+273)^4-(W242+273)^4)</f>
        <v>0</v>
      </c>
      <c r="AF242">
        <f>U242+AE242+AC242+AD242</f>
        <v>0</v>
      </c>
      <c r="AG242">
        <f>DH242*AU242*(DC242-DB242*(1000-AU242*DE242)/(1000-AU242*DD242))/(100*CV242)</f>
        <v>0</v>
      </c>
      <c r="AH242">
        <f>1000*DH242*AU242*(DD242-DE242)/(100*CV242*(1000-AU242*DD242))</f>
        <v>0</v>
      </c>
      <c r="AI242">
        <f>(AJ242 - AK242 - DI242*1E3/(8.314*(DK242+273.15)) * AM242/DH242 * AL242) * DH242/(100*CV242) * (1000 - DE242)/1000</f>
        <v>0</v>
      </c>
      <c r="AJ242">
        <v>971.365098227412</v>
      </c>
      <c r="AK242">
        <v>944.380806060606</v>
      </c>
      <c r="AL242">
        <v>3.43455174198415</v>
      </c>
      <c r="AM242">
        <v>66.0070140870222</v>
      </c>
      <c r="AN242">
        <f>(AP242 - AO242 + DI242*1E3/(8.314*(DK242+273.15)) * AR242/DH242 * AQ242) * DH242/(100*CV242) * 1000/(1000 - AP242)</f>
        <v>0</v>
      </c>
      <c r="AO242">
        <v>20.1004406357841</v>
      </c>
      <c r="AP242">
        <v>21.3666874125874</v>
      </c>
      <c r="AQ242">
        <v>1.3163826800244e-05</v>
      </c>
      <c r="AR242">
        <v>111.285414985331</v>
      </c>
      <c r="AS242">
        <v>2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MAX(0,($B$13+$C$13*DP242)/(1+$D$13*DP242)*DI242/(DK242+273)*$E$13)</f>
        <v>0</v>
      </c>
      <c r="AX242" t="s">
        <v>417</v>
      </c>
      <c r="AY242" t="s">
        <v>417</v>
      </c>
      <c r="AZ242">
        <v>0</v>
      </c>
      <c r="BA242">
        <v>0</v>
      </c>
      <c r="BB242">
        <f>1-AZ242/BA242</f>
        <v>0</v>
      </c>
      <c r="BC242">
        <v>0</v>
      </c>
      <c r="BD242" t="s">
        <v>417</v>
      </c>
      <c r="BE242" t="s">
        <v>417</v>
      </c>
      <c r="BF242">
        <v>0</v>
      </c>
      <c r="BG242">
        <v>0</v>
      </c>
      <c r="BH242">
        <f>1-BF242/BG242</f>
        <v>0</v>
      </c>
      <c r="BI242">
        <v>0.5</v>
      </c>
      <c r="BJ242">
        <f>CS242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417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f>$B$11*DQ242+$C$11*DR242+$F$11*EC242*(1-EF242)</f>
        <v>0</v>
      </c>
      <c r="CS242">
        <f>CR242*CT242</f>
        <v>0</v>
      </c>
      <c r="CT242">
        <f>($B$11*$D$9+$C$11*$D$9+$F$11*((EP242+EH242)/MAX(EP242+EH242+EQ242, 0.1)*$I$9+EQ242/MAX(EP242+EH242+EQ242, 0.1)*$J$9))/($B$11+$C$11+$F$11)</f>
        <v>0</v>
      </c>
      <c r="CU242">
        <f>($B$11*$K$9+$C$11*$K$9+$F$11*((EP242+EH242)/MAX(EP242+EH242+EQ242, 0.1)*$P$9+EQ242/MAX(EP242+EH242+EQ242, 0.1)*$Q$9))/($B$11+$C$11+$F$11)</f>
        <v>0</v>
      </c>
      <c r="CV242">
        <v>6</v>
      </c>
      <c r="CW242">
        <v>0.5</v>
      </c>
      <c r="CX242" t="s">
        <v>418</v>
      </c>
      <c r="CY242">
        <v>2</v>
      </c>
      <c r="CZ242" t="b">
        <v>1</v>
      </c>
      <c r="DA242">
        <v>1659722453.5</v>
      </c>
      <c r="DB242">
        <v>900.729481481481</v>
      </c>
      <c r="DC242">
        <v>935.503740740741</v>
      </c>
      <c r="DD242">
        <v>21.3641962962963</v>
      </c>
      <c r="DE242">
        <v>20.0985814814815</v>
      </c>
      <c r="DF242">
        <v>891.73037037037</v>
      </c>
      <c r="DG242">
        <v>21.0145148148148</v>
      </c>
      <c r="DH242">
        <v>500.082222222222</v>
      </c>
      <c r="DI242">
        <v>90.3688481481482</v>
      </c>
      <c r="DJ242">
        <v>0.0999873740740741</v>
      </c>
      <c r="DK242">
        <v>24.5682592592593</v>
      </c>
      <c r="DL242">
        <v>24.9831222222222</v>
      </c>
      <c r="DM242">
        <v>999.9</v>
      </c>
      <c r="DN242">
        <v>0</v>
      </c>
      <c r="DO242">
        <v>0</v>
      </c>
      <c r="DP242">
        <v>10009.8148148148</v>
      </c>
      <c r="DQ242">
        <v>0</v>
      </c>
      <c r="DR242">
        <v>11.0417888888889</v>
      </c>
      <c r="DS242">
        <v>-34.7743</v>
      </c>
      <c r="DT242">
        <v>920.393037037037</v>
      </c>
      <c r="DU242">
        <v>954.691814814815</v>
      </c>
      <c r="DV242">
        <v>1.26560925925926</v>
      </c>
      <c r="DW242">
        <v>935.503740740741</v>
      </c>
      <c r="DX242">
        <v>20.0985814814815</v>
      </c>
      <c r="DY242">
        <v>1.93065851851852</v>
      </c>
      <c r="DZ242">
        <v>1.81628666666667</v>
      </c>
      <c r="EA242">
        <v>16.8868259259259</v>
      </c>
      <c r="EB242">
        <v>15.927662962963</v>
      </c>
      <c r="EC242">
        <v>2000.02</v>
      </c>
      <c r="ED242">
        <v>0.979996296296296</v>
      </c>
      <c r="EE242">
        <v>0.0200033962962963</v>
      </c>
      <c r="EF242">
        <v>0</v>
      </c>
      <c r="EG242">
        <v>275.271222222222</v>
      </c>
      <c r="EH242">
        <v>5.00063</v>
      </c>
      <c r="EI242">
        <v>5767.1062962963</v>
      </c>
      <c r="EJ242">
        <v>17257.0481481482</v>
      </c>
      <c r="EK242">
        <v>38.4094444444444</v>
      </c>
      <c r="EL242">
        <v>38.4486666666667</v>
      </c>
      <c r="EM242">
        <v>37.937</v>
      </c>
      <c r="EN242">
        <v>37.812</v>
      </c>
      <c r="EO242">
        <v>39.187</v>
      </c>
      <c r="EP242">
        <v>1955.11</v>
      </c>
      <c r="EQ242">
        <v>39.91</v>
      </c>
      <c r="ER242">
        <v>0</v>
      </c>
      <c r="ES242">
        <v>1659722458.3</v>
      </c>
      <c r="ET242">
        <v>0</v>
      </c>
      <c r="EU242">
        <v>275.218115384615</v>
      </c>
      <c r="EV242">
        <v>3.68947010787138</v>
      </c>
      <c r="EW242">
        <v>68.7695726996369</v>
      </c>
      <c r="EX242">
        <v>5767.25653846154</v>
      </c>
      <c r="EY242">
        <v>15</v>
      </c>
      <c r="EZ242">
        <v>0</v>
      </c>
      <c r="FA242" t="s">
        <v>419</v>
      </c>
      <c r="FB242">
        <v>1659628608.5</v>
      </c>
      <c r="FC242">
        <v>1659628614.5</v>
      </c>
      <c r="FD242">
        <v>0</v>
      </c>
      <c r="FE242">
        <v>0.171</v>
      </c>
      <c r="FF242">
        <v>-0.023</v>
      </c>
      <c r="FG242">
        <v>6.372</v>
      </c>
      <c r="FH242">
        <v>0.072</v>
      </c>
      <c r="FI242">
        <v>420</v>
      </c>
      <c r="FJ242">
        <v>15</v>
      </c>
      <c r="FK242">
        <v>0.23</v>
      </c>
      <c r="FL242">
        <v>0.04</v>
      </c>
      <c r="FM242">
        <v>-34.427245</v>
      </c>
      <c r="FN242">
        <v>-2.39696510318932</v>
      </c>
      <c r="FO242">
        <v>0.791860319737642</v>
      </c>
      <c r="FP242">
        <v>0</v>
      </c>
      <c r="FQ242">
        <v>274.995941176471</v>
      </c>
      <c r="FR242">
        <v>3.72730329358922</v>
      </c>
      <c r="FS242">
        <v>0.415126907681222</v>
      </c>
      <c r="FT242">
        <v>0</v>
      </c>
      <c r="FU242">
        <v>1.266615</v>
      </c>
      <c r="FV242">
        <v>-0.0184365478424017</v>
      </c>
      <c r="FW242">
        <v>0.00294962200968192</v>
      </c>
      <c r="FX242">
        <v>1</v>
      </c>
      <c r="FY242">
        <v>1</v>
      </c>
      <c r="FZ242">
        <v>3</v>
      </c>
      <c r="GA242" t="s">
        <v>426</v>
      </c>
      <c r="GB242">
        <v>2.97396</v>
      </c>
      <c r="GC242">
        <v>2.75392</v>
      </c>
      <c r="GD242">
        <v>0.158321</v>
      </c>
      <c r="GE242">
        <v>0.163162</v>
      </c>
      <c r="GF242">
        <v>0.0953061</v>
      </c>
      <c r="GG242">
        <v>0.0922229</v>
      </c>
      <c r="GH242">
        <v>32787.2</v>
      </c>
      <c r="GI242">
        <v>35660.3</v>
      </c>
      <c r="GJ242">
        <v>35297.4</v>
      </c>
      <c r="GK242">
        <v>38642.7</v>
      </c>
      <c r="GL242">
        <v>45277.9</v>
      </c>
      <c r="GM242">
        <v>50668.1</v>
      </c>
      <c r="GN242">
        <v>55170.4</v>
      </c>
      <c r="GO242">
        <v>61984.8</v>
      </c>
      <c r="GP242">
        <v>1.9814</v>
      </c>
      <c r="GQ242">
        <v>1.8482</v>
      </c>
      <c r="GR242">
        <v>0.0745058</v>
      </c>
      <c r="GS242">
        <v>0</v>
      </c>
      <c r="GT242">
        <v>23.7433</v>
      </c>
      <c r="GU242">
        <v>999.9</v>
      </c>
      <c r="GV242">
        <v>55.268</v>
      </c>
      <c r="GW242">
        <v>28.782</v>
      </c>
      <c r="GX242">
        <v>24.2872</v>
      </c>
      <c r="GY242">
        <v>54.8521</v>
      </c>
      <c r="GZ242">
        <v>49.4511</v>
      </c>
      <c r="HA242">
        <v>1</v>
      </c>
      <c r="HB242">
        <v>-0.0778862</v>
      </c>
      <c r="HC242">
        <v>1.80318</v>
      </c>
      <c r="HD242">
        <v>20.1364</v>
      </c>
      <c r="HE242">
        <v>5.20052</v>
      </c>
      <c r="HF242">
        <v>12.004</v>
      </c>
      <c r="HG242">
        <v>4.976</v>
      </c>
      <c r="HH242">
        <v>3.2936</v>
      </c>
      <c r="HI242">
        <v>661</v>
      </c>
      <c r="HJ242">
        <v>9999</v>
      </c>
      <c r="HK242">
        <v>9999</v>
      </c>
      <c r="HL242">
        <v>9999</v>
      </c>
      <c r="HM242">
        <v>1.86285</v>
      </c>
      <c r="HN242">
        <v>1.86777</v>
      </c>
      <c r="HO242">
        <v>1.86752</v>
      </c>
      <c r="HP242">
        <v>1.86862</v>
      </c>
      <c r="HQ242">
        <v>1.86951</v>
      </c>
      <c r="HR242">
        <v>1.86554</v>
      </c>
      <c r="HS242">
        <v>1.8667</v>
      </c>
      <c r="HT242">
        <v>1.86807</v>
      </c>
      <c r="HU242">
        <v>5</v>
      </c>
      <c r="HV242">
        <v>0</v>
      </c>
      <c r="HW242">
        <v>0</v>
      </c>
      <c r="HX242">
        <v>0</v>
      </c>
      <c r="HY242" t="s">
        <v>421</v>
      </c>
      <c r="HZ242" t="s">
        <v>422</v>
      </c>
      <c r="IA242" t="s">
        <v>423</v>
      </c>
      <c r="IB242" t="s">
        <v>423</v>
      </c>
      <c r="IC242" t="s">
        <v>423</v>
      </c>
      <c r="ID242" t="s">
        <v>423</v>
      </c>
      <c r="IE242">
        <v>0</v>
      </c>
      <c r="IF242">
        <v>100</v>
      </c>
      <c r="IG242">
        <v>100</v>
      </c>
      <c r="IH242">
        <v>9.137</v>
      </c>
      <c r="II242">
        <v>0.3501</v>
      </c>
      <c r="IJ242">
        <v>3.92169283877132</v>
      </c>
      <c r="IK242">
        <v>0.0054094350880348</v>
      </c>
      <c r="IL242">
        <v>8.62785101562088e-07</v>
      </c>
      <c r="IM242">
        <v>-6.09410195572284e-10</v>
      </c>
      <c r="IN242">
        <v>-0.025273926026183</v>
      </c>
      <c r="IO242">
        <v>-0.0219156322177338</v>
      </c>
      <c r="IP242">
        <v>0.00246301660602182</v>
      </c>
      <c r="IQ242">
        <v>-2.7174175459257e-05</v>
      </c>
      <c r="IR242">
        <v>-3</v>
      </c>
      <c r="IS242">
        <v>1757</v>
      </c>
      <c r="IT242">
        <v>1</v>
      </c>
      <c r="IU242">
        <v>21</v>
      </c>
      <c r="IV242">
        <v>1564.2</v>
      </c>
      <c r="IW242">
        <v>1564.1</v>
      </c>
      <c r="IX242">
        <v>2.00317</v>
      </c>
      <c r="IY242">
        <v>2.60864</v>
      </c>
      <c r="IZ242">
        <v>1.54785</v>
      </c>
      <c r="JA242">
        <v>2.30469</v>
      </c>
      <c r="JB242">
        <v>1.34644</v>
      </c>
      <c r="JC242">
        <v>2.2937</v>
      </c>
      <c r="JD242">
        <v>32.2446</v>
      </c>
      <c r="JE242">
        <v>16.1634</v>
      </c>
      <c r="JF242">
        <v>18</v>
      </c>
      <c r="JG242">
        <v>493.459</v>
      </c>
      <c r="JH242">
        <v>408.411</v>
      </c>
      <c r="JI242">
        <v>20.3194</v>
      </c>
      <c r="JJ242">
        <v>26.1736</v>
      </c>
      <c r="JK242">
        <v>30.0001</v>
      </c>
      <c r="JL242">
        <v>26.1282</v>
      </c>
      <c r="JM242">
        <v>26.0723</v>
      </c>
      <c r="JN242">
        <v>40.1385</v>
      </c>
      <c r="JO242">
        <v>22.2773</v>
      </c>
      <c r="JP242">
        <v>8.08113</v>
      </c>
      <c r="JQ242">
        <v>20.3234</v>
      </c>
      <c r="JR242">
        <v>972.623</v>
      </c>
      <c r="JS242">
        <v>20.0674</v>
      </c>
      <c r="JT242">
        <v>102.347</v>
      </c>
      <c r="JU242">
        <v>103.173</v>
      </c>
    </row>
    <row r="243" spans="1:281">
      <c r="A243">
        <v>227</v>
      </c>
      <c r="B243">
        <v>1659722465.5</v>
      </c>
      <c r="C243">
        <v>4480.40000009537</v>
      </c>
      <c r="D243" t="s">
        <v>879</v>
      </c>
      <c r="E243" t="s">
        <v>880</v>
      </c>
      <c r="F243">
        <v>5</v>
      </c>
      <c r="G243" t="s">
        <v>764</v>
      </c>
      <c r="H243" t="s">
        <v>416</v>
      </c>
      <c r="I243">
        <v>1659722457.94444</v>
      </c>
      <c r="J243">
        <f>(K243)/1000</f>
        <v>0</v>
      </c>
      <c r="K243">
        <f>IF(CZ243, AN243, AH243)</f>
        <v>0</v>
      </c>
      <c r="L243">
        <f>IF(CZ243, AI243, AG243)</f>
        <v>0</v>
      </c>
      <c r="M243">
        <f>DB243 - IF(AU243&gt;1, L243*CV243*100.0/(AW243*DP243), 0)</f>
        <v>0</v>
      </c>
      <c r="N243">
        <f>((T243-J243/2)*M243-L243)/(T243+J243/2)</f>
        <v>0</v>
      </c>
      <c r="O243">
        <f>N243*(DI243+DJ243)/1000.0</f>
        <v>0</v>
      </c>
      <c r="P243">
        <f>(DB243 - IF(AU243&gt;1, L243*CV243*100.0/(AW243*DP243), 0))*(DI243+DJ243)/1000.0</f>
        <v>0</v>
      </c>
      <c r="Q243">
        <f>2.0/((1/S243-1/R243)+SIGN(S243)*SQRT((1/S243-1/R243)*(1/S243-1/R243) + 4*CW243/((CW243+1)*(CW243+1))*(2*1/S243*1/R243-1/R243*1/R243)))</f>
        <v>0</v>
      </c>
      <c r="R243">
        <f>IF(LEFT(CX243,1)&lt;&gt;"0",IF(LEFT(CX243,1)="1",3.0,CY243),$D$5+$E$5*(DP243*DI243/($K$5*1000))+$F$5*(DP243*DI243/($K$5*1000))*MAX(MIN(CV243,$J$5),$I$5)*MAX(MIN(CV243,$J$5),$I$5)+$G$5*MAX(MIN(CV243,$J$5),$I$5)*(DP243*DI243/($K$5*1000))+$H$5*(DP243*DI243/($K$5*1000))*(DP243*DI243/($K$5*1000)))</f>
        <v>0</v>
      </c>
      <c r="S243">
        <f>J243*(1000-(1000*0.61365*exp(17.502*W243/(240.97+W243))/(DI243+DJ243)+DD243)/2)/(1000*0.61365*exp(17.502*W243/(240.97+W243))/(DI243+DJ243)-DD243)</f>
        <v>0</v>
      </c>
      <c r="T243">
        <f>1/((CW243+1)/(Q243/1.6)+1/(R243/1.37)) + CW243/((CW243+1)/(Q243/1.6) + CW243/(R243/1.37))</f>
        <v>0</v>
      </c>
      <c r="U243">
        <f>(CR243*CU243)</f>
        <v>0</v>
      </c>
      <c r="V243">
        <f>(DK243+(U243+2*0.95*5.67E-8*(((DK243+$B$7)+273)^4-(DK243+273)^4)-44100*J243)/(1.84*29.3*R243+8*0.95*5.67E-8*(DK243+273)^3))</f>
        <v>0</v>
      </c>
      <c r="W243">
        <f>($C$7*DL243+$D$7*DM243+$E$7*V243)</f>
        <v>0</v>
      </c>
      <c r="X243">
        <f>0.61365*exp(17.502*W243/(240.97+W243))</f>
        <v>0</v>
      </c>
      <c r="Y243">
        <f>(Z243/AA243*100)</f>
        <v>0</v>
      </c>
      <c r="Z243">
        <f>DD243*(DI243+DJ243)/1000</f>
        <v>0</v>
      </c>
      <c r="AA243">
        <f>0.61365*exp(17.502*DK243/(240.97+DK243))</f>
        <v>0</v>
      </c>
      <c r="AB243">
        <f>(X243-DD243*(DI243+DJ243)/1000)</f>
        <v>0</v>
      </c>
      <c r="AC243">
        <f>(-J243*44100)</f>
        <v>0</v>
      </c>
      <c r="AD243">
        <f>2*29.3*R243*0.92*(DK243-W243)</f>
        <v>0</v>
      </c>
      <c r="AE243">
        <f>2*0.95*5.67E-8*(((DK243+$B$7)+273)^4-(W243+273)^4)</f>
        <v>0</v>
      </c>
      <c r="AF243">
        <f>U243+AE243+AC243+AD243</f>
        <v>0</v>
      </c>
      <c r="AG243">
        <f>DH243*AU243*(DC243-DB243*(1000-AU243*DE243)/(1000-AU243*DD243))/(100*CV243)</f>
        <v>0</v>
      </c>
      <c r="AH243">
        <f>1000*DH243*AU243*(DD243-DE243)/(100*CV243*(1000-AU243*DD243))</f>
        <v>0</v>
      </c>
      <c r="AI243">
        <f>(AJ243 - AK243 - DI243*1E3/(8.314*(DK243+273.15)) * AM243/DH243 * AL243) * DH243/(100*CV243) * (1000 - DE243)/1000</f>
        <v>0</v>
      </c>
      <c r="AJ243">
        <v>987.402929876912</v>
      </c>
      <c r="AK243">
        <v>960.117072727273</v>
      </c>
      <c r="AL243">
        <v>3.45182683424819</v>
      </c>
      <c r="AM243">
        <v>66.0070140870222</v>
      </c>
      <c r="AN243">
        <f>(AP243 - AO243 + DI243*1E3/(8.314*(DK243+273.15)) * AR243/DH243 * AQ243) * DH243/(100*CV243) * 1000/(1000 - AP243)</f>
        <v>0</v>
      </c>
      <c r="AO243">
        <v>20.100637463448</v>
      </c>
      <c r="AP243">
        <v>21.3687307692308</v>
      </c>
      <c r="AQ243">
        <v>3.65715699118223e-05</v>
      </c>
      <c r="AR243">
        <v>111.285414985331</v>
      </c>
      <c r="AS243">
        <v>2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MAX(0,($B$13+$C$13*DP243)/(1+$D$13*DP243)*DI243/(DK243+273)*$E$13)</f>
        <v>0</v>
      </c>
      <c r="AX243" t="s">
        <v>417</v>
      </c>
      <c r="AY243" t="s">
        <v>417</v>
      </c>
      <c r="AZ243">
        <v>0</v>
      </c>
      <c r="BA243">
        <v>0</v>
      </c>
      <c r="BB243">
        <f>1-AZ243/BA243</f>
        <v>0</v>
      </c>
      <c r="BC243">
        <v>0</v>
      </c>
      <c r="BD243" t="s">
        <v>417</v>
      </c>
      <c r="BE243" t="s">
        <v>417</v>
      </c>
      <c r="BF243">
        <v>0</v>
      </c>
      <c r="BG243">
        <v>0</v>
      </c>
      <c r="BH243">
        <f>1-BF243/BG243</f>
        <v>0</v>
      </c>
      <c r="BI243">
        <v>0.5</v>
      </c>
      <c r="BJ243">
        <f>CS243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417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f>$B$11*DQ243+$C$11*DR243+$F$11*EC243*(1-EF243)</f>
        <v>0</v>
      </c>
      <c r="CS243">
        <f>CR243*CT243</f>
        <v>0</v>
      </c>
      <c r="CT243">
        <f>($B$11*$D$9+$C$11*$D$9+$F$11*((EP243+EH243)/MAX(EP243+EH243+EQ243, 0.1)*$I$9+EQ243/MAX(EP243+EH243+EQ243, 0.1)*$J$9))/($B$11+$C$11+$F$11)</f>
        <v>0</v>
      </c>
      <c r="CU243">
        <f>($B$11*$K$9+$C$11*$K$9+$F$11*((EP243+EH243)/MAX(EP243+EH243+EQ243, 0.1)*$P$9+EQ243/MAX(EP243+EH243+EQ243, 0.1)*$Q$9))/($B$11+$C$11+$F$11)</f>
        <v>0</v>
      </c>
      <c r="CV243">
        <v>6</v>
      </c>
      <c r="CW243">
        <v>0.5</v>
      </c>
      <c r="CX243" t="s">
        <v>418</v>
      </c>
      <c r="CY243">
        <v>2</v>
      </c>
      <c r="CZ243" t="b">
        <v>1</v>
      </c>
      <c r="DA243">
        <v>1659722457.94444</v>
      </c>
      <c r="DB243">
        <v>915.771703703704</v>
      </c>
      <c r="DC243">
        <v>950.546555555556</v>
      </c>
      <c r="DD243">
        <v>21.3659851851852</v>
      </c>
      <c r="DE243">
        <v>20.0995481481481</v>
      </c>
      <c r="DF243">
        <v>906.690555555556</v>
      </c>
      <c r="DG243">
        <v>21.0162333333333</v>
      </c>
      <c r="DH243">
        <v>500.071888888889</v>
      </c>
      <c r="DI243">
        <v>90.3693555555556</v>
      </c>
      <c r="DJ243">
        <v>0.0999232259259259</v>
      </c>
      <c r="DK243">
        <v>24.5692666666667</v>
      </c>
      <c r="DL243">
        <v>24.9771814814815</v>
      </c>
      <c r="DM243">
        <v>999.9</v>
      </c>
      <c r="DN243">
        <v>0</v>
      </c>
      <c r="DO243">
        <v>0</v>
      </c>
      <c r="DP243">
        <v>10015.9259259259</v>
      </c>
      <c r="DQ243">
        <v>0</v>
      </c>
      <c r="DR243">
        <v>11.0630444444444</v>
      </c>
      <c r="DS243">
        <v>-34.7749518518519</v>
      </c>
      <c r="DT243">
        <v>935.765222222222</v>
      </c>
      <c r="DU243">
        <v>970.044074074074</v>
      </c>
      <c r="DV243">
        <v>1.26644703703704</v>
      </c>
      <c r="DW243">
        <v>950.546555555556</v>
      </c>
      <c r="DX243">
        <v>20.0995481481481</v>
      </c>
      <c r="DY243">
        <v>1.93083111111111</v>
      </c>
      <c r="DZ243">
        <v>1.8163837037037</v>
      </c>
      <c r="EA243">
        <v>16.888237037037</v>
      </c>
      <c r="EB243">
        <v>15.9284962962963</v>
      </c>
      <c r="EC243">
        <v>2000.03481481481</v>
      </c>
      <c r="ED243">
        <v>0.979998259259259</v>
      </c>
      <c r="EE243">
        <v>0.0200015037037037</v>
      </c>
      <c r="EF243">
        <v>0</v>
      </c>
      <c r="EG243">
        <v>275.48837037037</v>
      </c>
      <c r="EH243">
        <v>5.00063</v>
      </c>
      <c r="EI243">
        <v>5772.07185185185</v>
      </c>
      <c r="EJ243">
        <v>17257.1851851852</v>
      </c>
      <c r="EK243">
        <v>38.4186296296296</v>
      </c>
      <c r="EL243">
        <v>38.465</v>
      </c>
      <c r="EM243">
        <v>37.937</v>
      </c>
      <c r="EN243">
        <v>37.812</v>
      </c>
      <c r="EO243">
        <v>39.187</v>
      </c>
      <c r="EP243">
        <v>1955.12814814815</v>
      </c>
      <c r="EQ243">
        <v>39.9066666666667</v>
      </c>
      <c r="ER243">
        <v>0</v>
      </c>
      <c r="ES243">
        <v>1659722463.1</v>
      </c>
      <c r="ET243">
        <v>0</v>
      </c>
      <c r="EU243">
        <v>275.463961538462</v>
      </c>
      <c r="EV243">
        <v>3.35326496934988</v>
      </c>
      <c r="EW243">
        <v>64.1733333511753</v>
      </c>
      <c r="EX243">
        <v>5772.54192307692</v>
      </c>
      <c r="EY243">
        <v>15</v>
      </c>
      <c r="EZ243">
        <v>0</v>
      </c>
      <c r="FA243" t="s">
        <v>419</v>
      </c>
      <c r="FB243">
        <v>1659628608.5</v>
      </c>
      <c r="FC243">
        <v>1659628614.5</v>
      </c>
      <c r="FD243">
        <v>0</v>
      </c>
      <c r="FE243">
        <v>0.171</v>
      </c>
      <c r="FF243">
        <v>-0.023</v>
      </c>
      <c r="FG243">
        <v>6.372</v>
      </c>
      <c r="FH243">
        <v>0.072</v>
      </c>
      <c r="FI243">
        <v>420</v>
      </c>
      <c r="FJ243">
        <v>15</v>
      </c>
      <c r="FK243">
        <v>0.23</v>
      </c>
      <c r="FL243">
        <v>0.04</v>
      </c>
      <c r="FM243">
        <v>-34.683785</v>
      </c>
      <c r="FN243">
        <v>-2.8478701688555</v>
      </c>
      <c r="FO243">
        <v>0.81758642985008</v>
      </c>
      <c r="FP243">
        <v>0</v>
      </c>
      <c r="FQ243">
        <v>275.270617647059</v>
      </c>
      <c r="FR243">
        <v>3.30626432857567</v>
      </c>
      <c r="FS243">
        <v>0.389106594703206</v>
      </c>
      <c r="FT243">
        <v>0</v>
      </c>
      <c r="FU243">
        <v>1.26672275</v>
      </c>
      <c r="FV243">
        <v>0.00743245778611391</v>
      </c>
      <c r="FW243">
        <v>0.00283940397574912</v>
      </c>
      <c r="FX243">
        <v>1</v>
      </c>
      <c r="FY243">
        <v>1</v>
      </c>
      <c r="FZ243">
        <v>3</v>
      </c>
      <c r="GA243" t="s">
        <v>426</v>
      </c>
      <c r="GB243">
        <v>2.97423</v>
      </c>
      <c r="GC243">
        <v>2.75366</v>
      </c>
      <c r="GD243">
        <v>0.160008</v>
      </c>
      <c r="GE243">
        <v>0.164628</v>
      </c>
      <c r="GF243">
        <v>0.0953083</v>
      </c>
      <c r="GG243">
        <v>0.0922128</v>
      </c>
      <c r="GH243">
        <v>32721.6</v>
      </c>
      <c r="GI243">
        <v>35597.4</v>
      </c>
      <c r="GJ243">
        <v>35297.5</v>
      </c>
      <c r="GK243">
        <v>38642.2</v>
      </c>
      <c r="GL243">
        <v>45277.3</v>
      </c>
      <c r="GM243">
        <v>50668.2</v>
      </c>
      <c r="GN243">
        <v>55169.7</v>
      </c>
      <c r="GO243">
        <v>61984.2</v>
      </c>
      <c r="GP243">
        <v>1.9806</v>
      </c>
      <c r="GQ243">
        <v>1.849</v>
      </c>
      <c r="GR243">
        <v>0.0755489</v>
      </c>
      <c r="GS243">
        <v>0</v>
      </c>
      <c r="GT243">
        <v>23.7433</v>
      </c>
      <c r="GU243">
        <v>999.9</v>
      </c>
      <c r="GV243">
        <v>55.268</v>
      </c>
      <c r="GW243">
        <v>28.782</v>
      </c>
      <c r="GX243">
        <v>24.289</v>
      </c>
      <c r="GY243">
        <v>54.9021</v>
      </c>
      <c r="GZ243">
        <v>49.9639</v>
      </c>
      <c r="HA243">
        <v>1</v>
      </c>
      <c r="HB243">
        <v>-0.0777642</v>
      </c>
      <c r="HC243">
        <v>1.75394</v>
      </c>
      <c r="HD243">
        <v>20.1362</v>
      </c>
      <c r="HE243">
        <v>5.19932</v>
      </c>
      <c r="HF243">
        <v>12.004</v>
      </c>
      <c r="HG243">
        <v>4.9756</v>
      </c>
      <c r="HH243">
        <v>3.2936</v>
      </c>
      <c r="HI243">
        <v>661</v>
      </c>
      <c r="HJ243">
        <v>9999</v>
      </c>
      <c r="HK243">
        <v>9999</v>
      </c>
      <c r="HL243">
        <v>9999</v>
      </c>
      <c r="HM243">
        <v>1.86292</v>
      </c>
      <c r="HN243">
        <v>1.86777</v>
      </c>
      <c r="HO243">
        <v>1.86752</v>
      </c>
      <c r="HP243">
        <v>1.86871</v>
      </c>
      <c r="HQ243">
        <v>1.86951</v>
      </c>
      <c r="HR243">
        <v>1.86554</v>
      </c>
      <c r="HS243">
        <v>1.86664</v>
      </c>
      <c r="HT243">
        <v>1.86813</v>
      </c>
      <c r="HU243">
        <v>5</v>
      </c>
      <c r="HV243">
        <v>0</v>
      </c>
      <c r="HW243">
        <v>0</v>
      </c>
      <c r="HX243">
        <v>0</v>
      </c>
      <c r="HY243" t="s">
        <v>421</v>
      </c>
      <c r="HZ243" t="s">
        <v>422</v>
      </c>
      <c r="IA243" t="s">
        <v>423</v>
      </c>
      <c r="IB243" t="s">
        <v>423</v>
      </c>
      <c r="IC243" t="s">
        <v>423</v>
      </c>
      <c r="ID243" t="s">
        <v>423</v>
      </c>
      <c r="IE243">
        <v>0</v>
      </c>
      <c r="IF243">
        <v>100</v>
      </c>
      <c r="IG243">
        <v>100</v>
      </c>
      <c r="IH243">
        <v>9.22</v>
      </c>
      <c r="II243">
        <v>0.3501</v>
      </c>
      <c r="IJ243">
        <v>3.92169283877132</v>
      </c>
      <c r="IK243">
        <v>0.0054094350880348</v>
      </c>
      <c r="IL243">
        <v>8.62785101562088e-07</v>
      </c>
      <c r="IM243">
        <v>-6.09410195572284e-10</v>
      </c>
      <c r="IN243">
        <v>-0.025273926026183</v>
      </c>
      <c r="IO243">
        <v>-0.0219156322177338</v>
      </c>
      <c r="IP243">
        <v>0.00246301660602182</v>
      </c>
      <c r="IQ243">
        <v>-2.7174175459257e-05</v>
      </c>
      <c r="IR243">
        <v>-3</v>
      </c>
      <c r="IS243">
        <v>1757</v>
      </c>
      <c r="IT243">
        <v>1</v>
      </c>
      <c r="IU243">
        <v>21</v>
      </c>
      <c r="IV243">
        <v>1564.3</v>
      </c>
      <c r="IW243">
        <v>1564.2</v>
      </c>
      <c r="IX243">
        <v>2.02637</v>
      </c>
      <c r="IY243">
        <v>2.60864</v>
      </c>
      <c r="IZ243">
        <v>1.54785</v>
      </c>
      <c r="JA243">
        <v>2.30591</v>
      </c>
      <c r="JB243">
        <v>1.34644</v>
      </c>
      <c r="JC243">
        <v>2.32666</v>
      </c>
      <c r="JD243">
        <v>32.2446</v>
      </c>
      <c r="JE243">
        <v>16.1634</v>
      </c>
      <c r="JF243">
        <v>18</v>
      </c>
      <c r="JG243">
        <v>492.939</v>
      </c>
      <c r="JH243">
        <v>408.858</v>
      </c>
      <c r="JI243">
        <v>20.3311</v>
      </c>
      <c r="JJ243">
        <v>26.1758</v>
      </c>
      <c r="JK243">
        <v>30.0002</v>
      </c>
      <c r="JL243">
        <v>26.1282</v>
      </c>
      <c r="JM243">
        <v>26.0723</v>
      </c>
      <c r="JN243">
        <v>40.6771</v>
      </c>
      <c r="JO243">
        <v>22.2773</v>
      </c>
      <c r="JP243">
        <v>8.08113</v>
      </c>
      <c r="JQ243">
        <v>20.3416</v>
      </c>
      <c r="JR243">
        <v>992.827</v>
      </c>
      <c r="JS243">
        <v>20.0674</v>
      </c>
      <c r="JT243">
        <v>102.346</v>
      </c>
      <c r="JU243">
        <v>103.171</v>
      </c>
    </row>
    <row r="244" spans="1:281">
      <c r="A244">
        <v>228</v>
      </c>
      <c r="B244">
        <v>1659722471</v>
      </c>
      <c r="C244">
        <v>4485.90000009537</v>
      </c>
      <c r="D244" t="s">
        <v>881</v>
      </c>
      <c r="E244" t="s">
        <v>882</v>
      </c>
      <c r="F244">
        <v>5</v>
      </c>
      <c r="G244" t="s">
        <v>764</v>
      </c>
      <c r="H244" t="s">
        <v>416</v>
      </c>
      <c r="I244">
        <v>1659722463.23214</v>
      </c>
      <c r="J244">
        <f>(K244)/1000</f>
        <v>0</v>
      </c>
      <c r="K244">
        <f>IF(CZ244, AN244, AH244)</f>
        <v>0</v>
      </c>
      <c r="L244">
        <f>IF(CZ244, AI244, AG244)</f>
        <v>0</v>
      </c>
      <c r="M244">
        <f>DB244 - IF(AU244&gt;1, L244*CV244*100.0/(AW244*DP244), 0)</f>
        <v>0</v>
      </c>
      <c r="N244">
        <f>((T244-J244/2)*M244-L244)/(T244+J244/2)</f>
        <v>0</v>
      </c>
      <c r="O244">
        <f>N244*(DI244+DJ244)/1000.0</f>
        <v>0</v>
      </c>
      <c r="P244">
        <f>(DB244 - IF(AU244&gt;1, L244*CV244*100.0/(AW244*DP244), 0))*(DI244+DJ244)/1000.0</f>
        <v>0</v>
      </c>
      <c r="Q244">
        <f>2.0/((1/S244-1/R244)+SIGN(S244)*SQRT((1/S244-1/R244)*(1/S244-1/R244) + 4*CW244/((CW244+1)*(CW244+1))*(2*1/S244*1/R244-1/R244*1/R244)))</f>
        <v>0</v>
      </c>
      <c r="R244">
        <f>IF(LEFT(CX244,1)&lt;&gt;"0",IF(LEFT(CX244,1)="1",3.0,CY244),$D$5+$E$5*(DP244*DI244/($K$5*1000))+$F$5*(DP244*DI244/($K$5*1000))*MAX(MIN(CV244,$J$5),$I$5)*MAX(MIN(CV244,$J$5),$I$5)+$G$5*MAX(MIN(CV244,$J$5),$I$5)*(DP244*DI244/($K$5*1000))+$H$5*(DP244*DI244/($K$5*1000))*(DP244*DI244/($K$5*1000)))</f>
        <v>0</v>
      </c>
      <c r="S244">
        <f>J244*(1000-(1000*0.61365*exp(17.502*W244/(240.97+W244))/(DI244+DJ244)+DD244)/2)/(1000*0.61365*exp(17.502*W244/(240.97+W244))/(DI244+DJ244)-DD244)</f>
        <v>0</v>
      </c>
      <c r="T244">
        <f>1/((CW244+1)/(Q244/1.6)+1/(R244/1.37)) + CW244/((CW244+1)/(Q244/1.6) + CW244/(R244/1.37))</f>
        <v>0</v>
      </c>
      <c r="U244">
        <f>(CR244*CU244)</f>
        <v>0</v>
      </c>
      <c r="V244">
        <f>(DK244+(U244+2*0.95*5.67E-8*(((DK244+$B$7)+273)^4-(DK244+273)^4)-44100*J244)/(1.84*29.3*R244+8*0.95*5.67E-8*(DK244+273)^3))</f>
        <v>0</v>
      </c>
      <c r="W244">
        <f>($C$7*DL244+$D$7*DM244+$E$7*V244)</f>
        <v>0</v>
      </c>
      <c r="X244">
        <f>0.61365*exp(17.502*W244/(240.97+W244))</f>
        <v>0</v>
      </c>
      <c r="Y244">
        <f>(Z244/AA244*100)</f>
        <v>0</v>
      </c>
      <c r="Z244">
        <f>DD244*(DI244+DJ244)/1000</f>
        <v>0</v>
      </c>
      <c r="AA244">
        <f>0.61365*exp(17.502*DK244/(240.97+DK244))</f>
        <v>0</v>
      </c>
      <c r="AB244">
        <f>(X244-DD244*(DI244+DJ244)/1000)</f>
        <v>0</v>
      </c>
      <c r="AC244">
        <f>(-J244*44100)</f>
        <v>0</v>
      </c>
      <c r="AD244">
        <f>2*29.3*R244*0.92*(DK244-W244)</f>
        <v>0</v>
      </c>
      <c r="AE244">
        <f>2*0.95*5.67E-8*(((DK244+$B$7)+273)^4-(W244+273)^4)</f>
        <v>0</v>
      </c>
      <c r="AF244">
        <f>U244+AE244+AC244+AD244</f>
        <v>0</v>
      </c>
      <c r="AG244">
        <f>DH244*AU244*(DC244-DB244*(1000-AU244*DE244)/(1000-AU244*DD244))/(100*CV244)</f>
        <v>0</v>
      </c>
      <c r="AH244">
        <f>1000*DH244*AU244*(DD244-DE244)/(100*CV244*(1000-AU244*DD244))</f>
        <v>0</v>
      </c>
      <c r="AI244">
        <f>(AJ244 - AK244 - DI244*1E3/(8.314*(DK244+273.15)) * AM244/DH244 * AL244) * DH244/(100*CV244) * (1000 - DE244)/1000</f>
        <v>0</v>
      </c>
      <c r="AJ244">
        <v>1005.73031045481</v>
      </c>
      <c r="AK244">
        <v>978.745993939394</v>
      </c>
      <c r="AL244">
        <v>3.4546900172894</v>
      </c>
      <c r="AM244">
        <v>66.0070140870222</v>
      </c>
      <c r="AN244">
        <f>(AP244 - AO244 + DI244*1E3/(8.314*(DK244+273.15)) * AR244/DH244 * AQ244) * DH244/(100*CV244) * 1000/(1000 - AP244)</f>
        <v>0</v>
      </c>
      <c r="AO244">
        <v>20.1006480842525</v>
      </c>
      <c r="AP244">
        <v>21.3755699300699</v>
      </c>
      <c r="AQ244">
        <v>1.01921175518063e-05</v>
      </c>
      <c r="AR244">
        <v>111.285414985331</v>
      </c>
      <c r="AS244">
        <v>2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MAX(0,($B$13+$C$13*DP244)/(1+$D$13*DP244)*DI244/(DK244+273)*$E$13)</f>
        <v>0</v>
      </c>
      <c r="AX244" t="s">
        <v>417</v>
      </c>
      <c r="AY244" t="s">
        <v>417</v>
      </c>
      <c r="AZ244">
        <v>0</v>
      </c>
      <c r="BA244">
        <v>0</v>
      </c>
      <c r="BB244">
        <f>1-AZ244/BA244</f>
        <v>0</v>
      </c>
      <c r="BC244">
        <v>0</v>
      </c>
      <c r="BD244" t="s">
        <v>417</v>
      </c>
      <c r="BE244" t="s">
        <v>417</v>
      </c>
      <c r="BF244">
        <v>0</v>
      </c>
      <c r="BG244">
        <v>0</v>
      </c>
      <c r="BH244">
        <f>1-BF244/BG244</f>
        <v>0</v>
      </c>
      <c r="BI244">
        <v>0.5</v>
      </c>
      <c r="BJ244">
        <f>CS244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417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f>$B$11*DQ244+$C$11*DR244+$F$11*EC244*(1-EF244)</f>
        <v>0</v>
      </c>
      <c r="CS244">
        <f>CR244*CT244</f>
        <v>0</v>
      </c>
      <c r="CT244">
        <f>($B$11*$D$9+$C$11*$D$9+$F$11*((EP244+EH244)/MAX(EP244+EH244+EQ244, 0.1)*$I$9+EQ244/MAX(EP244+EH244+EQ244, 0.1)*$J$9))/($B$11+$C$11+$F$11)</f>
        <v>0</v>
      </c>
      <c r="CU244">
        <f>($B$11*$K$9+$C$11*$K$9+$F$11*((EP244+EH244)/MAX(EP244+EH244+EQ244, 0.1)*$P$9+EQ244/MAX(EP244+EH244+EQ244, 0.1)*$Q$9))/($B$11+$C$11+$F$11)</f>
        <v>0</v>
      </c>
      <c r="CV244">
        <v>6</v>
      </c>
      <c r="CW244">
        <v>0.5</v>
      </c>
      <c r="CX244" t="s">
        <v>418</v>
      </c>
      <c r="CY244">
        <v>2</v>
      </c>
      <c r="CZ244" t="b">
        <v>1</v>
      </c>
      <c r="DA244">
        <v>1659722463.23214</v>
      </c>
      <c r="DB244">
        <v>933.459</v>
      </c>
      <c r="DC244">
        <v>968.34175</v>
      </c>
      <c r="DD244">
        <v>21.3699</v>
      </c>
      <c r="DE244">
        <v>20.100075</v>
      </c>
      <c r="DF244">
        <v>924.281857142857</v>
      </c>
      <c r="DG244">
        <v>21.0199714285714</v>
      </c>
      <c r="DH244">
        <v>500.066357142857</v>
      </c>
      <c r="DI244">
        <v>90.3689535714286</v>
      </c>
      <c r="DJ244">
        <v>0.0999931071428571</v>
      </c>
      <c r="DK244">
        <v>24.5714678571429</v>
      </c>
      <c r="DL244">
        <v>24.9822392857143</v>
      </c>
      <c r="DM244">
        <v>999.9</v>
      </c>
      <c r="DN244">
        <v>0</v>
      </c>
      <c r="DO244">
        <v>0</v>
      </c>
      <c r="DP244">
        <v>10012.3214285714</v>
      </c>
      <c r="DQ244">
        <v>0</v>
      </c>
      <c r="DR244">
        <v>11.0426607142857</v>
      </c>
      <c r="DS244">
        <v>-34.8828892857143</v>
      </c>
      <c r="DT244">
        <v>953.842607142857</v>
      </c>
      <c r="DU244">
        <v>988.204714285714</v>
      </c>
      <c r="DV244">
        <v>1.26983214285714</v>
      </c>
      <c r="DW244">
        <v>968.34175</v>
      </c>
      <c r="DX244">
        <v>20.100075</v>
      </c>
      <c r="DY244">
        <v>1.93117535714286</v>
      </c>
      <c r="DZ244">
        <v>1.81642321428571</v>
      </c>
      <c r="EA244">
        <v>16.8910571428571</v>
      </c>
      <c r="EB244">
        <v>15.9288392857143</v>
      </c>
      <c r="EC244">
        <v>2000.02857142857</v>
      </c>
      <c r="ED244">
        <v>0.9799975</v>
      </c>
      <c r="EE244">
        <v>0.0200022821428571</v>
      </c>
      <c r="EF244">
        <v>0</v>
      </c>
      <c r="EG244">
        <v>275.721535714286</v>
      </c>
      <c r="EH244">
        <v>5.00063</v>
      </c>
      <c r="EI244">
        <v>5777.53142857143</v>
      </c>
      <c r="EJ244">
        <v>17257.125</v>
      </c>
      <c r="EK244">
        <v>38.4237142857143</v>
      </c>
      <c r="EL244">
        <v>38.48425</v>
      </c>
      <c r="EM244">
        <v>37.937</v>
      </c>
      <c r="EN244">
        <v>37.812</v>
      </c>
      <c r="EO244">
        <v>39.187</v>
      </c>
      <c r="EP244">
        <v>1955.12035714286</v>
      </c>
      <c r="EQ244">
        <v>39.9082142857143</v>
      </c>
      <c r="ER244">
        <v>0</v>
      </c>
      <c r="ES244">
        <v>1659722467.9</v>
      </c>
      <c r="ET244">
        <v>0</v>
      </c>
      <c r="EU244">
        <v>275.707461538462</v>
      </c>
      <c r="EV244">
        <v>2.20389743863667</v>
      </c>
      <c r="EW244">
        <v>59.6711111140912</v>
      </c>
      <c r="EX244">
        <v>5777.48461538461</v>
      </c>
      <c r="EY244">
        <v>15</v>
      </c>
      <c r="EZ244">
        <v>0</v>
      </c>
      <c r="FA244" t="s">
        <v>419</v>
      </c>
      <c r="FB244">
        <v>1659628608.5</v>
      </c>
      <c r="FC244">
        <v>1659628614.5</v>
      </c>
      <c r="FD244">
        <v>0</v>
      </c>
      <c r="FE244">
        <v>0.171</v>
      </c>
      <c r="FF244">
        <v>-0.023</v>
      </c>
      <c r="FG244">
        <v>6.372</v>
      </c>
      <c r="FH244">
        <v>0.072</v>
      </c>
      <c r="FI244">
        <v>420</v>
      </c>
      <c r="FJ244">
        <v>15</v>
      </c>
      <c r="FK244">
        <v>0.23</v>
      </c>
      <c r="FL244">
        <v>0.04</v>
      </c>
      <c r="FM244">
        <v>-34.78145</v>
      </c>
      <c r="FN244">
        <v>-1.03511594746703</v>
      </c>
      <c r="FO244">
        <v>0.735883557364886</v>
      </c>
      <c r="FP244">
        <v>0</v>
      </c>
      <c r="FQ244">
        <v>275.567352941176</v>
      </c>
      <c r="FR244">
        <v>2.94554622069004</v>
      </c>
      <c r="FS244">
        <v>0.365605129513584</v>
      </c>
      <c r="FT244">
        <v>0</v>
      </c>
      <c r="FU244">
        <v>1.2689345</v>
      </c>
      <c r="FV244">
        <v>0.0398553095684795</v>
      </c>
      <c r="FW244">
        <v>0.00461922609860136</v>
      </c>
      <c r="FX244">
        <v>1</v>
      </c>
      <c r="FY244">
        <v>1</v>
      </c>
      <c r="FZ244">
        <v>3</v>
      </c>
      <c r="GA244" t="s">
        <v>426</v>
      </c>
      <c r="GB244">
        <v>2.97347</v>
      </c>
      <c r="GC244">
        <v>2.75424</v>
      </c>
      <c r="GD244">
        <v>0.162017</v>
      </c>
      <c r="GE244">
        <v>0.166759</v>
      </c>
      <c r="GF244">
        <v>0.0953052</v>
      </c>
      <c r="GG244">
        <v>0.0922147</v>
      </c>
      <c r="GH244">
        <v>32643.7</v>
      </c>
      <c r="GI244">
        <v>35506.8</v>
      </c>
      <c r="GJ244">
        <v>35297.9</v>
      </c>
      <c r="GK244">
        <v>38642.4</v>
      </c>
      <c r="GL244">
        <v>45277.4</v>
      </c>
      <c r="GM244">
        <v>50668.7</v>
      </c>
      <c r="GN244">
        <v>55169.6</v>
      </c>
      <c r="GO244">
        <v>61984.9</v>
      </c>
      <c r="GP244">
        <v>1.9812</v>
      </c>
      <c r="GQ244">
        <v>1.8488</v>
      </c>
      <c r="GR244">
        <v>0.0758469</v>
      </c>
      <c r="GS244">
        <v>0</v>
      </c>
      <c r="GT244">
        <v>23.7453</v>
      </c>
      <c r="GU244">
        <v>999.9</v>
      </c>
      <c r="GV244">
        <v>55.268</v>
      </c>
      <c r="GW244">
        <v>28.782</v>
      </c>
      <c r="GX244">
        <v>24.2868</v>
      </c>
      <c r="GY244">
        <v>54.9921</v>
      </c>
      <c r="GZ244">
        <v>50.1242</v>
      </c>
      <c r="HA244">
        <v>1</v>
      </c>
      <c r="HB244">
        <v>-0.0776829</v>
      </c>
      <c r="HC244">
        <v>1.78558</v>
      </c>
      <c r="HD244">
        <v>20.1364</v>
      </c>
      <c r="HE244">
        <v>5.19932</v>
      </c>
      <c r="HF244">
        <v>12.004</v>
      </c>
      <c r="HG244">
        <v>4.976</v>
      </c>
      <c r="HH244">
        <v>3.2934</v>
      </c>
      <c r="HI244">
        <v>661</v>
      </c>
      <c r="HJ244">
        <v>9999</v>
      </c>
      <c r="HK244">
        <v>9999</v>
      </c>
      <c r="HL244">
        <v>9999</v>
      </c>
      <c r="HM244">
        <v>1.86282</v>
      </c>
      <c r="HN244">
        <v>1.86783</v>
      </c>
      <c r="HO244">
        <v>1.86752</v>
      </c>
      <c r="HP244">
        <v>1.86868</v>
      </c>
      <c r="HQ244">
        <v>1.86951</v>
      </c>
      <c r="HR244">
        <v>1.8656</v>
      </c>
      <c r="HS244">
        <v>1.8667</v>
      </c>
      <c r="HT244">
        <v>1.86807</v>
      </c>
      <c r="HU244">
        <v>5</v>
      </c>
      <c r="HV244">
        <v>0</v>
      </c>
      <c r="HW244">
        <v>0</v>
      </c>
      <c r="HX244">
        <v>0</v>
      </c>
      <c r="HY244" t="s">
        <v>421</v>
      </c>
      <c r="HZ244" t="s">
        <v>422</v>
      </c>
      <c r="IA244" t="s">
        <v>423</v>
      </c>
      <c r="IB244" t="s">
        <v>423</v>
      </c>
      <c r="IC244" t="s">
        <v>423</v>
      </c>
      <c r="ID244" t="s">
        <v>423</v>
      </c>
      <c r="IE244">
        <v>0</v>
      </c>
      <c r="IF244">
        <v>100</v>
      </c>
      <c r="IG244">
        <v>100</v>
      </c>
      <c r="IH244">
        <v>9.318</v>
      </c>
      <c r="II244">
        <v>0.3501</v>
      </c>
      <c r="IJ244">
        <v>3.92169283877132</v>
      </c>
      <c r="IK244">
        <v>0.0054094350880348</v>
      </c>
      <c r="IL244">
        <v>8.62785101562088e-07</v>
      </c>
      <c r="IM244">
        <v>-6.09410195572284e-10</v>
      </c>
      <c r="IN244">
        <v>-0.025273926026183</v>
      </c>
      <c r="IO244">
        <v>-0.0219156322177338</v>
      </c>
      <c r="IP244">
        <v>0.00246301660602182</v>
      </c>
      <c r="IQ244">
        <v>-2.7174175459257e-05</v>
      </c>
      <c r="IR244">
        <v>-3</v>
      </c>
      <c r="IS244">
        <v>1757</v>
      </c>
      <c r="IT244">
        <v>1</v>
      </c>
      <c r="IU244">
        <v>21</v>
      </c>
      <c r="IV244">
        <v>1564.4</v>
      </c>
      <c r="IW244">
        <v>1564.3</v>
      </c>
      <c r="IX244">
        <v>2.05688</v>
      </c>
      <c r="IY244">
        <v>2.60132</v>
      </c>
      <c r="IZ244">
        <v>1.54785</v>
      </c>
      <c r="JA244">
        <v>2.30591</v>
      </c>
      <c r="JB244">
        <v>1.34644</v>
      </c>
      <c r="JC244">
        <v>2.41821</v>
      </c>
      <c r="JD244">
        <v>32.2446</v>
      </c>
      <c r="JE244">
        <v>16.1722</v>
      </c>
      <c r="JF244">
        <v>18</v>
      </c>
      <c r="JG244">
        <v>493.369</v>
      </c>
      <c r="JH244">
        <v>408.772</v>
      </c>
      <c r="JI244">
        <v>20.3502</v>
      </c>
      <c r="JJ244">
        <v>26.1779</v>
      </c>
      <c r="JK244">
        <v>30.0003</v>
      </c>
      <c r="JL244">
        <v>26.1326</v>
      </c>
      <c r="JM244">
        <v>26.0762</v>
      </c>
      <c r="JN244">
        <v>41.2073</v>
      </c>
      <c r="JO244">
        <v>22.2773</v>
      </c>
      <c r="JP244">
        <v>8.08113</v>
      </c>
      <c r="JQ244">
        <v>20.3518</v>
      </c>
      <c r="JR244">
        <v>1006.26</v>
      </c>
      <c r="JS244">
        <v>20.0673</v>
      </c>
      <c r="JT244">
        <v>102.346</v>
      </c>
      <c r="JU244">
        <v>103.172</v>
      </c>
    </row>
    <row r="245" spans="1:281">
      <c r="A245">
        <v>229</v>
      </c>
      <c r="B245">
        <v>1659722475.5</v>
      </c>
      <c r="C245">
        <v>4490.40000009537</v>
      </c>
      <c r="D245" t="s">
        <v>883</v>
      </c>
      <c r="E245" t="s">
        <v>884</v>
      </c>
      <c r="F245">
        <v>5</v>
      </c>
      <c r="G245" t="s">
        <v>764</v>
      </c>
      <c r="H245" t="s">
        <v>416</v>
      </c>
      <c r="I245">
        <v>1659722467.67857</v>
      </c>
      <c r="J245">
        <f>(K245)/1000</f>
        <v>0</v>
      </c>
      <c r="K245">
        <f>IF(CZ245, AN245, AH245)</f>
        <v>0</v>
      </c>
      <c r="L245">
        <f>IF(CZ245, AI245, AG245)</f>
        <v>0</v>
      </c>
      <c r="M245">
        <f>DB245 - IF(AU245&gt;1, L245*CV245*100.0/(AW245*DP245), 0)</f>
        <v>0</v>
      </c>
      <c r="N245">
        <f>((T245-J245/2)*M245-L245)/(T245+J245/2)</f>
        <v>0</v>
      </c>
      <c r="O245">
        <f>N245*(DI245+DJ245)/1000.0</f>
        <v>0</v>
      </c>
      <c r="P245">
        <f>(DB245 - IF(AU245&gt;1, L245*CV245*100.0/(AW245*DP245), 0))*(DI245+DJ245)/1000.0</f>
        <v>0</v>
      </c>
      <c r="Q245">
        <f>2.0/((1/S245-1/R245)+SIGN(S245)*SQRT((1/S245-1/R245)*(1/S245-1/R245) + 4*CW245/((CW245+1)*(CW245+1))*(2*1/S245*1/R245-1/R245*1/R245)))</f>
        <v>0</v>
      </c>
      <c r="R245">
        <f>IF(LEFT(CX245,1)&lt;&gt;"0",IF(LEFT(CX245,1)="1",3.0,CY245),$D$5+$E$5*(DP245*DI245/($K$5*1000))+$F$5*(DP245*DI245/($K$5*1000))*MAX(MIN(CV245,$J$5),$I$5)*MAX(MIN(CV245,$J$5),$I$5)+$G$5*MAX(MIN(CV245,$J$5),$I$5)*(DP245*DI245/($K$5*1000))+$H$5*(DP245*DI245/($K$5*1000))*(DP245*DI245/($K$5*1000)))</f>
        <v>0</v>
      </c>
      <c r="S245">
        <f>J245*(1000-(1000*0.61365*exp(17.502*W245/(240.97+W245))/(DI245+DJ245)+DD245)/2)/(1000*0.61365*exp(17.502*W245/(240.97+W245))/(DI245+DJ245)-DD245)</f>
        <v>0</v>
      </c>
      <c r="T245">
        <f>1/((CW245+1)/(Q245/1.6)+1/(R245/1.37)) + CW245/((CW245+1)/(Q245/1.6) + CW245/(R245/1.37))</f>
        <v>0</v>
      </c>
      <c r="U245">
        <f>(CR245*CU245)</f>
        <v>0</v>
      </c>
      <c r="V245">
        <f>(DK245+(U245+2*0.95*5.67E-8*(((DK245+$B$7)+273)^4-(DK245+273)^4)-44100*J245)/(1.84*29.3*R245+8*0.95*5.67E-8*(DK245+273)^3))</f>
        <v>0</v>
      </c>
      <c r="W245">
        <f>($C$7*DL245+$D$7*DM245+$E$7*V245)</f>
        <v>0</v>
      </c>
      <c r="X245">
        <f>0.61365*exp(17.502*W245/(240.97+W245))</f>
        <v>0</v>
      </c>
      <c r="Y245">
        <f>(Z245/AA245*100)</f>
        <v>0</v>
      </c>
      <c r="Z245">
        <f>DD245*(DI245+DJ245)/1000</f>
        <v>0</v>
      </c>
      <c r="AA245">
        <f>0.61365*exp(17.502*DK245/(240.97+DK245))</f>
        <v>0</v>
      </c>
      <c r="AB245">
        <f>(X245-DD245*(DI245+DJ245)/1000)</f>
        <v>0</v>
      </c>
      <c r="AC245">
        <f>(-J245*44100)</f>
        <v>0</v>
      </c>
      <c r="AD245">
        <f>2*29.3*R245*0.92*(DK245-W245)</f>
        <v>0</v>
      </c>
      <c r="AE245">
        <f>2*0.95*5.67E-8*(((DK245+$B$7)+273)^4-(W245+273)^4)</f>
        <v>0</v>
      </c>
      <c r="AF245">
        <f>U245+AE245+AC245+AD245</f>
        <v>0</v>
      </c>
      <c r="AG245">
        <f>DH245*AU245*(DC245-DB245*(1000-AU245*DE245)/(1000-AU245*DD245))/(100*CV245)</f>
        <v>0</v>
      </c>
      <c r="AH245">
        <f>1000*DH245*AU245*(DD245-DE245)/(100*CV245*(1000-AU245*DD245))</f>
        <v>0</v>
      </c>
      <c r="AI245">
        <f>(AJ245 - AK245 - DI245*1E3/(8.314*(DK245+273.15)) * AM245/DH245 * AL245) * DH245/(100*CV245) * (1000 - DE245)/1000</f>
        <v>0</v>
      </c>
      <c r="AJ245">
        <v>1020.38771808042</v>
      </c>
      <c r="AK245">
        <v>993.970915151515</v>
      </c>
      <c r="AL245">
        <v>3.35726450813449</v>
      </c>
      <c r="AM245">
        <v>66.0070140870222</v>
      </c>
      <c r="AN245">
        <f>(AP245 - AO245 + DI245*1E3/(8.314*(DK245+273.15)) * AR245/DH245 * AQ245) * DH245/(100*CV245) * 1000/(1000 - AP245)</f>
        <v>0</v>
      </c>
      <c r="AO245">
        <v>20.1002675861492</v>
      </c>
      <c r="AP245">
        <v>21.3733132867133</v>
      </c>
      <c r="AQ245">
        <v>1.36102716217426e-05</v>
      </c>
      <c r="AR245">
        <v>111.285414985331</v>
      </c>
      <c r="AS245">
        <v>2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MAX(0,($B$13+$C$13*DP245)/(1+$D$13*DP245)*DI245/(DK245+273)*$E$13)</f>
        <v>0</v>
      </c>
      <c r="AX245" t="s">
        <v>417</v>
      </c>
      <c r="AY245" t="s">
        <v>417</v>
      </c>
      <c r="AZ245">
        <v>0</v>
      </c>
      <c r="BA245">
        <v>0</v>
      </c>
      <c r="BB245">
        <f>1-AZ245/BA245</f>
        <v>0</v>
      </c>
      <c r="BC245">
        <v>0</v>
      </c>
      <c r="BD245" t="s">
        <v>417</v>
      </c>
      <c r="BE245" t="s">
        <v>417</v>
      </c>
      <c r="BF245">
        <v>0</v>
      </c>
      <c r="BG245">
        <v>0</v>
      </c>
      <c r="BH245">
        <f>1-BF245/BG245</f>
        <v>0</v>
      </c>
      <c r="BI245">
        <v>0.5</v>
      </c>
      <c r="BJ245">
        <f>CS245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417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f>$B$11*DQ245+$C$11*DR245+$F$11*EC245*(1-EF245)</f>
        <v>0</v>
      </c>
      <c r="CS245">
        <f>CR245*CT245</f>
        <v>0</v>
      </c>
      <c r="CT245">
        <f>($B$11*$D$9+$C$11*$D$9+$F$11*((EP245+EH245)/MAX(EP245+EH245+EQ245, 0.1)*$I$9+EQ245/MAX(EP245+EH245+EQ245, 0.1)*$J$9))/($B$11+$C$11+$F$11)</f>
        <v>0</v>
      </c>
      <c r="CU245">
        <f>($B$11*$K$9+$C$11*$K$9+$F$11*((EP245+EH245)/MAX(EP245+EH245+EQ245, 0.1)*$P$9+EQ245/MAX(EP245+EH245+EQ245, 0.1)*$Q$9))/($B$11+$C$11+$F$11)</f>
        <v>0</v>
      </c>
      <c r="CV245">
        <v>6</v>
      </c>
      <c r="CW245">
        <v>0.5</v>
      </c>
      <c r="CX245" t="s">
        <v>418</v>
      </c>
      <c r="CY245">
        <v>2</v>
      </c>
      <c r="CZ245" t="b">
        <v>1</v>
      </c>
      <c r="DA245">
        <v>1659722467.67857</v>
      </c>
      <c r="DB245">
        <v>948.370464285714</v>
      </c>
      <c r="DC245">
        <v>983.107607142857</v>
      </c>
      <c r="DD245">
        <v>21.3728892857143</v>
      </c>
      <c r="DE245">
        <v>20.0999642857143</v>
      </c>
      <c r="DF245">
        <v>939.11275</v>
      </c>
      <c r="DG245">
        <v>21.022825</v>
      </c>
      <c r="DH245">
        <v>500.075321428571</v>
      </c>
      <c r="DI245">
        <v>90.3687</v>
      </c>
      <c r="DJ245">
        <v>0.100027664285714</v>
      </c>
      <c r="DK245">
        <v>24.5726428571429</v>
      </c>
      <c r="DL245">
        <v>24.9804</v>
      </c>
      <c r="DM245">
        <v>999.9</v>
      </c>
      <c r="DN245">
        <v>0</v>
      </c>
      <c r="DO245">
        <v>0</v>
      </c>
      <c r="DP245">
        <v>10011.6071428571</v>
      </c>
      <c r="DQ245">
        <v>0</v>
      </c>
      <c r="DR245">
        <v>11.0395107142857</v>
      </c>
      <c r="DS245">
        <v>-34.7373214285714</v>
      </c>
      <c r="DT245">
        <v>969.082642857143</v>
      </c>
      <c r="DU245">
        <v>1003.27321428571</v>
      </c>
      <c r="DV245">
        <v>1.27292285714286</v>
      </c>
      <c r="DW245">
        <v>983.107607142857</v>
      </c>
      <c r="DX245">
        <v>20.0999642857143</v>
      </c>
      <c r="DY245">
        <v>1.93143928571429</v>
      </c>
      <c r="DZ245">
        <v>1.81640821428571</v>
      </c>
      <c r="EA245">
        <v>16.8932142857143</v>
      </c>
      <c r="EB245">
        <v>15.9287142857143</v>
      </c>
      <c r="EC245">
        <v>1999.98821428571</v>
      </c>
      <c r="ED245">
        <v>0.980000571428571</v>
      </c>
      <c r="EE245">
        <v>0.0199992035714286</v>
      </c>
      <c r="EF245">
        <v>0</v>
      </c>
      <c r="EG245">
        <v>275.843714285714</v>
      </c>
      <c r="EH245">
        <v>5.00063</v>
      </c>
      <c r="EI245">
        <v>5781.69464285714</v>
      </c>
      <c r="EJ245">
        <v>17256.8</v>
      </c>
      <c r="EK245">
        <v>38.4281428571429</v>
      </c>
      <c r="EL245">
        <v>38.4955</v>
      </c>
      <c r="EM245">
        <v>37.937</v>
      </c>
      <c r="EN245">
        <v>37.812</v>
      </c>
      <c r="EO245">
        <v>39.187</v>
      </c>
      <c r="EP245">
        <v>1955.08642857143</v>
      </c>
      <c r="EQ245">
        <v>39.9017857142857</v>
      </c>
      <c r="ER245">
        <v>0</v>
      </c>
      <c r="ES245">
        <v>1659722472.7</v>
      </c>
      <c r="ET245">
        <v>0</v>
      </c>
      <c r="EU245">
        <v>275.854538461538</v>
      </c>
      <c r="EV245">
        <v>2.22830769028292</v>
      </c>
      <c r="EW245">
        <v>55.5470085943878</v>
      </c>
      <c r="EX245">
        <v>5781.99730769231</v>
      </c>
      <c r="EY245">
        <v>15</v>
      </c>
      <c r="EZ245">
        <v>0</v>
      </c>
      <c r="FA245" t="s">
        <v>419</v>
      </c>
      <c r="FB245">
        <v>1659628608.5</v>
      </c>
      <c r="FC245">
        <v>1659628614.5</v>
      </c>
      <c r="FD245">
        <v>0</v>
      </c>
      <c r="FE245">
        <v>0.171</v>
      </c>
      <c r="FF245">
        <v>-0.023</v>
      </c>
      <c r="FG245">
        <v>6.372</v>
      </c>
      <c r="FH245">
        <v>0.072</v>
      </c>
      <c r="FI245">
        <v>420</v>
      </c>
      <c r="FJ245">
        <v>15</v>
      </c>
      <c r="FK245">
        <v>0.23</v>
      </c>
      <c r="FL245">
        <v>0.04</v>
      </c>
      <c r="FM245">
        <v>-34.68477</v>
      </c>
      <c r="FN245">
        <v>0.0616007504691127</v>
      </c>
      <c r="FO245">
        <v>0.725904236865993</v>
      </c>
      <c r="FP245">
        <v>1</v>
      </c>
      <c r="FQ245">
        <v>275.729470588235</v>
      </c>
      <c r="FR245">
        <v>2.26469060492994</v>
      </c>
      <c r="FS245">
        <v>0.317298081721845</v>
      </c>
      <c r="FT245">
        <v>0</v>
      </c>
      <c r="FU245">
        <v>1.270916</v>
      </c>
      <c r="FV245">
        <v>0.040338686679172</v>
      </c>
      <c r="FW245">
        <v>0.00468343346274931</v>
      </c>
      <c r="FX245">
        <v>1</v>
      </c>
      <c r="FY245">
        <v>2</v>
      </c>
      <c r="FZ245">
        <v>3</v>
      </c>
      <c r="GA245" t="s">
        <v>429</v>
      </c>
      <c r="GB245">
        <v>2.97359</v>
      </c>
      <c r="GC245">
        <v>2.75441</v>
      </c>
      <c r="GD245">
        <v>0.163611</v>
      </c>
      <c r="GE245">
        <v>0.168153</v>
      </c>
      <c r="GF245">
        <v>0.0953141</v>
      </c>
      <c r="GG245">
        <v>0.0922157</v>
      </c>
      <c r="GH245">
        <v>32580.8</v>
      </c>
      <c r="GI245">
        <v>35447.4</v>
      </c>
      <c r="GJ245">
        <v>35296.9</v>
      </c>
      <c r="GK245">
        <v>38642.3</v>
      </c>
      <c r="GL245">
        <v>45276.6</v>
      </c>
      <c r="GM245">
        <v>50668.3</v>
      </c>
      <c r="GN245">
        <v>55169.2</v>
      </c>
      <c r="GO245">
        <v>61984.4</v>
      </c>
      <c r="GP245">
        <v>1.9808</v>
      </c>
      <c r="GQ245">
        <v>1.8482</v>
      </c>
      <c r="GR245">
        <v>0.0753999</v>
      </c>
      <c r="GS245">
        <v>0</v>
      </c>
      <c r="GT245">
        <v>23.7433</v>
      </c>
      <c r="GU245">
        <v>999.9</v>
      </c>
      <c r="GV245">
        <v>55.268</v>
      </c>
      <c r="GW245">
        <v>28.782</v>
      </c>
      <c r="GX245">
        <v>24.2859</v>
      </c>
      <c r="GY245">
        <v>55.2521</v>
      </c>
      <c r="GZ245">
        <v>49.9359</v>
      </c>
      <c r="HA245">
        <v>1</v>
      </c>
      <c r="HB245">
        <v>-0.0776829</v>
      </c>
      <c r="HC245">
        <v>1.77736</v>
      </c>
      <c r="HD245">
        <v>20.1364</v>
      </c>
      <c r="HE245">
        <v>5.19932</v>
      </c>
      <c r="HF245">
        <v>12.004</v>
      </c>
      <c r="HG245">
        <v>4.976</v>
      </c>
      <c r="HH245">
        <v>3.2938</v>
      </c>
      <c r="HI245">
        <v>661</v>
      </c>
      <c r="HJ245">
        <v>9999</v>
      </c>
      <c r="HK245">
        <v>9999</v>
      </c>
      <c r="HL245">
        <v>9999</v>
      </c>
      <c r="HM245">
        <v>1.86295</v>
      </c>
      <c r="HN245">
        <v>1.86777</v>
      </c>
      <c r="HO245">
        <v>1.86752</v>
      </c>
      <c r="HP245">
        <v>1.86865</v>
      </c>
      <c r="HQ245">
        <v>1.86951</v>
      </c>
      <c r="HR245">
        <v>1.86554</v>
      </c>
      <c r="HS245">
        <v>1.86664</v>
      </c>
      <c r="HT245">
        <v>1.86813</v>
      </c>
      <c r="HU245">
        <v>5</v>
      </c>
      <c r="HV245">
        <v>0</v>
      </c>
      <c r="HW245">
        <v>0</v>
      </c>
      <c r="HX245">
        <v>0</v>
      </c>
      <c r="HY245" t="s">
        <v>421</v>
      </c>
      <c r="HZ245" t="s">
        <v>422</v>
      </c>
      <c r="IA245" t="s">
        <v>423</v>
      </c>
      <c r="IB245" t="s">
        <v>423</v>
      </c>
      <c r="IC245" t="s">
        <v>423</v>
      </c>
      <c r="ID245" t="s">
        <v>423</v>
      </c>
      <c r="IE245">
        <v>0</v>
      </c>
      <c r="IF245">
        <v>100</v>
      </c>
      <c r="IG245">
        <v>100</v>
      </c>
      <c r="IH245">
        <v>9.397</v>
      </c>
      <c r="II245">
        <v>0.3501</v>
      </c>
      <c r="IJ245">
        <v>3.92169283877132</v>
      </c>
      <c r="IK245">
        <v>0.0054094350880348</v>
      </c>
      <c r="IL245">
        <v>8.62785101562088e-07</v>
      </c>
      <c r="IM245">
        <v>-6.09410195572284e-10</v>
      </c>
      <c r="IN245">
        <v>-0.025273926026183</v>
      </c>
      <c r="IO245">
        <v>-0.0219156322177338</v>
      </c>
      <c r="IP245">
        <v>0.00246301660602182</v>
      </c>
      <c r="IQ245">
        <v>-2.7174175459257e-05</v>
      </c>
      <c r="IR245">
        <v>-3</v>
      </c>
      <c r="IS245">
        <v>1757</v>
      </c>
      <c r="IT245">
        <v>1</v>
      </c>
      <c r="IU245">
        <v>21</v>
      </c>
      <c r="IV245">
        <v>1564.5</v>
      </c>
      <c r="IW245">
        <v>1564.3</v>
      </c>
      <c r="IX245">
        <v>2.0813</v>
      </c>
      <c r="IY245">
        <v>2.59399</v>
      </c>
      <c r="IZ245">
        <v>1.54785</v>
      </c>
      <c r="JA245">
        <v>2.30591</v>
      </c>
      <c r="JB245">
        <v>1.34644</v>
      </c>
      <c r="JC245">
        <v>2.38281</v>
      </c>
      <c r="JD245">
        <v>32.2446</v>
      </c>
      <c r="JE245">
        <v>16.1634</v>
      </c>
      <c r="JF245">
        <v>18</v>
      </c>
      <c r="JG245">
        <v>493.109</v>
      </c>
      <c r="JH245">
        <v>408.443</v>
      </c>
      <c r="JI245">
        <v>20.3585</v>
      </c>
      <c r="JJ245">
        <v>26.1802</v>
      </c>
      <c r="JK245">
        <v>30.0002</v>
      </c>
      <c r="JL245">
        <v>26.1326</v>
      </c>
      <c r="JM245">
        <v>26.0766</v>
      </c>
      <c r="JN245">
        <v>41.676</v>
      </c>
      <c r="JO245">
        <v>22.2773</v>
      </c>
      <c r="JP245">
        <v>8.08113</v>
      </c>
      <c r="JQ245">
        <v>20.3626</v>
      </c>
      <c r="JR245">
        <v>1026.39</v>
      </c>
      <c r="JS245">
        <v>20.0673</v>
      </c>
      <c r="JT245">
        <v>102.345</v>
      </c>
      <c r="JU245">
        <v>103.172</v>
      </c>
    </row>
    <row r="246" spans="1:281">
      <c r="A246">
        <v>230</v>
      </c>
      <c r="B246">
        <v>1659722481</v>
      </c>
      <c r="C246">
        <v>4495.90000009537</v>
      </c>
      <c r="D246" t="s">
        <v>885</v>
      </c>
      <c r="E246" t="s">
        <v>886</v>
      </c>
      <c r="F246">
        <v>5</v>
      </c>
      <c r="G246" t="s">
        <v>764</v>
      </c>
      <c r="H246" t="s">
        <v>416</v>
      </c>
      <c r="I246">
        <v>1659722473.25</v>
      </c>
      <c r="J246">
        <f>(K246)/1000</f>
        <v>0</v>
      </c>
      <c r="K246">
        <f>IF(CZ246, AN246, AH246)</f>
        <v>0</v>
      </c>
      <c r="L246">
        <f>IF(CZ246, AI246, AG246)</f>
        <v>0</v>
      </c>
      <c r="M246">
        <f>DB246 - IF(AU246&gt;1, L246*CV246*100.0/(AW246*DP246), 0)</f>
        <v>0</v>
      </c>
      <c r="N246">
        <f>((T246-J246/2)*M246-L246)/(T246+J246/2)</f>
        <v>0</v>
      </c>
      <c r="O246">
        <f>N246*(DI246+DJ246)/1000.0</f>
        <v>0</v>
      </c>
      <c r="P246">
        <f>(DB246 - IF(AU246&gt;1, L246*CV246*100.0/(AW246*DP246), 0))*(DI246+DJ246)/1000.0</f>
        <v>0</v>
      </c>
      <c r="Q246">
        <f>2.0/((1/S246-1/R246)+SIGN(S246)*SQRT((1/S246-1/R246)*(1/S246-1/R246) + 4*CW246/((CW246+1)*(CW246+1))*(2*1/S246*1/R246-1/R246*1/R246)))</f>
        <v>0</v>
      </c>
      <c r="R246">
        <f>IF(LEFT(CX246,1)&lt;&gt;"0",IF(LEFT(CX246,1)="1",3.0,CY246),$D$5+$E$5*(DP246*DI246/($K$5*1000))+$F$5*(DP246*DI246/($K$5*1000))*MAX(MIN(CV246,$J$5),$I$5)*MAX(MIN(CV246,$J$5),$I$5)+$G$5*MAX(MIN(CV246,$J$5),$I$5)*(DP246*DI246/($K$5*1000))+$H$5*(DP246*DI246/($K$5*1000))*(DP246*DI246/($K$5*1000)))</f>
        <v>0</v>
      </c>
      <c r="S246">
        <f>J246*(1000-(1000*0.61365*exp(17.502*W246/(240.97+W246))/(DI246+DJ246)+DD246)/2)/(1000*0.61365*exp(17.502*W246/(240.97+W246))/(DI246+DJ246)-DD246)</f>
        <v>0</v>
      </c>
      <c r="T246">
        <f>1/((CW246+1)/(Q246/1.6)+1/(R246/1.37)) + CW246/((CW246+1)/(Q246/1.6) + CW246/(R246/1.37))</f>
        <v>0</v>
      </c>
      <c r="U246">
        <f>(CR246*CU246)</f>
        <v>0</v>
      </c>
      <c r="V246">
        <f>(DK246+(U246+2*0.95*5.67E-8*(((DK246+$B$7)+273)^4-(DK246+273)^4)-44100*J246)/(1.84*29.3*R246+8*0.95*5.67E-8*(DK246+273)^3))</f>
        <v>0</v>
      </c>
      <c r="W246">
        <f>($C$7*DL246+$D$7*DM246+$E$7*V246)</f>
        <v>0</v>
      </c>
      <c r="X246">
        <f>0.61365*exp(17.502*W246/(240.97+W246))</f>
        <v>0</v>
      </c>
      <c r="Y246">
        <f>(Z246/AA246*100)</f>
        <v>0</v>
      </c>
      <c r="Z246">
        <f>DD246*(DI246+DJ246)/1000</f>
        <v>0</v>
      </c>
      <c r="AA246">
        <f>0.61365*exp(17.502*DK246/(240.97+DK246))</f>
        <v>0</v>
      </c>
      <c r="AB246">
        <f>(X246-DD246*(DI246+DJ246)/1000)</f>
        <v>0</v>
      </c>
      <c r="AC246">
        <f>(-J246*44100)</f>
        <v>0</v>
      </c>
      <c r="AD246">
        <f>2*29.3*R246*0.92*(DK246-W246)</f>
        <v>0</v>
      </c>
      <c r="AE246">
        <f>2*0.95*5.67E-8*(((DK246+$B$7)+273)^4-(W246+273)^4)</f>
        <v>0</v>
      </c>
      <c r="AF246">
        <f>U246+AE246+AC246+AD246</f>
        <v>0</v>
      </c>
      <c r="AG246">
        <f>DH246*AU246*(DC246-DB246*(1000-AU246*DE246)/(1000-AU246*DD246))/(100*CV246)</f>
        <v>0</v>
      </c>
      <c r="AH246">
        <f>1000*DH246*AU246*(DD246-DE246)/(100*CV246*(1000-AU246*DD246))</f>
        <v>0</v>
      </c>
      <c r="AI246">
        <f>(AJ246 - AK246 - DI246*1E3/(8.314*(DK246+273.15)) * AM246/DH246 * AL246) * DH246/(100*CV246) * (1000 - DE246)/1000</f>
        <v>0</v>
      </c>
      <c r="AJ246">
        <v>1038.81487677511</v>
      </c>
      <c r="AK246">
        <v>1012.20405454545</v>
      </c>
      <c r="AL246">
        <v>3.43318520822738</v>
      </c>
      <c r="AM246">
        <v>66.0070140870222</v>
      </c>
      <c r="AN246">
        <f>(AP246 - AO246 + DI246*1E3/(8.314*(DK246+273.15)) * AR246/DH246 * AQ246) * DH246/(100*CV246) * 1000/(1000 - AP246)</f>
        <v>0</v>
      </c>
      <c r="AO246">
        <v>20.0976609941204</v>
      </c>
      <c r="AP246">
        <v>21.3794832167832</v>
      </c>
      <c r="AQ246">
        <v>3.30806291434207e-06</v>
      </c>
      <c r="AR246">
        <v>111.285414985331</v>
      </c>
      <c r="AS246">
        <v>2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MAX(0,($B$13+$C$13*DP246)/(1+$D$13*DP246)*DI246/(DK246+273)*$E$13)</f>
        <v>0</v>
      </c>
      <c r="AX246" t="s">
        <v>417</v>
      </c>
      <c r="AY246" t="s">
        <v>417</v>
      </c>
      <c r="AZ246">
        <v>0</v>
      </c>
      <c r="BA246">
        <v>0</v>
      </c>
      <c r="BB246">
        <f>1-AZ246/BA246</f>
        <v>0</v>
      </c>
      <c r="BC246">
        <v>0</v>
      </c>
      <c r="BD246" t="s">
        <v>417</v>
      </c>
      <c r="BE246" t="s">
        <v>417</v>
      </c>
      <c r="BF246">
        <v>0</v>
      </c>
      <c r="BG246">
        <v>0</v>
      </c>
      <c r="BH246">
        <f>1-BF246/BG246</f>
        <v>0</v>
      </c>
      <c r="BI246">
        <v>0.5</v>
      </c>
      <c r="BJ246">
        <f>CS246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417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f>$B$11*DQ246+$C$11*DR246+$F$11*EC246*(1-EF246)</f>
        <v>0</v>
      </c>
      <c r="CS246">
        <f>CR246*CT246</f>
        <v>0</v>
      </c>
      <c r="CT246">
        <f>($B$11*$D$9+$C$11*$D$9+$F$11*((EP246+EH246)/MAX(EP246+EH246+EQ246, 0.1)*$I$9+EQ246/MAX(EP246+EH246+EQ246, 0.1)*$J$9))/($B$11+$C$11+$F$11)</f>
        <v>0</v>
      </c>
      <c r="CU246">
        <f>($B$11*$K$9+$C$11*$K$9+$F$11*((EP246+EH246)/MAX(EP246+EH246+EQ246, 0.1)*$P$9+EQ246/MAX(EP246+EH246+EQ246, 0.1)*$Q$9))/($B$11+$C$11+$F$11)</f>
        <v>0</v>
      </c>
      <c r="CV246">
        <v>6</v>
      </c>
      <c r="CW246">
        <v>0.5</v>
      </c>
      <c r="CX246" t="s">
        <v>418</v>
      </c>
      <c r="CY246">
        <v>2</v>
      </c>
      <c r="CZ246" t="b">
        <v>1</v>
      </c>
      <c r="DA246">
        <v>1659722473.25</v>
      </c>
      <c r="DB246">
        <v>966.714214285715</v>
      </c>
      <c r="DC246">
        <v>1001.34889285714</v>
      </c>
      <c r="DD246">
        <v>21.3753321428571</v>
      </c>
      <c r="DE246">
        <v>20.0994535714286</v>
      </c>
      <c r="DF246">
        <v>957.358</v>
      </c>
      <c r="DG246">
        <v>21.0251535714286</v>
      </c>
      <c r="DH246">
        <v>500.098285714286</v>
      </c>
      <c r="DI246">
        <v>90.3684392857143</v>
      </c>
      <c r="DJ246">
        <v>0.100110132142857</v>
      </c>
      <c r="DK246">
        <v>24.573625</v>
      </c>
      <c r="DL246">
        <v>24.9803357142857</v>
      </c>
      <c r="DM246">
        <v>999.9</v>
      </c>
      <c r="DN246">
        <v>0</v>
      </c>
      <c r="DO246">
        <v>0</v>
      </c>
      <c r="DP246">
        <v>9988.03571428571</v>
      </c>
      <c r="DQ246">
        <v>0</v>
      </c>
      <c r="DR246">
        <v>11.0343821428571</v>
      </c>
      <c r="DS246">
        <v>-34.6345892857143</v>
      </c>
      <c r="DT246">
        <v>987.829321428571</v>
      </c>
      <c r="DU246">
        <v>1021.88814285714</v>
      </c>
      <c r="DV246">
        <v>1.27587285714286</v>
      </c>
      <c r="DW246">
        <v>1001.34889285714</v>
      </c>
      <c r="DX246">
        <v>20.0994535714286</v>
      </c>
      <c r="DY246">
        <v>1.93165428571429</v>
      </c>
      <c r="DZ246">
        <v>1.81635571428571</v>
      </c>
      <c r="EA246">
        <v>16.8949678571429</v>
      </c>
      <c r="EB246">
        <v>15.9282714285714</v>
      </c>
      <c r="EC246">
        <v>2000.00678571429</v>
      </c>
      <c r="ED246">
        <v>0.979999892857143</v>
      </c>
      <c r="EE246">
        <v>0.01999985</v>
      </c>
      <c r="EF246">
        <v>0</v>
      </c>
      <c r="EG246">
        <v>276.087178571429</v>
      </c>
      <c r="EH246">
        <v>5.00063</v>
      </c>
      <c r="EI246">
        <v>5786.76392857143</v>
      </c>
      <c r="EJ246">
        <v>17256.9642857143</v>
      </c>
      <c r="EK246">
        <v>38.4281428571429</v>
      </c>
      <c r="EL246">
        <v>38.4865</v>
      </c>
      <c r="EM246">
        <v>37.937</v>
      </c>
      <c r="EN246">
        <v>37.812</v>
      </c>
      <c r="EO246">
        <v>39.187</v>
      </c>
      <c r="EP246">
        <v>1955.10392857143</v>
      </c>
      <c r="EQ246">
        <v>39.9028571428572</v>
      </c>
      <c r="ER246">
        <v>0</v>
      </c>
      <c r="ES246">
        <v>1659722478.1</v>
      </c>
      <c r="ET246">
        <v>0</v>
      </c>
      <c r="EU246">
        <v>276.08344</v>
      </c>
      <c r="EV246">
        <v>2.66446154043829</v>
      </c>
      <c r="EW246">
        <v>51.4684616185787</v>
      </c>
      <c r="EX246">
        <v>5787.134</v>
      </c>
      <c r="EY246">
        <v>15</v>
      </c>
      <c r="EZ246">
        <v>0</v>
      </c>
      <c r="FA246" t="s">
        <v>419</v>
      </c>
      <c r="FB246">
        <v>1659628608.5</v>
      </c>
      <c r="FC246">
        <v>1659628614.5</v>
      </c>
      <c r="FD246">
        <v>0</v>
      </c>
      <c r="FE246">
        <v>0.171</v>
      </c>
      <c r="FF246">
        <v>-0.023</v>
      </c>
      <c r="FG246">
        <v>6.372</v>
      </c>
      <c r="FH246">
        <v>0.072</v>
      </c>
      <c r="FI246">
        <v>420</v>
      </c>
      <c r="FJ246">
        <v>15</v>
      </c>
      <c r="FK246">
        <v>0.23</v>
      </c>
      <c r="FL246">
        <v>0.04</v>
      </c>
      <c r="FM246">
        <v>-34.636735</v>
      </c>
      <c r="FN246">
        <v>1.32240450281437</v>
      </c>
      <c r="FO246">
        <v>0.663615854071465</v>
      </c>
      <c r="FP246">
        <v>0</v>
      </c>
      <c r="FQ246">
        <v>275.955294117647</v>
      </c>
      <c r="FR246">
        <v>2.41809014397295</v>
      </c>
      <c r="FS246">
        <v>0.3105040048441</v>
      </c>
      <c r="FT246">
        <v>0</v>
      </c>
      <c r="FU246">
        <v>1.27459025</v>
      </c>
      <c r="FV246">
        <v>0.0256776360225113</v>
      </c>
      <c r="FW246">
        <v>0.00338386870866765</v>
      </c>
      <c r="FX246">
        <v>1</v>
      </c>
      <c r="FY246">
        <v>1</v>
      </c>
      <c r="FZ246">
        <v>3</v>
      </c>
      <c r="GA246" t="s">
        <v>426</v>
      </c>
      <c r="GB246">
        <v>2.97339</v>
      </c>
      <c r="GC246">
        <v>2.75343</v>
      </c>
      <c r="GD246">
        <v>0.165545</v>
      </c>
      <c r="GE246">
        <v>0.17023</v>
      </c>
      <c r="GF246">
        <v>0.0953151</v>
      </c>
      <c r="GG246">
        <v>0.0922143</v>
      </c>
      <c r="GH246">
        <v>32505.6</v>
      </c>
      <c r="GI246">
        <v>35358.9</v>
      </c>
      <c r="GJ246">
        <v>35297</v>
      </c>
      <c r="GK246">
        <v>38642.3</v>
      </c>
      <c r="GL246">
        <v>45276.7</v>
      </c>
      <c r="GM246">
        <v>50668.1</v>
      </c>
      <c r="GN246">
        <v>55169.3</v>
      </c>
      <c r="GO246">
        <v>61984</v>
      </c>
      <c r="GP246">
        <v>1.9806</v>
      </c>
      <c r="GQ246">
        <v>1.8484</v>
      </c>
      <c r="GR246">
        <v>0.0755489</v>
      </c>
      <c r="GS246">
        <v>0</v>
      </c>
      <c r="GT246">
        <v>23.7393</v>
      </c>
      <c r="GU246">
        <v>999.9</v>
      </c>
      <c r="GV246">
        <v>55.268</v>
      </c>
      <c r="GW246">
        <v>28.792</v>
      </c>
      <c r="GX246">
        <v>24.3009</v>
      </c>
      <c r="GY246">
        <v>55.4621</v>
      </c>
      <c r="GZ246">
        <v>49.4912</v>
      </c>
      <c r="HA246">
        <v>1</v>
      </c>
      <c r="HB246">
        <v>-0.0771341</v>
      </c>
      <c r="HC246">
        <v>1.73867</v>
      </c>
      <c r="HD246">
        <v>20.1368</v>
      </c>
      <c r="HE246">
        <v>5.19932</v>
      </c>
      <c r="HF246">
        <v>12.004</v>
      </c>
      <c r="HG246">
        <v>4.9756</v>
      </c>
      <c r="HH246">
        <v>3.293</v>
      </c>
      <c r="HI246">
        <v>661</v>
      </c>
      <c r="HJ246">
        <v>9999</v>
      </c>
      <c r="HK246">
        <v>9999</v>
      </c>
      <c r="HL246">
        <v>9999</v>
      </c>
      <c r="HM246">
        <v>1.86282</v>
      </c>
      <c r="HN246">
        <v>1.86783</v>
      </c>
      <c r="HO246">
        <v>1.86752</v>
      </c>
      <c r="HP246">
        <v>1.86865</v>
      </c>
      <c r="HQ246">
        <v>1.86954</v>
      </c>
      <c r="HR246">
        <v>1.86554</v>
      </c>
      <c r="HS246">
        <v>1.86673</v>
      </c>
      <c r="HT246">
        <v>1.8681</v>
      </c>
      <c r="HU246">
        <v>5</v>
      </c>
      <c r="HV246">
        <v>0</v>
      </c>
      <c r="HW246">
        <v>0</v>
      </c>
      <c r="HX246">
        <v>0</v>
      </c>
      <c r="HY246" t="s">
        <v>421</v>
      </c>
      <c r="HZ246" t="s">
        <v>422</v>
      </c>
      <c r="IA246" t="s">
        <v>423</v>
      </c>
      <c r="IB246" t="s">
        <v>423</v>
      </c>
      <c r="IC246" t="s">
        <v>423</v>
      </c>
      <c r="ID246" t="s">
        <v>423</v>
      </c>
      <c r="IE246">
        <v>0</v>
      </c>
      <c r="IF246">
        <v>100</v>
      </c>
      <c r="IG246">
        <v>100</v>
      </c>
      <c r="IH246">
        <v>9.492</v>
      </c>
      <c r="II246">
        <v>0.3501</v>
      </c>
      <c r="IJ246">
        <v>3.92169283877132</v>
      </c>
      <c r="IK246">
        <v>0.0054094350880348</v>
      </c>
      <c r="IL246">
        <v>8.62785101562088e-07</v>
      </c>
      <c r="IM246">
        <v>-6.09410195572284e-10</v>
      </c>
      <c r="IN246">
        <v>-0.025273926026183</v>
      </c>
      <c r="IO246">
        <v>-0.0219156322177338</v>
      </c>
      <c r="IP246">
        <v>0.00246301660602182</v>
      </c>
      <c r="IQ246">
        <v>-2.7174175459257e-05</v>
      </c>
      <c r="IR246">
        <v>-3</v>
      </c>
      <c r="IS246">
        <v>1757</v>
      </c>
      <c r="IT246">
        <v>1</v>
      </c>
      <c r="IU246">
        <v>21</v>
      </c>
      <c r="IV246">
        <v>1564.5</v>
      </c>
      <c r="IW246">
        <v>1564.4</v>
      </c>
      <c r="IX246">
        <v>2.11182</v>
      </c>
      <c r="IY246">
        <v>2.61353</v>
      </c>
      <c r="IZ246">
        <v>1.54785</v>
      </c>
      <c r="JA246">
        <v>2.30469</v>
      </c>
      <c r="JB246">
        <v>1.34644</v>
      </c>
      <c r="JC246">
        <v>2.27051</v>
      </c>
      <c r="JD246">
        <v>32.2446</v>
      </c>
      <c r="JE246">
        <v>16.1546</v>
      </c>
      <c r="JF246">
        <v>18</v>
      </c>
      <c r="JG246">
        <v>492.998</v>
      </c>
      <c r="JH246">
        <v>408.571</v>
      </c>
      <c r="JI246">
        <v>20.3713</v>
      </c>
      <c r="JJ246">
        <v>26.1824</v>
      </c>
      <c r="JK246">
        <v>30.0004</v>
      </c>
      <c r="JL246">
        <v>26.1347</v>
      </c>
      <c r="JM246">
        <v>26.0788</v>
      </c>
      <c r="JN246">
        <v>42.3088</v>
      </c>
      <c r="JO246">
        <v>22.2773</v>
      </c>
      <c r="JP246">
        <v>8.08113</v>
      </c>
      <c r="JQ246">
        <v>20.3798</v>
      </c>
      <c r="JR246">
        <v>1039.8</v>
      </c>
      <c r="JS246">
        <v>20.0669</v>
      </c>
      <c r="JT246">
        <v>102.345</v>
      </c>
      <c r="JU246">
        <v>103.171</v>
      </c>
    </row>
    <row r="247" spans="1:281">
      <c r="A247">
        <v>231</v>
      </c>
      <c r="B247">
        <v>1659722486</v>
      </c>
      <c r="C247">
        <v>4500.90000009537</v>
      </c>
      <c r="D247" t="s">
        <v>887</v>
      </c>
      <c r="E247" t="s">
        <v>888</v>
      </c>
      <c r="F247">
        <v>5</v>
      </c>
      <c r="G247" t="s">
        <v>764</v>
      </c>
      <c r="H247" t="s">
        <v>416</v>
      </c>
      <c r="I247">
        <v>1659722478.51852</v>
      </c>
      <c r="J247">
        <f>(K247)/1000</f>
        <v>0</v>
      </c>
      <c r="K247">
        <f>IF(CZ247, AN247, AH247)</f>
        <v>0</v>
      </c>
      <c r="L247">
        <f>IF(CZ247, AI247, AG247)</f>
        <v>0</v>
      </c>
      <c r="M247">
        <f>DB247 - IF(AU247&gt;1, L247*CV247*100.0/(AW247*DP247), 0)</f>
        <v>0</v>
      </c>
      <c r="N247">
        <f>((T247-J247/2)*M247-L247)/(T247+J247/2)</f>
        <v>0</v>
      </c>
      <c r="O247">
        <f>N247*(DI247+DJ247)/1000.0</f>
        <v>0</v>
      </c>
      <c r="P247">
        <f>(DB247 - IF(AU247&gt;1, L247*CV247*100.0/(AW247*DP247), 0))*(DI247+DJ247)/1000.0</f>
        <v>0</v>
      </c>
      <c r="Q247">
        <f>2.0/((1/S247-1/R247)+SIGN(S247)*SQRT((1/S247-1/R247)*(1/S247-1/R247) + 4*CW247/((CW247+1)*(CW247+1))*(2*1/S247*1/R247-1/R247*1/R247)))</f>
        <v>0</v>
      </c>
      <c r="R247">
        <f>IF(LEFT(CX247,1)&lt;&gt;"0",IF(LEFT(CX247,1)="1",3.0,CY247),$D$5+$E$5*(DP247*DI247/($K$5*1000))+$F$5*(DP247*DI247/($K$5*1000))*MAX(MIN(CV247,$J$5),$I$5)*MAX(MIN(CV247,$J$5),$I$5)+$G$5*MAX(MIN(CV247,$J$5),$I$5)*(DP247*DI247/($K$5*1000))+$H$5*(DP247*DI247/($K$5*1000))*(DP247*DI247/($K$5*1000)))</f>
        <v>0</v>
      </c>
      <c r="S247">
        <f>J247*(1000-(1000*0.61365*exp(17.502*W247/(240.97+W247))/(DI247+DJ247)+DD247)/2)/(1000*0.61365*exp(17.502*W247/(240.97+W247))/(DI247+DJ247)-DD247)</f>
        <v>0</v>
      </c>
      <c r="T247">
        <f>1/((CW247+1)/(Q247/1.6)+1/(R247/1.37)) + CW247/((CW247+1)/(Q247/1.6) + CW247/(R247/1.37))</f>
        <v>0</v>
      </c>
      <c r="U247">
        <f>(CR247*CU247)</f>
        <v>0</v>
      </c>
      <c r="V247">
        <f>(DK247+(U247+2*0.95*5.67E-8*(((DK247+$B$7)+273)^4-(DK247+273)^4)-44100*J247)/(1.84*29.3*R247+8*0.95*5.67E-8*(DK247+273)^3))</f>
        <v>0</v>
      </c>
      <c r="W247">
        <f>($C$7*DL247+$D$7*DM247+$E$7*V247)</f>
        <v>0</v>
      </c>
      <c r="X247">
        <f>0.61365*exp(17.502*W247/(240.97+W247))</f>
        <v>0</v>
      </c>
      <c r="Y247">
        <f>(Z247/AA247*100)</f>
        <v>0</v>
      </c>
      <c r="Z247">
        <f>DD247*(DI247+DJ247)/1000</f>
        <v>0</v>
      </c>
      <c r="AA247">
        <f>0.61365*exp(17.502*DK247/(240.97+DK247))</f>
        <v>0</v>
      </c>
      <c r="AB247">
        <f>(X247-DD247*(DI247+DJ247)/1000)</f>
        <v>0</v>
      </c>
      <c r="AC247">
        <f>(-J247*44100)</f>
        <v>0</v>
      </c>
      <c r="AD247">
        <f>2*29.3*R247*0.92*(DK247-W247)</f>
        <v>0</v>
      </c>
      <c r="AE247">
        <f>2*0.95*5.67E-8*(((DK247+$B$7)+273)^4-(W247+273)^4)</f>
        <v>0</v>
      </c>
      <c r="AF247">
        <f>U247+AE247+AC247+AD247</f>
        <v>0</v>
      </c>
      <c r="AG247">
        <f>DH247*AU247*(DC247-DB247*(1000-AU247*DE247)/(1000-AU247*DD247))/(100*CV247)</f>
        <v>0</v>
      </c>
      <c r="AH247">
        <f>1000*DH247*AU247*(DD247-DE247)/(100*CV247*(1000-AU247*DD247))</f>
        <v>0</v>
      </c>
      <c r="AI247">
        <f>(AJ247 - AK247 - DI247*1E3/(8.314*(DK247+273.15)) * AM247/DH247 * AL247) * DH247/(100*CV247) * (1000 - DE247)/1000</f>
        <v>0</v>
      </c>
      <c r="AJ247">
        <v>1056.00578814494</v>
      </c>
      <c r="AK247">
        <v>1029.08478787879</v>
      </c>
      <c r="AL247">
        <v>3.38943930982897</v>
      </c>
      <c r="AM247">
        <v>66.0070140870222</v>
      </c>
      <c r="AN247">
        <f>(AP247 - AO247 + DI247*1E3/(8.314*(DK247+273.15)) * AR247/DH247 * AQ247) * DH247/(100*CV247) * 1000/(1000 - AP247)</f>
        <v>0</v>
      </c>
      <c r="AO247">
        <v>20.0979151996912</v>
      </c>
      <c r="AP247">
        <v>21.3773</v>
      </c>
      <c r="AQ247">
        <v>-2.46607228174056e-05</v>
      </c>
      <c r="AR247">
        <v>111.285414985331</v>
      </c>
      <c r="AS247">
        <v>1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MAX(0,($B$13+$C$13*DP247)/(1+$D$13*DP247)*DI247/(DK247+273)*$E$13)</f>
        <v>0</v>
      </c>
      <c r="AX247" t="s">
        <v>417</v>
      </c>
      <c r="AY247" t="s">
        <v>417</v>
      </c>
      <c r="AZ247">
        <v>0</v>
      </c>
      <c r="BA247">
        <v>0</v>
      </c>
      <c r="BB247">
        <f>1-AZ247/BA247</f>
        <v>0</v>
      </c>
      <c r="BC247">
        <v>0</v>
      </c>
      <c r="BD247" t="s">
        <v>417</v>
      </c>
      <c r="BE247" t="s">
        <v>417</v>
      </c>
      <c r="BF247">
        <v>0</v>
      </c>
      <c r="BG247">
        <v>0</v>
      </c>
      <c r="BH247">
        <f>1-BF247/BG247</f>
        <v>0</v>
      </c>
      <c r="BI247">
        <v>0.5</v>
      </c>
      <c r="BJ247">
        <f>CS247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417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f>$B$11*DQ247+$C$11*DR247+$F$11*EC247*(1-EF247)</f>
        <v>0</v>
      </c>
      <c r="CS247">
        <f>CR247*CT247</f>
        <v>0</v>
      </c>
      <c r="CT247">
        <f>($B$11*$D$9+$C$11*$D$9+$F$11*((EP247+EH247)/MAX(EP247+EH247+EQ247, 0.1)*$I$9+EQ247/MAX(EP247+EH247+EQ247, 0.1)*$J$9))/($B$11+$C$11+$F$11)</f>
        <v>0</v>
      </c>
      <c r="CU247">
        <f>($B$11*$K$9+$C$11*$K$9+$F$11*((EP247+EH247)/MAX(EP247+EH247+EQ247, 0.1)*$P$9+EQ247/MAX(EP247+EH247+EQ247, 0.1)*$Q$9))/($B$11+$C$11+$F$11)</f>
        <v>0</v>
      </c>
      <c r="CV247">
        <v>6</v>
      </c>
      <c r="CW247">
        <v>0.5</v>
      </c>
      <c r="CX247" t="s">
        <v>418</v>
      </c>
      <c r="CY247">
        <v>2</v>
      </c>
      <c r="CZ247" t="b">
        <v>1</v>
      </c>
      <c r="DA247">
        <v>1659722478.51852</v>
      </c>
      <c r="DB247">
        <v>984.074962962963</v>
      </c>
      <c r="DC247">
        <v>1018.60288888889</v>
      </c>
      <c r="DD247">
        <v>21.375737037037</v>
      </c>
      <c r="DE247">
        <v>20.0989259259259</v>
      </c>
      <c r="DF247">
        <v>974.62562962963</v>
      </c>
      <c r="DG247">
        <v>21.0255444444444</v>
      </c>
      <c r="DH247">
        <v>500.113555555556</v>
      </c>
      <c r="DI247">
        <v>90.3688851851852</v>
      </c>
      <c r="DJ247">
        <v>0.0999294037037037</v>
      </c>
      <c r="DK247">
        <v>24.5725666666667</v>
      </c>
      <c r="DL247">
        <v>24.9774888888889</v>
      </c>
      <c r="DM247">
        <v>999.9</v>
      </c>
      <c r="DN247">
        <v>0</v>
      </c>
      <c r="DO247">
        <v>0</v>
      </c>
      <c r="DP247">
        <v>10003.5185185185</v>
      </c>
      <c r="DQ247">
        <v>0</v>
      </c>
      <c r="DR247">
        <v>11.0667296296296</v>
      </c>
      <c r="DS247">
        <v>-34.5286</v>
      </c>
      <c r="DT247">
        <v>1005.56918518519</v>
      </c>
      <c r="DU247">
        <v>1039.49592592593</v>
      </c>
      <c r="DV247">
        <v>1.27680407407407</v>
      </c>
      <c r="DW247">
        <v>1018.60288888889</v>
      </c>
      <c r="DX247">
        <v>20.0989259259259</v>
      </c>
      <c r="DY247">
        <v>1.93170111111111</v>
      </c>
      <c r="DZ247">
        <v>1.81631703703704</v>
      </c>
      <c r="EA247">
        <v>16.8953333333333</v>
      </c>
      <c r="EB247">
        <v>15.9279259259259</v>
      </c>
      <c r="EC247">
        <v>2000.00592592593</v>
      </c>
      <c r="ED247">
        <v>0.980000074074074</v>
      </c>
      <c r="EE247">
        <v>0.0199996444444444</v>
      </c>
      <c r="EF247">
        <v>0</v>
      </c>
      <c r="EG247">
        <v>276.32637037037</v>
      </c>
      <c r="EH247">
        <v>5.00063</v>
      </c>
      <c r="EI247">
        <v>5790.96592592593</v>
      </c>
      <c r="EJ247">
        <v>17256.9592592593</v>
      </c>
      <c r="EK247">
        <v>38.4255185185185</v>
      </c>
      <c r="EL247">
        <v>38.4813333333333</v>
      </c>
      <c r="EM247">
        <v>37.937</v>
      </c>
      <c r="EN247">
        <v>37.812</v>
      </c>
      <c r="EO247">
        <v>39.187</v>
      </c>
      <c r="EP247">
        <v>1955.1037037037</v>
      </c>
      <c r="EQ247">
        <v>39.9022222222222</v>
      </c>
      <c r="ER247">
        <v>0</v>
      </c>
      <c r="ES247">
        <v>1659722482.9</v>
      </c>
      <c r="ET247">
        <v>0</v>
      </c>
      <c r="EU247">
        <v>276.288</v>
      </c>
      <c r="EV247">
        <v>3.14284615457796</v>
      </c>
      <c r="EW247">
        <v>45.4469230270805</v>
      </c>
      <c r="EX247">
        <v>5790.9236</v>
      </c>
      <c r="EY247">
        <v>15</v>
      </c>
      <c r="EZ247">
        <v>0</v>
      </c>
      <c r="FA247" t="s">
        <v>419</v>
      </c>
      <c r="FB247">
        <v>1659628608.5</v>
      </c>
      <c r="FC247">
        <v>1659628614.5</v>
      </c>
      <c r="FD247">
        <v>0</v>
      </c>
      <c r="FE247">
        <v>0.171</v>
      </c>
      <c r="FF247">
        <v>-0.023</v>
      </c>
      <c r="FG247">
        <v>6.372</v>
      </c>
      <c r="FH247">
        <v>0.072</v>
      </c>
      <c r="FI247">
        <v>420</v>
      </c>
      <c r="FJ247">
        <v>15</v>
      </c>
      <c r="FK247">
        <v>0.23</v>
      </c>
      <c r="FL247">
        <v>0.04</v>
      </c>
      <c r="FM247">
        <v>-34.618265</v>
      </c>
      <c r="FN247">
        <v>-1.15451932457782</v>
      </c>
      <c r="FO247">
        <v>0.610670277870964</v>
      </c>
      <c r="FP247">
        <v>0</v>
      </c>
      <c r="FQ247">
        <v>276.144058823529</v>
      </c>
      <c r="FR247">
        <v>2.45714285966312</v>
      </c>
      <c r="FS247">
        <v>0.297050296907333</v>
      </c>
      <c r="FT247">
        <v>0</v>
      </c>
      <c r="FU247">
        <v>1.276035</v>
      </c>
      <c r="FV247">
        <v>0.0153663039399599</v>
      </c>
      <c r="FW247">
        <v>0.0028114346871304</v>
      </c>
      <c r="FX247">
        <v>1</v>
      </c>
      <c r="FY247">
        <v>1</v>
      </c>
      <c r="FZ247">
        <v>3</v>
      </c>
      <c r="GA247" t="s">
        <v>426</v>
      </c>
      <c r="GB247">
        <v>2.97263</v>
      </c>
      <c r="GC247">
        <v>2.75417</v>
      </c>
      <c r="GD247">
        <v>0.167316</v>
      </c>
      <c r="GE247">
        <v>0.171889</v>
      </c>
      <c r="GF247">
        <v>0.0953199</v>
      </c>
      <c r="GG247">
        <v>0.0922202</v>
      </c>
      <c r="GH247">
        <v>32436.5</v>
      </c>
      <c r="GI247">
        <v>35287.9</v>
      </c>
      <c r="GJ247">
        <v>35296.9</v>
      </c>
      <c r="GK247">
        <v>38641.9</v>
      </c>
      <c r="GL247">
        <v>45276.2</v>
      </c>
      <c r="GM247">
        <v>50667.8</v>
      </c>
      <c r="GN247">
        <v>55168.9</v>
      </c>
      <c r="GO247">
        <v>61984</v>
      </c>
      <c r="GP247">
        <v>1.981</v>
      </c>
      <c r="GQ247">
        <v>1.8488</v>
      </c>
      <c r="GR247">
        <v>0.0762939</v>
      </c>
      <c r="GS247">
        <v>0</v>
      </c>
      <c r="GT247">
        <v>23.7337</v>
      </c>
      <c r="GU247">
        <v>999.9</v>
      </c>
      <c r="GV247">
        <v>55.268</v>
      </c>
      <c r="GW247">
        <v>28.792</v>
      </c>
      <c r="GX247">
        <v>24.3022</v>
      </c>
      <c r="GY247">
        <v>54.4221</v>
      </c>
      <c r="GZ247">
        <v>49.9479</v>
      </c>
      <c r="HA247">
        <v>1</v>
      </c>
      <c r="HB247">
        <v>-0.0779675</v>
      </c>
      <c r="HC247">
        <v>1.72675</v>
      </c>
      <c r="HD247">
        <v>20.1363</v>
      </c>
      <c r="HE247">
        <v>5.19932</v>
      </c>
      <c r="HF247">
        <v>12.0052</v>
      </c>
      <c r="HG247">
        <v>4.9756</v>
      </c>
      <c r="HH247">
        <v>3.293</v>
      </c>
      <c r="HI247">
        <v>661</v>
      </c>
      <c r="HJ247">
        <v>9999</v>
      </c>
      <c r="HK247">
        <v>9999</v>
      </c>
      <c r="HL247">
        <v>9999</v>
      </c>
      <c r="HM247">
        <v>1.86282</v>
      </c>
      <c r="HN247">
        <v>1.86777</v>
      </c>
      <c r="HO247">
        <v>1.86752</v>
      </c>
      <c r="HP247">
        <v>1.86868</v>
      </c>
      <c r="HQ247">
        <v>1.86951</v>
      </c>
      <c r="HR247">
        <v>1.86554</v>
      </c>
      <c r="HS247">
        <v>1.86667</v>
      </c>
      <c r="HT247">
        <v>1.86801</v>
      </c>
      <c r="HU247">
        <v>5</v>
      </c>
      <c r="HV247">
        <v>0</v>
      </c>
      <c r="HW247">
        <v>0</v>
      </c>
      <c r="HX247">
        <v>0</v>
      </c>
      <c r="HY247" t="s">
        <v>421</v>
      </c>
      <c r="HZ247" t="s">
        <v>422</v>
      </c>
      <c r="IA247" t="s">
        <v>423</v>
      </c>
      <c r="IB247" t="s">
        <v>423</v>
      </c>
      <c r="IC247" t="s">
        <v>423</v>
      </c>
      <c r="ID247" t="s">
        <v>423</v>
      </c>
      <c r="IE247">
        <v>0</v>
      </c>
      <c r="IF247">
        <v>100</v>
      </c>
      <c r="IG247">
        <v>100</v>
      </c>
      <c r="IH247">
        <v>9.578</v>
      </c>
      <c r="II247">
        <v>0.3502</v>
      </c>
      <c r="IJ247">
        <v>3.92169283877132</v>
      </c>
      <c r="IK247">
        <v>0.0054094350880348</v>
      </c>
      <c r="IL247">
        <v>8.62785101562088e-07</v>
      </c>
      <c r="IM247">
        <v>-6.09410195572284e-10</v>
      </c>
      <c r="IN247">
        <v>-0.025273926026183</v>
      </c>
      <c r="IO247">
        <v>-0.0219156322177338</v>
      </c>
      <c r="IP247">
        <v>0.00246301660602182</v>
      </c>
      <c r="IQ247">
        <v>-2.7174175459257e-05</v>
      </c>
      <c r="IR247">
        <v>-3</v>
      </c>
      <c r="IS247">
        <v>1757</v>
      </c>
      <c r="IT247">
        <v>1</v>
      </c>
      <c r="IU247">
        <v>21</v>
      </c>
      <c r="IV247">
        <v>1564.6</v>
      </c>
      <c r="IW247">
        <v>1564.5</v>
      </c>
      <c r="IX247">
        <v>2.13745</v>
      </c>
      <c r="IY247">
        <v>2.60254</v>
      </c>
      <c r="IZ247">
        <v>1.54785</v>
      </c>
      <c r="JA247">
        <v>2.30591</v>
      </c>
      <c r="JB247">
        <v>1.34644</v>
      </c>
      <c r="JC247">
        <v>2.39136</v>
      </c>
      <c r="JD247">
        <v>32.2446</v>
      </c>
      <c r="JE247">
        <v>16.1634</v>
      </c>
      <c r="JF247">
        <v>18</v>
      </c>
      <c r="JG247">
        <v>493.278</v>
      </c>
      <c r="JH247">
        <v>408.811</v>
      </c>
      <c r="JI247">
        <v>20.3893</v>
      </c>
      <c r="JJ247">
        <v>26.1846</v>
      </c>
      <c r="JK247">
        <v>30</v>
      </c>
      <c r="JL247">
        <v>26.1369</v>
      </c>
      <c r="JM247">
        <v>26.081</v>
      </c>
      <c r="JN247">
        <v>42.8862</v>
      </c>
      <c r="JO247">
        <v>22.2773</v>
      </c>
      <c r="JP247">
        <v>8.08113</v>
      </c>
      <c r="JQ247">
        <v>20.3961</v>
      </c>
      <c r="JR247">
        <v>1059.99</v>
      </c>
      <c r="JS247">
        <v>20.0661</v>
      </c>
      <c r="JT247">
        <v>102.344</v>
      </c>
      <c r="JU247">
        <v>103.171</v>
      </c>
    </row>
    <row r="248" spans="1:281">
      <c r="A248">
        <v>232</v>
      </c>
      <c r="B248">
        <v>1659722491</v>
      </c>
      <c r="C248">
        <v>4505.90000009537</v>
      </c>
      <c r="D248" t="s">
        <v>889</v>
      </c>
      <c r="E248" t="s">
        <v>890</v>
      </c>
      <c r="F248">
        <v>5</v>
      </c>
      <c r="G248" t="s">
        <v>764</v>
      </c>
      <c r="H248" t="s">
        <v>416</v>
      </c>
      <c r="I248">
        <v>1659722483.23214</v>
      </c>
      <c r="J248">
        <f>(K248)/1000</f>
        <v>0</v>
      </c>
      <c r="K248">
        <f>IF(CZ248, AN248, AH248)</f>
        <v>0</v>
      </c>
      <c r="L248">
        <f>IF(CZ248, AI248, AG248)</f>
        <v>0</v>
      </c>
      <c r="M248">
        <f>DB248 - IF(AU248&gt;1, L248*CV248*100.0/(AW248*DP248), 0)</f>
        <v>0</v>
      </c>
      <c r="N248">
        <f>((T248-J248/2)*M248-L248)/(T248+J248/2)</f>
        <v>0</v>
      </c>
      <c r="O248">
        <f>N248*(DI248+DJ248)/1000.0</f>
        <v>0</v>
      </c>
      <c r="P248">
        <f>(DB248 - IF(AU248&gt;1, L248*CV248*100.0/(AW248*DP248), 0))*(DI248+DJ248)/1000.0</f>
        <v>0</v>
      </c>
      <c r="Q248">
        <f>2.0/((1/S248-1/R248)+SIGN(S248)*SQRT((1/S248-1/R248)*(1/S248-1/R248) + 4*CW248/((CW248+1)*(CW248+1))*(2*1/S248*1/R248-1/R248*1/R248)))</f>
        <v>0</v>
      </c>
      <c r="R248">
        <f>IF(LEFT(CX248,1)&lt;&gt;"0",IF(LEFT(CX248,1)="1",3.0,CY248),$D$5+$E$5*(DP248*DI248/($K$5*1000))+$F$5*(DP248*DI248/($K$5*1000))*MAX(MIN(CV248,$J$5),$I$5)*MAX(MIN(CV248,$J$5),$I$5)+$G$5*MAX(MIN(CV248,$J$5),$I$5)*(DP248*DI248/($K$5*1000))+$H$5*(DP248*DI248/($K$5*1000))*(DP248*DI248/($K$5*1000)))</f>
        <v>0</v>
      </c>
      <c r="S248">
        <f>J248*(1000-(1000*0.61365*exp(17.502*W248/(240.97+W248))/(DI248+DJ248)+DD248)/2)/(1000*0.61365*exp(17.502*W248/(240.97+W248))/(DI248+DJ248)-DD248)</f>
        <v>0</v>
      </c>
      <c r="T248">
        <f>1/((CW248+1)/(Q248/1.6)+1/(R248/1.37)) + CW248/((CW248+1)/(Q248/1.6) + CW248/(R248/1.37))</f>
        <v>0</v>
      </c>
      <c r="U248">
        <f>(CR248*CU248)</f>
        <v>0</v>
      </c>
      <c r="V248">
        <f>(DK248+(U248+2*0.95*5.67E-8*(((DK248+$B$7)+273)^4-(DK248+273)^4)-44100*J248)/(1.84*29.3*R248+8*0.95*5.67E-8*(DK248+273)^3))</f>
        <v>0</v>
      </c>
      <c r="W248">
        <f>($C$7*DL248+$D$7*DM248+$E$7*V248)</f>
        <v>0</v>
      </c>
      <c r="X248">
        <f>0.61365*exp(17.502*W248/(240.97+W248))</f>
        <v>0</v>
      </c>
      <c r="Y248">
        <f>(Z248/AA248*100)</f>
        <v>0</v>
      </c>
      <c r="Z248">
        <f>DD248*(DI248+DJ248)/1000</f>
        <v>0</v>
      </c>
      <c r="AA248">
        <f>0.61365*exp(17.502*DK248/(240.97+DK248))</f>
        <v>0</v>
      </c>
      <c r="AB248">
        <f>(X248-DD248*(DI248+DJ248)/1000)</f>
        <v>0</v>
      </c>
      <c r="AC248">
        <f>(-J248*44100)</f>
        <v>0</v>
      </c>
      <c r="AD248">
        <f>2*29.3*R248*0.92*(DK248-W248)</f>
        <v>0</v>
      </c>
      <c r="AE248">
        <f>2*0.95*5.67E-8*(((DK248+$B$7)+273)^4-(W248+273)^4)</f>
        <v>0</v>
      </c>
      <c r="AF248">
        <f>U248+AE248+AC248+AD248</f>
        <v>0</v>
      </c>
      <c r="AG248">
        <f>DH248*AU248*(DC248-DB248*(1000-AU248*DE248)/(1000-AU248*DD248))/(100*CV248)</f>
        <v>0</v>
      </c>
      <c r="AH248">
        <f>1000*DH248*AU248*(DD248-DE248)/(100*CV248*(1000-AU248*DD248))</f>
        <v>0</v>
      </c>
      <c r="AI248">
        <f>(AJ248 - AK248 - DI248*1E3/(8.314*(DK248+273.15)) * AM248/DH248 * AL248) * DH248/(100*CV248) * (1000 - DE248)/1000</f>
        <v>0</v>
      </c>
      <c r="AJ248">
        <v>1072.97184176351</v>
      </c>
      <c r="AK248">
        <v>1046.16903030303</v>
      </c>
      <c r="AL248">
        <v>3.47137262322534</v>
      </c>
      <c r="AM248">
        <v>66.0070140870222</v>
      </c>
      <c r="AN248">
        <f>(AP248 - AO248 + DI248*1E3/(8.314*(DK248+273.15)) * AR248/DH248 * AQ248) * DH248/(100*CV248) * 1000/(1000 - AP248)</f>
        <v>0</v>
      </c>
      <c r="AO248">
        <v>20.0973762247658</v>
      </c>
      <c r="AP248">
        <v>21.3811433566434</v>
      </c>
      <c r="AQ248">
        <v>1.07771332177441e-06</v>
      </c>
      <c r="AR248">
        <v>111.285414985331</v>
      </c>
      <c r="AS248">
        <v>2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MAX(0,($B$13+$C$13*DP248)/(1+$D$13*DP248)*DI248/(DK248+273)*$E$13)</f>
        <v>0</v>
      </c>
      <c r="AX248" t="s">
        <v>417</v>
      </c>
      <c r="AY248" t="s">
        <v>417</v>
      </c>
      <c r="AZ248">
        <v>0</v>
      </c>
      <c r="BA248">
        <v>0</v>
      </c>
      <c r="BB248">
        <f>1-AZ248/BA248</f>
        <v>0</v>
      </c>
      <c r="BC248">
        <v>0</v>
      </c>
      <c r="BD248" t="s">
        <v>417</v>
      </c>
      <c r="BE248" t="s">
        <v>417</v>
      </c>
      <c r="BF248">
        <v>0</v>
      </c>
      <c r="BG248">
        <v>0</v>
      </c>
      <c r="BH248">
        <f>1-BF248/BG248</f>
        <v>0</v>
      </c>
      <c r="BI248">
        <v>0.5</v>
      </c>
      <c r="BJ248">
        <f>CS248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417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f>$B$11*DQ248+$C$11*DR248+$F$11*EC248*(1-EF248)</f>
        <v>0</v>
      </c>
      <c r="CS248">
        <f>CR248*CT248</f>
        <v>0</v>
      </c>
      <c r="CT248">
        <f>($B$11*$D$9+$C$11*$D$9+$F$11*((EP248+EH248)/MAX(EP248+EH248+EQ248, 0.1)*$I$9+EQ248/MAX(EP248+EH248+EQ248, 0.1)*$J$9))/($B$11+$C$11+$F$11)</f>
        <v>0</v>
      </c>
      <c r="CU248">
        <f>($B$11*$K$9+$C$11*$K$9+$F$11*((EP248+EH248)/MAX(EP248+EH248+EQ248, 0.1)*$P$9+EQ248/MAX(EP248+EH248+EQ248, 0.1)*$Q$9))/($B$11+$C$11+$F$11)</f>
        <v>0</v>
      </c>
      <c r="CV248">
        <v>6</v>
      </c>
      <c r="CW248">
        <v>0.5</v>
      </c>
      <c r="CX248" t="s">
        <v>418</v>
      </c>
      <c r="CY248">
        <v>2</v>
      </c>
      <c r="CZ248" t="b">
        <v>1</v>
      </c>
      <c r="DA248">
        <v>1659722483.23214</v>
      </c>
      <c r="DB248">
        <v>999.540678571429</v>
      </c>
      <c r="DC248">
        <v>1034.36321428571</v>
      </c>
      <c r="DD248">
        <v>21.3768285714286</v>
      </c>
      <c r="DE248">
        <v>20.0986035714286</v>
      </c>
      <c r="DF248">
        <v>990.008964285714</v>
      </c>
      <c r="DG248">
        <v>21.0265857142857</v>
      </c>
      <c r="DH248">
        <v>500.085857142857</v>
      </c>
      <c r="DI248">
        <v>90.3681535714286</v>
      </c>
      <c r="DJ248">
        <v>0.0998149392857143</v>
      </c>
      <c r="DK248">
        <v>24.5726142857143</v>
      </c>
      <c r="DL248">
        <v>24.9803142857143</v>
      </c>
      <c r="DM248">
        <v>999.9</v>
      </c>
      <c r="DN248">
        <v>0</v>
      </c>
      <c r="DO248">
        <v>0</v>
      </c>
      <c r="DP248">
        <v>10012.5</v>
      </c>
      <c r="DQ248">
        <v>0</v>
      </c>
      <c r="DR248">
        <v>11.0761607142857</v>
      </c>
      <c r="DS248">
        <v>-34.8230571428571</v>
      </c>
      <c r="DT248">
        <v>1021.37407142857</v>
      </c>
      <c r="DU248">
        <v>1055.57892857143</v>
      </c>
      <c r="DV248">
        <v>1.27822392857143</v>
      </c>
      <c r="DW248">
        <v>1034.36321428571</v>
      </c>
      <c r="DX248">
        <v>20.0986035714286</v>
      </c>
      <c r="DY248">
        <v>1.93178464285714</v>
      </c>
      <c r="DZ248">
        <v>1.81627321428571</v>
      </c>
      <c r="EA248">
        <v>16.8960214285714</v>
      </c>
      <c r="EB248">
        <v>15.92755</v>
      </c>
      <c r="EC248">
        <v>2000.01857142857</v>
      </c>
      <c r="ED248">
        <v>0.979996535714285</v>
      </c>
      <c r="EE248">
        <v>0.0200031571428571</v>
      </c>
      <c r="EF248">
        <v>0</v>
      </c>
      <c r="EG248">
        <v>276.504392857143</v>
      </c>
      <c r="EH248">
        <v>5.00063</v>
      </c>
      <c r="EI248">
        <v>5794.47178571429</v>
      </c>
      <c r="EJ248">
        <v>17257.0392857143</v>
      </c>
      <c r="EK248">
        <v>38.4192857142857</v>
      </c>
      <c r="EL248">
        <v>38.47075</v>
      </c>
      <c r="EM248">
        <v>37.937</v>
      </c>
      <c r="EN248">
        <v>37.812</v>
      </c>
      <c r="EO248">
        <v>39.187</v>
      </c>
      <c r="EP248">
        <v>1955.10928571429</v>
      </c>
      <c r="EQ248">
        <v>39.9092857142857</v>
      </c>
      <c r="ER248">
        <v>0</v>
      </c>
      <c r="ES248">
        <v>1659722488.3</v>
      </c>
      <c r="ET248">
        <v>0</v>
      </c>
      <c r="EU248">
        <v>276.492192307692</v>
      </c>
      <c r="EV248">
        <v>1.77213676022254</v>
      </c>
      <c r="EW248">
        <v>39.7914530199699</v>
      </c>
      <c r="EX248">
        <v>5794.68384615385</v>
      </c>
      <c r="EY248">
        <v>15</v>
      </c>
      <c r="EZ248">
        <v>0</v>
      </c>
      <c r="FA248" t="s">
        <v>419</v>
      </c>
      <c r="FB248">
        <v>1659628608.5</v>
      </c>
      <c r="FC248">
        <v>1659628614.5</v>
      </c>
      <c r="FD248">
        <v>0</v>
      </c>
      <c r="FE248">
        <v>0.171</v>
      </c>
      <c r="FF248">
        <v>-0.023</v>
      </c>
      <c r="FG248">
        <v>6.372</v>
      </c>
      <c r="FH248">
        <v>0.072</v>
      </c>
      <c r="FI248">
        <v>420</v>
      </c>
      <c r="FJ248">
        <v>15</v>
      </c>
      <c r="FK248">
        <v>0.23</v>
      </c>
      <c r="FL248">
        <v>0.04</v>
      </c>
      <c r="FM248">
        <v>-34.6734675</v>
      </c>
      <c r="FN248">
        <v>-1.96210469043157</v>
      </c>
      <c r="FO248">
        <v>0.555044586221458</v>
      </c>
      <c r="FP248">
        <v>0</v>
      </c>
      <c r="FQ248">
        <v>276.341441176471</v>
      </c>
      <c r="FR248">
        <v>2.58598930513212</v>
      </c>
      <c r="FS248">
        <v>0.315358357426299</v>
      </c>
      <c r="FT248">
        <v>0</v>
      </c>
      <c r="FU248">
        <v>1.2771745</v>
      </c>
      <c r="FV248">
        <v>0.0148009756097546</v>
      </c>
      <c r="FW248">
        <v>0.0026876401823905</v>
      </c>
      <c r="FX248">
        <v>1</v>
      </c>
      <c r="FY248">
        <v>1</v>
      </c>
      <c r="FZ248">
        <v>3</v>
      </c>
      <c r="GA248" t="s">
        <v>426</v>
      </c>
      <c r="GB248">
        <v>2.97454</v>
      </c>
      <c r="GC248">
        <v>2.75436</v>
      </c>
      <c r="GD248">
        <v>0.169091</v>
      </c>
      <c r="GE248">
        <v>0.173703</v>
      </c>
      <c r="GF248">
        <v>0.0953134</v>
      </c>
      <c r="GG248">
        <v>0.0922292</v>
      </c>
      <c r="GH248">
        <v>32368.2</v>
      </c>
      <c r="GI248">
        <v>35210.3</v>
      </c>
      <c r="GJ248">
        <v>35297.8</v>
      </c>
      <c r="GK248">
        <v>38641.6</v>
      </c>
      <c r="GL248">
        <v>45276.9</v>
      </c>
      <c r="GM248">
        <v>50667.4</v>
      </c>
      <c r="GN248">
        <v>55169.3</v>
      </c>
      <c r="GO248">
        <v>61984</v>
      </c>
      <c r="GP248">
        <v>1.9804</v>
      </c>
      <c r="GQ248">
        <v>1.8482</v>
      </c>
      <c r="GR248">
        <v>0.077188</v>
      </c>
      <c r="GS248">
        <v>0</v>
      </c>
      <c r="GT248">
        <v>23.7293</v>
      </c>
      <c r="GU248">
        <v>999.9</v>
      </c>
      <c r="GV248">
        <v>55.268</v>
      </c>
      <c r="GW248">
        <v>28.792</v>
      </c>
      <c r="GX248">
        <v>24.3028</v>
      </c>
      <c r="GY248">
        <v>54.5221</v>
      </c>
      <c r="GZ248">
        <v>49.9479</v>
      </c>
      <c r="HA248">
        <v>1</v>
      </c>
      <c r="HB248">
        <v>-0.0773171</v>
      </c>
      <c r="HC248">
        <v>1.73989</v>
      </c>
      <c r="HD248">
        <v>20.1367</v>
      </c>
      <c r="HE248">
        <v>5.19932</v>
      </c>
      <c r="HF248">
        <v>12.004</v>
      </c>
      <c r="HG248">
        <v>4.976</v>
      </c>
      <c r="HH248">
        <v>3.2934</v>
      </c>
      <c r="HI248">
        <v>661</v>
      </c>
      <c r="HJ248">
        <v>9999</v>
      </c>
      <c r="HK248">
        <v>9999</v>
      </c>
      <c r="HL248">
        <v>9999</v>
      </c>
      <c r="HM248">
        <v>1.86279</v>
      </c>
      <c r="HN248">
        <v>1.86783</v>
      </c>
      <c r="HO248">
        <v>1.86752</v>
      </c>
      <c r="HP248">
        <v>1.86868</v>
      </c>
      <c r="HQ248">
        <v>1.86951</v>
      </c>
      <c r="HR248">
        <v>1.86557</v>
      </c>
      <c r="HS248">
        <v>1.86664</v>
      </c>
      <c r="HT248">
        <v>1.8681</v>
      </c>
      <c r="HU248">
        <v>5</v>
      </c>
      <c r="HV248">
        <v>0</v>
      </c>
      <c r="HW248">
        <v>0</v>
      </c>
      <c r="HX248">
        <v>0</v>
      </c>
      <c r="HY248" t="s">
        <v>421</v>
      </c>
      <c r="HZ248" t="s">
        <v>422</v>
      </c>
      <c r="IA248" t="s">
        <v>423</v>
      </c>
      <c r="IB248" t="s">
        <v>423</v>
      </c>
      <c r="IC248" t="s">
        <v>423</v>
      </c>
      <c r="ID248" t="s">
        <v>423</v>
      </c>
      <c r="IE248">
        <v>0</v>
      </c>
      <c r="IF248">
        <v>100</v>
      </c>
      <c r="IG248">
        <v>100</v>
      </c>
      <c r="IH248">
        <v>9.67</v>
      </c>
      <c r="II248">
        <v>0.3502</v>
      </c>
      <c r="IJ248">
        <v>3.92169283877132</v>
      </c>
      <c r="IK248">
        <v>0.0054094350880348</v>
      </c>
      <c r="IL248">
        <v>8.62785101562088e-07</v>
      </c>
      <c r="IM248">
        <v>-6.09410195572284e-10</v>
      </c>
      <c r="IN248">
        <v>-0.025273926026183</v>
      </c>
      <c r="IO248">
        <v>-0.0219156322177338</v>
      </c>
      <c r="IP248">
        <v>0.00246301660602182</v>
      </c>
      <c r="IQ248">
        <v>-2.7174175459257e-05</v>
      </c>
      <c r="IR248">
        <v>-3</v>
      </c>
      <c r="IS248">
        <v>1757</v>
      </c>
      <c r="IT248">
        <v>1</v>
      </c>
      <c r="IU248">
        <v>21</v>
      </c>
      <c r="IV248">
        <v>1564.7</v>
      </c>
      <c r="IW248">
        <v>1564.6</v>
      </c>
      <c r="IX248">
        <v>2.16675</v>
      </c>
      <c r="IY248">
        <v>2.59277</v>
      </c>
      <c r="IZ248">
        <v>1.54785</v>
      </c>
      <c r="JA248">
        <v>2.30469</v>
      </c>
      <c r="JB248">
        <v>1.34644</v>
      </c>
      <c r="JC248">
        <v>2.39746</v>
      </c>
      <c r="JD248">
        <v>32.2446</v>
      </c>
      <c r="JE248">
        <v>16.1634</v>
      </c>
      <c r="JF248">
        <v>18</v>
      </c>
      <c r="JG248">
        <v>492.908</v>
      </c>
      <c r="JH248">
        <v>408.491</v>
      </c>
      <c r="JI248">
        <v>20.4051</v>
      </c>
      <c r="JJ248">
        <v>26.1868</v>
      </c>
      <c r="JK248">
        <v>30.0001</v>
      </c>
      <c r="JL248">
        <v>26.1392</v>
      </c>
      <c r="JM248">
        <v>26.0832</v>
      </c>
      <c r="JN248">
        <v>43.4184</v>
      </c>
      <c r="JO248">
        <v>22.2773</v>
      </c>
      <c r="JP248">
        <v>8.08113</v>
      </c>
      <c r="JQ248">
        <v>20.4075</v>
      </c>
      <c r="JR248">
        <v>1073.52</v>
      </c>
      <c r="JS248">
        <v>20.064</v>
      </c>
      <c r="JT248">
        <v>102.346</v>
      </c>
      <c r="JU248">
        <v>103.171</v>
      </c>
    </row>
    <row r="249" spans="1:281">
      <c r="A249">
        <v>233</v>
      </c>
      <c r="B249">
        <v>1659722496</v>
      </c>
      <c r="C249">
        <v>4510.90000009537</v>
      </c>
      <c r="D249" t="s">
        <v>891</v>
      </c>
      <c r="E249" t="s">
        <v>892</v>
      </c>
      <c r="F249">
        <v>5</v>
      </c>
      <c r="G249" t="s">
        <v>764</v>
      </c>
      <c r="H249" t="s">
        <v>416</v>
      </c>
      <c r="I249">
        <v>1659722488.5</v>
      </c>
      <c r="J249">
        <f>(K249)/1000</f>
        <v>0</v>
      </c>
      <c r="K249">
        <f>IF(CZ249, AN249, AH249)</f>
        <v>0</v>
      </c>
      <c r="L249">
        <f>IF(CZ249, AI249, AG249)</f>
        <v>0</v>
      </c>
      <c r="M249">
        <f>DB249 - IF(AU249&gt;1, L249*CV249*100.0/(AW249*DP249), 0)</f>
        <v>0</v>
      </c>
      <c r="N249">
        <f>((T249-J249/2)*M249-L249)/(T249+J249/2)</f>
        <v>0</v>
      </c>
      <c r="O249">
        <f>N249*(DI249+DJ249)/1000.0</f>
        <v>0</v>
      </c>
      <c r="P249">
        <f>(DB249 - IF(AU249&gt;1, L249*CV249*100.0/(AW249*DP249), 0))*(DI249+DJ249)/1000.0</f>
        <v>0</v>
      </c>
      <c r="Q249">
        <f>2.0/((1/S249-1/R249)+SIGN(S249)*SQRT((1/S249-1/R249)*(1/S249-1/R249) + 4*CW249/((CW249+1)*(CW249+1))*(2*1/S249*1/R249-1/R249*1/R249)))</f>
        <v>0</v>
      </c>
      <c r="R249">
        <f>IF(LEFT(CX249,1)&lt;&gt;"0",IF(LEFT(CX249,1)="1",3.0,CY249),$D$5+$E$5*(DP249*DI249/($K$5*1000))+$F$5*(DP249*DI249/($K$5*1000))*MAX(MIN(CV249,$J$5),$I$5)*MAX(MIN(CV249,$J$5),$I$5)+$G$5*MAX(MIN(CV249,$J$5),$I$5)*(DP249*DI249/($K$5*1000))+$H$5*(DP249*DI249/($K$5*1000))*(DP249*DI249/($K$5*1000)))</f>
        <v>0</v>
      </c>
      <c r="S249">
        <f>J249*(1000-(1000*0.61365*exp(17.502*W249/(240.97+W249))/(DI249+DJ249)+DD249)/2)/(1000*0.61365*exp(17.502*W249/(240.97+W249))/(DI249+DJ249)-DD249)</f>
        <v>0</v>
      </c>
      <c r="T249">
        <f>1/((CW249+1)/(Q249/1.6)+1/(R249/1.37)) + CW249/((CW249+1)/(Q249/1.6) + CW249/(R249/1.37))</f>
        <v>0</v>
      </c>
      <c r="U249">
        <f>(CR249*CU249)</f>
        <v>0</v>
      </c>
      <c r="V249">
        <f>(DK249+(U249+2*0.95*5.67E-8*(((DK249+$B$7)+273)^4-(DK249+273)^4)-44100*J249)/(1.84*29.3*R249+8*0.95*5.67E-8*(DK249+273)^3))</f>
        <v>0</v>
      </c>
      <c r="W249">
        <f>($C$7*DL249+$D$7*DM249+$E$7*V249)</f>
        <v>0</v>
      </c>
      <c r="X249">
        <f>0.61365*exp(17.502*W249/(240.97+W249))</f>
        <v>0</v>
      </c>
      <c r="Y249">
        <f>(Z249/AA249*100)</f>
        <v>0</v>
      </c>
      <c r="Z249">
        <f>DD249*(DI249+DJ249)/1000</f>
        <v>0</v>
      </c>
      <c r="AA249">
        <f>0.61365*exp(17.502*DK249/(240.97+DK249))</f>
        <v>0</v>
      </c>
      <c r="AB249">
        <f>(X249-DD249*(DI249+DJ249)/1000)</f>
        <v>0</v>
      </c>
      <c r="AC249">
        <f>(-J249*44100)</f>
        <v>0</v>
      </c>
      <c r="AD249">
        <f>2*29.3*R249*0.92*(DK249-W249)</f>
        <v>0</v>
      </c>
      <c r="AE249">
        <f>2*0.95*5.67E-8*(((DK249+$B$7)+273)^4-(W249+273)^4)</f>
        <v>0</v>
      </c>
      <c r="AF249">
        <f>U249+AE249+AC249+AD249</f>
        <v>0</v>
      </c>
      <c r="AG249">
        <f>DH249*AU249*(DC249-DB249*(1000-AU249*DE249)/(1000-AU249*DD249))/(100*CV249)</f>
        <v>0</v>
      </c>
      <c r="AH249">
        <f>1000*DH249*AU249*(DD249-DE249)/(100*CV249*(1000-AU249*DD249))</f>
        <v>0</v>
      </c>
      <c r="AI249">
        <f>(AJ249 - AK249 - DI249*1E3/(8.314*(DK249+273.15)) * AM249/DH249 * AL249) * DH249/(100*CV249) * (1000 - DE249)/1000</f>
        <v>0</v>
      </c>
      <c r="AJ249">
        <v>1090.23310939943</v>
      </c>
      <c r="AK249">
        <v>1063.44672727273</v>
      </c>
      <c r="AL249">
        <v>3.48944258560955</v>
      </c>
      <c r="AM249">
        <v>66.0070140870222</v>
      </c>
      <c r="AN249">
        <f>(AP249 - AO249 + DI249*1E3/(8.314*(DK249+273.15)) * AR249/DH249 * AQ249) * DH249/(100*CV249) * 1000/(1000 - AP249)</f>
        <v>0</v>
      </c>
      <c r="AO249">
        <v>20.0991476118686</v>
      </c>
      <c r="AP249">
        <v>21.378755944056</v>
      </c>
      <c r="AQ249">
        <v>7.20927445199927e-06</v>
      </c>
      <c r="AR249">
        <v>111.285414985331</v>
      </c>
      <c r="AS249">
        <v>2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MAX(0,($B$13+$C$13*DP249)/(1+$D$13*DP249)*DI249/(DK249+273)*$E$13)</f>
        <v>0</v>
      </c>
      <c r="AX249" t="s">
        <v>417</v>
      </c>
      <c r="AY249" t="s">
        <v>417</v>
      </c>
      <c r="AZ249">
        <v>0</v>
      </c>
      <c r="BA249">
        <v>0</v>
      </c>
      <c r="BB249">
        <f>1-AZ249/BA249</f>
        <v>0</v>
      </c>
      <c r="BC249">
        <v>0</v>
      </c>
      <c r="BD249" t="s">
        <v>417</v>
      </c>
      <c r="BE249" t="s">
        <v>417</v>
      </c>
      <c r="BF249">
        <v>0</v>
      </c>
      <c r="BG249">
        <v>0</v>
      </c>
      <c r="BH249">
        <f>1-BF249/BG249</f>
        <v>0</v>
      </c>
      <c r="BI249">
        <v>0.5</v>
      </c>
      <c r="BJ249">
        <f>CS249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417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f>$B$11*DQ249+$C$11*DR249+$F$11*EC249*(1-EF249)</f>
        <v>0</v>
      </c>
      <c r="CS249">
        <f>CR249*CT249</f>
        <v>0</v>
      </c>
      <c r="CT249">
        <f>($B$11*$D$9+$C$11*$D$9+$F$11*((EP249+EH249)/MAX(EP249+EH249+EQ249, 0.1)*$I$9+EQ249/MAX(EP249+EH249+EQ249, 0.1)*$J$9))/($B$11+$C$11+$F$11)</f>
        <v>0</v>
      </c>
      <c r="CU249">
        <f>($B$11*$K$9+$C$11*$K$9+$F$11*((EP249+EH249)/MAX(EP249+EH249+EQ249, 0.1)*$P$9+EQ249/MAX(EP249+EH249+EQ249, 0.1)*$Q$9))/($B$11+$C$11+$F$11)</f>
        <v>0</v>
      </c>
      <c r="CV249">
        <v>6</v>
      </c>
      <c r="CW249">
        <v>0.5</v>
      </c>
      <c r="CX249" t="s">
        <v>418</v>
      </c>
      <c r="CY249">
        <v>2</v>
      </c>
      <c r="CZ249" t="b">
        <v>1</v>
      </c>
      <c r="DA249">
        <v>1659722488.5</v>
      </c>
      <c r="DB249">
        <v>1017.11025925926</v>
      </c>
      <c r="DC249">
        <v>1052.04962962963</v>
      </c>
      <c r="DD249">
        <v>21.3782259259259</v>
      </c>
      <c r="DE249">
        <v>20.0994481481481</v>
      </c>
      <c r="DF249">
        <v>1007.48633333333</v>
      </c>
      <c r="DG249">
        <v>21.0279222222222</v>
      </c>
      <c r="DH249">
        <v>500.081592592593</v>
      </c>
      <c r="DI249">
        <v>90.3679111111111</v>
      </c>
      <c r="DJ249">
        <v>0.0998133074074074</v>
      </c>
      <c r="DK249">
        <v>24.5747</v>
      </c>
      <c r="DL249">
        <v>24.9835185185185</v>
      </c>
      <c r="DM249">
        <v>999.9</v>
      </c>
      <c r="DN249">
        <v>0</v>
      </c>
      <c r="DO249">
        <v>0</v>
      </c>
      <c r="DP249">
        <v>10034.6296296296</v>
      </c>
      <c r="DQ249">
        <v>0</v>
      </c>
      <c r="DR249">
        <v>11.0839074074074</v>
      </c>
      <c r="DS249">
        <v>-34.9393296296296</v>
      </c>
      <c r="DT249">
        <v>1039.32925925926</v>
      </c>
      <c r="DU249">
        <v>1073.62925925926</v>
      </c>
      <c r="DV249">
        <v>1.27877851851852</v>
      </c>
      <c r="DW249">
        <v>1052.04962962963</v>
      </c>
      <c r="DX249">
        <v>20.0994481481481</v>
      </c>
      <c r="DY249">
        <v>1.9319062962963</v>
      </c>
      <c r="DZ249">
        <v>1.81634518518519</v>
      </c>
      <c r="EA249">
        <v>16.8970037037037</v>
      </c>
      <c r="EB249">
        <v>15.928162962963</v>
      </c>
      <c r="EC249">
        <v>1999.99481481481</v>
      </c>
      <c r="ED249">
        <v>0.97999437037037</v>
      </c>
      <c r="EE249">
        <v>0.0200052814814815</v>
      </c>
      <c r="EF249">
        <v>0</v>
      </c>
      <c r="EG249">
        <v>276.655</v>
      </c>
      <c r="EH249">
        <v>5.00063</v>
      </c>
      <c r="EI249">
        <v>5797.82296296296</v>
      </c>
      <c r="EJ249">
        <v>17256.8111111111</v>
      </c>
      <c r="EK249">
        <v>38.4094444444444</v>
      </c>
      <c r="EL249">
        <v>38.4696666666667</v>
      </c>
      <c r="EM249">
        <v>37.937</v>
      </c>
      <c r="EN249">
        <v>37.812</v>
      </c>
      <c r="EO249">
        <v>39.187</v>
      </c>
      <c r="EP249">
        <v>1955.08148148148</v>
      </c>
      <c r="EQ249">
        <v>39.9133333333333</v>
      </c>
      <c r="ER249">
        <v>0</v>
      </c>
      <c r="ES249">
        <v>1659722493.1</v>
      </c>
      <c r="ET249">
        <v>0</v>
      </c>
      <c r="EU249">
        <v>276.662230769231</v>
      </c>
      <c r="EV249">
        <v>1.46680342064728</v>
      </c>
      <c r="EW249">
        <v>37.8485470158824</v>
      </c>
      <c r="EX249">
        <v>5797.73961538462</v>
      </c>
      <c r="EY249">
        <v>15</v>
      </c>
      <c r="EZ249">
        <v>0</v>
      </c>
      <c r="FA249" t="s">
        <v>419</v>
      </c>
      <c r="FB249">
        <v>1659628608.5</v>
      </c>
      <c r="FC249">
        <v>1659628614.5</v>
      </c>
      <c r="FD249">
        <v>0</v>
      </c>
      <c r="FE249">
        <v>0.171</v>
      </c>
      <c r="FF249">
        <v>-0.023</v>
      </c>
      <c r="FG249">
        <v>6.372</v>
      </c>
      <c r="FH249">
        <v>0.072</v>
      </c>
      <c r="FI249">
        <v>420</v>
      </c>
      <c r="FJ249">
        <v>15</v>
      </c>
      <c r="FK249">
        <v>0.23</v>
      </c>
      <c r="FL249">
        <v>0.04</v>
      </c>
      <c r="FM249">
        <v>-34.8144825</v>
      </c>
      <c r="FN249">
        <v>-2.8554990619136</v>
      </c>
      <c r="FO249">
        <v>0.504124391339826</v>
      </c>
      <c r="FP249">
        <v>0</v>
      </c>
      <c r="FQ249">
        <v>276.520794117647</v>
      </c>
      <c r="FR249">
        <v>1.99185637888776</v>
      </c>
      <c r="FS249">
        <v>0.261410290473419</v>
      </c>
      <c r="FT249">
        <v>0</v>
      </c>
      <c r="FU249">
        <v>1.278313</v>
      </c>
      <c r="FV249">
        <v>0.0115546716697924</v>
      </c>
      <c r="FW249">
        <v>0.00278248827490791</v>
      </c>
      <c r="FX249">
        <v>1</v>
      </c>
      <c r="FY249">
        <v>1</v>
      </c>
      <c r="FZ249">
        <v>3</v>
      </c>
      <c r="GA249" t="s">
        <v>426</v>
      </c>
      <c r="GB249">
        <v>2.9737</v>
      </c>
      <c r="GC249">
        <v>2.75395</v>
      </c>
      <c r="GD249">
        <v>0.170844</v>
      </c>
      <c r="GE249">
        <v>0.175357</v>
      </c>
      <c r="GF249">
        <v>0.0953232</v>
      </c>
      <c r="GG249">
        <v>0.0922233</v>
      </c>
      <c r="GH249">
        <v>32299</v>
      </c>
      <c r="GI249">
        <v>35139.5</v>
      </c>
      <c r="GJ249">
        <v>35296.8</v>
      </c>
      <c r="GK249">
        <v>38641.1</v>
      </c>
      <c r="GL249">
        <v>45276.5</v>
      </c>
      <c r="GM249">
        <v>50666.8</v>
      </c>
      <c r="GN249">
        <v>55169.4</v>
      </c>
      <c r="GO249">
        <v>61982.9</v>
      </c>
      <c r="GP249">
        <v>1.9812</v>
      </c>
      <c r="GQ249">
        <v>1.8484</v>
      </c>
      <c r="GR249">
        <v>0.0768006</v>
      </c>
      <c r="GS249">
        <v>0</v>
      </c>
      <c r="GT249">
        <v>23.7254</v>
      </c>
      <c r="GU249">
        <v>999.9</v>
      </c>
      <c r="GV249">
        <v>55.268</v>
      </c>
      <c r="GW249">
        <v>28.782</v>
      </c>
      <c r="GX249">
        <v>24.2865</v>
      </c>
      <c r="GY249">
        <v>54.7121</v>
      </c>
      <c r="GZ249">
        <v>49.976</v>
      </c>
      <c r="HA249">
        <v>1</v>
      </c>
      <c r="HB249">
        <v>-0.0770325</v>
      </c>
      <c r="HC249">
        <v>1.74702</v>
      </c>
      <c r="HD249">
        <v>20.1371</v>
      </c>
      <c r="HE249">
        <v>5.19932</v>
      </c>
      <c r="HF249">
        <v>12.004</v>
      </c>
      <c r="HG249">
        <v>4.9756</v>
      </c>
      <c r="HH249">
        <v>3.2936</v>
      </c>
      <c r="HI249">
        <v>661</v>
      </c>
      <c r="HJ249">
        <v>9999</v>
      </c>
      <c r="HK249">
        <v>9999</v>
      </c>
      <c r="HL249">
        <v>9999</v>
      </c>
      <c r="HM249">
        <v>1.86285</v>
      </c>
      <c r="HN249">
        <v>1.86777</v>
      </c>
      <c r="HO249">
        <v>1.86755</v>
      </c>
      <c r="HP249">
        <v>1.86871</v>
      </c>
      <c r="HQ249">
        <v>1.86951</v>
      </c>
      <c r="HR249">
        <v>1.86554</v>
      </c>
      <c r="HS249">
        <v>1.86667</v>
      </c>
      <c r="HT249">
        <v>1.8681</v>
      </c>
      <c r="HU249">
        <v>5</v>
      </c>
      <c r="HV249">
        <v>0</v>
      </c>
      <c r="HW249">
        <v>0</v>
      </c>
      <c r="HX249">
        <v>0</v>
      </c>
      <c r="HY249" t="s">
        <v>421</v>
      </c>
      <c r="HZ249" t="s">
        <v>422</v>
      </c>
      <c r="IA249" t="s">
        <v>423</v>
      </c>
      <c r="IB249" t="s">
        <v>423</v>
      </c>
      <c r="IC249" t="s">
        <v>423</v>
      </c>
      <c r="ID249" t="s">
        <v>423</v>
      </c>
      <c r="IE249">
        <v>0</v>
      </c>
      <c r="IF249">
        <v>100</v>
      </c>
      <c r="IG249">
        <v>100</v>
      </c>
      <c r="IH249">
        <v>9.76</v>
      </c>
      <c r="II249">
        <v>0.3503</v>
      </c>
      <c r="IJ249">
        <v>3.92169283877132</v>
      </c>
      <c r="IK249">
        <v>0.0054094350880348</v>
      </c>
      <c r="IL249">
        <v>8.62785101562088e-07</v>
      </c>
      <c r="IM249">
        <v>-6.09410195572284e-10</v>
      </c>
      <c r="IN249">
        <v>-0.025273926026183</v>
      </c>
      <c r="IO249">
        <v>-0.0219156322177338</v>
      </c>
      <c r="IP249">
        <v>0.00246301660602182</v>
      </c>
      <c r="IQ249">
        <v>-2.7174175459257e-05</v>
      </c>
      <c r="IR249">
        <v>-3</v>
      </c>
      <c r="IS249">
        <v>1757</v>
      </c>
      <c r="IT249">
        <v>1</v>
      </c>
      <c r="IU249">
        <v>21</v>
      </c>
      <c r="IV249">
        <v>1564.8</v>
      </c>
      <c r="IW249">
        <v>1564.7</v>
      </c>
      <c r="IX249">
        <v>2.19238</v>
      </c>
      <c r="IY249">
        <v>2.6062</v>
      </c>
      <c r="IZ249">
        <v>1.54785</v>
      </c>
      <c r="JA249">
        <v>2.30591</v>
      </c>
      <c r="JB249">
        <v>1.34644</v>
      </c>
      <c r="JC249">
        <v>2.28638</v>
      </c>
      <c r="JD249">
        <v>32.2446</v>
      </c>
      <c r="JE249">
        <v>16.1546</v>
      </c>
      <c r="JF249">
        <v>18</v>
      </c>
      <c r="JG249">
        <v>493.447</v>
      </c>
      <c r="JH249">
        <v>408.619</v>
      </c>
      <c r="JI249">
        <v>20.4151</v>
      </c>
      <c r="JJ249">
        <v>26.1886</v>
      </c>
      <c r="JK249">
        <v>30.0004</v>
      </c>
      <c r="JL249">
        <v>26.1413</v>
      </c>
      <c r="JM249">
        <v>26.0854</v>
      </c>
      <c r="JN249">
        <v>44.0022</v>
      </c>
      <c r="JO249">
        <v>22.2773</v>
      </c>
      <c r="JP249">
        <v>8.08113</v>
      </c>
      <c r="JQ249">
        <v>20.4167</v>
      </c>
      <c r="JR249">
        <v>1093.86</v>
      </c>
      <c r="JS249">
        <v>20.0634</v>
      </c>
      <c r="JT249">
        <v>102.345</v>
      </c>
      <c r="JU249">
        <v>103.169</v>
      </c>
    </row>
    <row r="250" spans="1:281">
      <c r="A250">
        <v>234</v>
      </c>
      <c r="B250">
        <v>1659722501</v>
      </c>
      <c r="C250">
        <v>4515.90000009537</v>
      </c>
      <c r="D250" t="s">
        <v>893</v>
      </c>
      <c r="E250" t="s">
        <v>894</v>
      </c>
      <c r="F250">
        <v>5</v>
      </c>
      <c r="G250" t="s">
        <v>764</v>
      </c>
      <c r="H250" t="s">
        <v>416</v>
      </c>
      <c r="I250">
        <v>1659722493.21429</v>
      </c>
      <c r="J250">
        <f>(K250)/1000</f>
        <v>0</v>
      </c>
      <c r="K250">
        <f>IF(CZ250, AN250, AH250)</f>
        <v>0</v>
      </c>
      <c r="L250">
        <f>IF(CZ250, AI250, AG250)</f>
        <v>0</v>
      </c>
      <c r="M250">
        <f>DB250 - IF(AU250&gt;1, L250*CV250*100.0/(AW250*DP250), 0)</f>
        <v>0</v>
      </c>
      <c r="N250">
        <f>((T250-J250/2)*M250-L250)/(T250+J250/2)</f>
        <v>0</v>
      </c>
      <c r="O250">
        <f>N250*(DI250+DJ250)/1000.0</f>
        <v>0</v>
      </c>
      <c r="P250">
        <f>(DB250 - IF(AU250&gt;1, L250*CV250*100.0/(AW250*DP250), 0))*(DI250+DJ250)/1000.0</f>
        <v>0</v>
      </c>
      <c r="Q250">
        <f>2.0/((1/S250-1/R250)+SIGN(S250)*SQRT((1/S250-1/R250)*(1/S250-1/R250) + 4*CW250/((CW250+1)*(CW250+1))*(2*1/S250*1/R250-1/R250*1/R250)))</f>
        <v>0</v>
      </c>
      <c r="R250">
        <f>IF(LEFT(CX250,1)&lt;&gt;"0",IF(LEFT(CX250,1)="1",3.0,CY250),$D$5+$E$5*(DP250*DI250/($K$5*1000))+$F$5*(DP250*DI250/($K$5*1000))*MAX(MIN(CV250,$J$5),$I$5)*MAX(MIN(CV250,$J$5),$I$5)+$G$5*MAX(MIN(CV250,$J$5),$I$5)*(DP250*DI250/($K$5*1000))+$H$5*(DP250*DI250/($K$5*1000))*(DP250*DI250/($K$5*1000)))</f>
        <v>0</v>
      </c>
      <c r="S250">
        <f>J250*(1000-(1000*0.61365*exp(17.502*W250/(240.97+W250))/(DI250+DJ250)+DD250)/2)/(1000*0.61365*exp(17.502*W250/(240.97+W250))/(DI250+DJ250)-DD250)</f>
        <v>0</v>
      </c>
      <c r="T250">
        <f>1/((CW250+1)/(Q250/1.6)+1/(R250/1.37)) + CW250/((CW250+1)/(Q250/1.6) + CW250/(R250/1.37))</f>
        <v>0</v>
      </c>
      <c r="U250">
        <f>(CR250*CU250)</f>
        <v>0</v>
      </c>
      <c r="V250">
        <f>(DK250+(U250+2*0.95*5.67E-8*(((DK250+$B$7)+273)^4-(DK250+273)^4)-44100*J250)/(1.84*29.3*R250+8*0.95*5.67E-8*(DK250+273)^3))</f>
        <v>0</v>
      </c>
      <c r="W250">
        <f>($C$7*DL250+$D$7*DM250+$E$7*V250)</f>
        <v>0</v>
      </c>
      <c r="X250">
        <f>0.61365*exp(17.502*W250/(240.97+W250))</f>
        <v>0</v>
      </c>
      <c r="Y250">
        <f>(Z250/AA250*100)</f>
        <v>0</v>
      </c>
      <c r="Z250">
        <f>DD250*(DI250+DJ250)/1000</f>
        <v>0</v>
      </c>
      <c r="AA250">
        <f>0.61365*exp(17.502*DK250/(240.97+DK250))</f>
        <v>0</v>
      </c>
      <c r="AB250">
        <f>(X250-DD250*(DI250+DJ250)/1000)</f>
        <v>0</v>
      </c>
      <c r="AC250">
        <f>(-J250*44100)</f>
        <v>0</v>
      </c>
      <c r="AD250">
        <f>2*29.3*R250*0.92*(DK250-W250)</f>
        <v>0</v>
      </c>
      <c r="AE250">
        <f>2*0.95*5.67E-8*(((DK250+$B$7)+273)^4-(W250+273)^4)</f>
        <v>0</v>
      </c>
      <c r="AF250">
        <f>U250+AE250+AC250+AD250</f>
        <v>0</v>
      </c>
      <c r="AG250">
        <f>DH250*AU250*(DC250-DB250*(1000-AU250*DE250)/(1000-AU250*DD250))/(100*CV250)</f>
        <v>0</v>
      </c>
      <c r="AH250">
        <f>1000*DH250*AU250*(DD250-DE250)/(100*CV250*(1000-AU250*DD250))</f>
        <v>0</v>
      </c>
      <c r="AI250">
        <f>(AJ250 - AK250 - DI250*1E3/(8.314*(DK250+273.15)) * AM250/DH250 * AL250) * DH250/(100*CV250) * (1000 - DE250)/1000</f>
        <v>0</v>
      </c>
      <c r="AJ250">
        <v>1107.65633293001</v>
      </c>
      <c r="AK250">
        <v>1080.52915151515</v>
      </c>
      <c r="AL250">
        <v>3.47491485261255</v>
      </c>
      <c r="AM250">
        <v>66.0070140870222</v>
      </c>
      <c r="AN250">
        <f>(AP250 - AO250 + DI250*1E3/(8.314*(DK250+273.15)) * AR250/DH250 * AQ250) * DH250/(100*CV250) * 1000/(1000 - AP250)</f>
        <v>0</v>
      </c>
      <c r="AO250">
        <v>20.1016443775804</v>
      </c>
      <c r="AP250">
        <v>21.3833573426574</v>
      </c>
      <c r="AQ250">
        <v>1.4352090783467e-05</v>
      </c>
      <c r="AR250">
        <v>111.285414985331</v>
      </c>
      <c r="AS250">
        <v>2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MAX(0,($B$13+$C$13*DP250)/(1+$D$13*DP250)*DI250/(DK250+273)*$E$13)</f>
        <v>0</v>
      </c>
      <c r="AX250" t="s">
        <v>417</v>
      </c>
      <c r="AY250" t="s">
        <v>417</v>
      </c>
      <c r="AZ250">
        <v>0</v>
      </c>
      <c r="BA250">
        <v>0</v>
      </c>
      <c r="BB250">
        <f>1-AZ250/BA250</f>
        <v>0</v>
      </c>
      <c r="BC250">
        <v>0</v>
      </c>
      <c r="BD250" t="s">
        <v>417</v>
      </c>
      <c r="BE250" t="s">
        <v>417</v>
      </c>
      <c r="BF250">
        <v>0</v>
      </c>
      <c r="BG250">
        <v>0</v>
      </c>
      <c r="BH250">
        <f>1-BF250/BG250</f>
        <v>0</v>
      </c>
      <c r="BI250">
        <v>0.5</v>
      </c>
      <c r="BJ250">
        <f>CS250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417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f>$B$11*DQ250+$C$11*DR250+$F$11*EC250*(1-EF250)</f>
        <v>0</v>
      </c>
      <c r="CS250">
        <f>CR250*CT250</f>
        <v>0</v>
      </c>
      <c r="CT250">
        <f>($B$11*$D$9+$C$11*$D$9+$F$11*((EP250+EH250)/MAX(EP250+EH250+EQ250, 0.1)*$I$9+EQ250/MAX(EP250+EH250+EQ250, 0.1)*$J$9))/($B$11+$C$11+$F$11)</f>
        <v>0</v>
      </c>
      <c r="CU250">
        <f>($B$11*$K$9+$C$11*$K$9+$F$11*((EP250+EH250)/MAX(EP250+EH250+EQ250, 0.1)*$P$9+EQ250/MAX(EP250+EH250+EQ250, 0.1)*$Q$9))/($B$11+$C$11+$F$11)</f>
        <v>0</v>
      </c>
      <c r="CV250">
        <v>6</v>
      </c>
      <c r="CW250">
        <v>0.5</v>
      </c>
      <c r="CX250" t="s">
        <v>418</v>
      </c>
      <c r="CY250">
        <v>2</v>
      </c>
      <c r="CZ250" t="b">
        <v>1</v>
      </c>
      <c r="DA250">
        <v>1659722493.21429</v>
      </c>
      <c r="DB250">
        <v>1032.86714285714</v>
      </c>
      <c r="DC250">
        <v>1068.03142857143</v>
      </c>
      <c r="DD250">
        <v>21.3801857142857</v>
      </c>
      <c r="DE250">
        <v>20.1001928571429</v>
      </c>
      <c r="DF250">
        <v>1023.161</v>
      </c>
      <c r="DG250">
        <v>21.0297892857143</v>
      </c>
      <c r="DH250">
        <v>500.132107142857</v>
      </c>
      <c r="DI250">
        <v>90.3674357142857</v>
      </c>
      <c r="DJ250">
        <v>0.0999725607142857</v>
      </c>
      <c r="DK250">
        <v>24.5751535714286</v>
      </c>
      <c r="DL250">
        <v>24.9855821428571</v>
      </c>
      <c r="DM250">
        <v>999.9</v>
      </c>
      <c r="DN250">
        <v>0</v>
      </c>
      <c r="DO250">
        <v>0</v>
      </c>
      <c r="DP250">
        <v>10021.0714285714</v>
      </c>
      <c r="DQ250">
        <v>0</v>
      </c>
      <c r="DR250">
        <v>11.0761642857143</v>
      </c>
      <c r="DS250">
        <v>-35.1638964285714</v>
      </c>
      <c r="DT250">
        <v>1055.43285714286</v>
      </c>
      <c r="DU250">
        <v>1089.93964285714</v>
      </c>
      <c r="DV250">
        <v>1.27998928571429</v>
      </c>
      <c r="DW250">
        <v>1068.03142857143</v>
      </c>
      <c r="DX250">
        <v>20.1001928571429</v>
      </c>
      <c r="DY250">
        <v>1.93207214285714</v>
      </c>
      <c r="DZ250">
        <v>1.8164025</v>
      </c>
      <c r="EA250">
        <v>16.8983678571429</v>
      </c>
      <c r="EB250">
        <v>15.9286642857143</v>
      </c>
      <c r="EC250">
        <v>2000.0025</v>
      </c>
      <c r="ED250">
        <v>0.979992607142857</v>
      </c>
      <c r="EE250">
        <v>0.0200070107142857</v>
      </c>
      <c r="EF250">
        <v>0</v>
      </c>
      <c r="EG250">
        <v>276.793321428571</v>
      </c>
      <c r="EH250">
        <v>5.00063</v>
      </c>
      <c r="EI250">
        <v>5800.68964285714</v>
      </c>
      <c r="EJ250">
        <v>17256.8678571429</v>
      </c>
      <c r="EK250">
        <v>38.3927142857143</v>
      </c>
      <c r="EL250">
        <v>38.4685</v>
      </c>
      <c r="EM250">
        <v>37.937</v>
      </c>
      <c r="EN250">
        <v>37.812</v>
      </c>
      <c r="EO250">
        <v>39.187</v>
      </c>
      <c r="EP250">
        <v>1955.08571428571</v>
      </c>
      <c r="EQ250">
        <v>39.9167857142857</v>
      </c>
      <c r="ER250">
        <v>0</v>
      </c>
      <c r="ES250">
        <v>1659722497.9</v>
      </c>
      <c r="ET250">
        <v>0</v>
      </c>
      <c r="EU250">
        <v>276.804538461538</v>
      </c>
      <c r="EV250">
        <v>1.40533333208883</v>
      </c>
      <c r="EW250">
        <v>32.9511111146273</v>
      </c>
      <c r="EX250">
        <v>5800.67230769231</v>
      </c>
      <c r="EY250">
        <v>15</v>
      </c>
      <c r="EZ250">
        <v>0</v>
      </c>
      <c r="FA250" t="s">
        <v>419</v>
      </c>
      <c r="FB250">
        <v>1659628608.5</v>
      </c>
      <c r="FC250">
        <v>1659628614.5</v>
      </c>
      <c r="FD250">
        <v>0</v>
      </c>
      <c r="FE250">
        <v>0.171</v>
      </c>
      <c r="FF250">
        <v>-0.023</v>
      </c>
      <c r="FG250">
        <v>6.372</v>
      </c>
      <c r="FH250">
        <v>0.072</v>
      </c>
      <c r="FI250">
        <v>420</v>
      </c>
      <c r="FJ250">
        <v>15</v>
      </c>
      <c r="FK250">
        <v>0.23</v>
      </c>
      <c r="FL250">
        <v>0.04</v>
      </c>
      <c r="FM250">
        <v>-35.0292725</v>
      </c>
      <c r="FN250">
        <v>-1.58392007504682</v>
      </c>
      <c r="FO250">
        <v>0.387805962426766</v>
      </c>
      <c r="FP250">
        <v>0</v>
      </c>
      <c r="FQ250">
        <v>276.704617647059</v>
      </c>
      <c r="FR250">
        <v>1.52768525809616</v>
      </c>
      <c r="FS250">
        <v>0.225762761310331</v>
      </c>
      <c r="FT250">
        <v>0</v>
      </c>
      <c r="FU250">
        <v>1.278584</v>
      </c>
      <c r="FV250">
        <v>0.00679294559099208</v>
      </c>
      <c r="FW250">
        <v>0.00272525393312256</v>
      </c>
      <c r="FX250">
        <v>1</v>
      </c>
      <c r="FY250">
        <v>1</v>
      </c>
      <c r="FZ250">
        <v>3</v>
      </c>
      <c r="GA250" t="s">
        <v>426</v>
      </c>
      <c r="GB250">
        <v>2.97355</v>
      </c>
      <c r="GC250">
        <v>2.75345</v>
      </c>
      <c r="GD250">
        <v>0.172599</v>
      </c>
      <c r="GE250">
        <v>0.177196</v>
      </c>
      <c r="GF250">
        <v>0.0953304</v>
      </c>
      <c r="GG250">
        <v>0.0922143</v>
      </c>
      <c r="GH250">
        <v>32231.2</v>
      </c>
      <c r="GI250">
        <v>35061.9</v>
      </c>
      <c r="GJ250">
        <v>35297.3</v>
      </c>
      <c r="GK250">
        <v>38642</v>
      </c>
      <c r="GL250">
        <v>45277</v>
      </c>
      <c r="GM250">
        <v>50668.3</v>
      </c>
      <c r="GN250">
        <v>55170.3</v>
      </c>
      <c r="GO250">
        <v>61984</v>
      </c>
      <c r="GP250">
        <v>1.981</v>
      </c>
      <c r="GQ250">
        <v>1.8484</v>
      </c>
      <c r="GR250">
        <v>0.0782311</v>
      </c>
      <c r="GS250">
        <v>0</v>
      </c>
      <c r="GT250">
        <v>23.7198</v>
      </c>
      <c r="GU250">
        <v>999.9</v>
      </c>
      <c r="GV250">
        <v>55.268</v>
      </c>
      <c r="GW250">
        <v>28.792</v>
      </c>
      <c r="GX250">
        <v>24.3003</v>
      </c>
      <c r="GY250">
        <v>54.8721</v>
      </c>
      <c r="GZ250">
        <v>49.7035</v>
      </c>
      <c r="HA250">
        <v>1</v>
      </c>
      <c r="HB250">
        <v>-0.0768293</v>
      </c>
      <c r="HC250">
        <v>1.74536</v>
      </c>
      <c r="HD250">
        <v>20.1371</v>
      </c>
      <c r="HE250">
        <v>5.19932</v>
      </c>
      <c r="HF250">
        <v>12.0076</v>
      </c>
      <c r="HG250">
        <v>4.9752</v>
      </c>
      <c r="HH250">
        <v>3.2934</v>
      </c>
      <c r="HI250">
        <v>661</v>
      </c>
      <c r="HJ250">
        <v>9999</v>
      </c>
      <c r="HK250">
        <v>9999</v>
      </c>
      <c r="HL250">
        <v>9999</v>
      </c>
      <c r="HM250">
        <v>1.86282</v>
      </c>
      <c r="HN250">
        <v>1.86783</v>
      </c>
      <c r="HO250">
        <v>1.86752</v>
      </c>
      <c r="HP250">
        <v>1.86874</v>
      </c>
      <c r="HQ250">
        <v>1.86951</v>
      </c>
      <c r="HR250">
        <v>1.86554</v>
      </c>
      <c r="HS250">
        <v>1.86667</v>
      </c>
      <c r="HT250">
        <v>1.8681</v>
      </c>
      <c r="HU250">
        <v>5</v>
      </c>
      <c r="HV250">
        <v>0</v>
      </c>
      <c r="HW250">
        <v>0</v>
      </c>
      <c r="HX250">
        <v>0</v>
      </c>
      <c r="HY250" t="s">
        <v>421</v>
      </c>
      <c r="HZ250" t="s">
        <v>422</v>
      </c>
      <c r="IA250" t="s">
        <v>423</v>
      </c>
      <c r="IB250" t="s">
        <v>423</v>
      </c>
      <c r="IC250" t="s">
        <v>423</v>
      </c>
      <c r="ID250" t="s">
        <v>423</v>
      </c>
      <c r="IE250">
        <v>0</v>
      </c>
      <c r="IF250">
        <v>100</v>
      </c>
      <c r="IG250">
        <v>100</v>
      </c>
      <c r="IH250">
        <v>9.84</v>
      </c>
      <c r="II250">
        <v>0.3505</v>
      </c>
      <c r="IJ250">
        <v>3.92169283877132</v>
      </c>
      <c r="IK250">
        <v>0.0054094350880348</v>
      </c>
      <c r="IL250">
        <v>8.62785101562088e-07</v>
      </c>
      <c r="IM250">
        <v>-6.09410195572284e-10</v>
      </c>
      <c r="IN250">
        <v>-0.025273926026183</v>
      </c>
      <c r="IO250">
        <v>-0.0219156322177338</v>
      </c>
      <c r="IP250">
        <v>0.00246301660602182</v>
      </c>
      <c r="IQ250">
        <v>-2.7174175459257e-05</v>
      </c>
      <c r="IR250">
        <v>-3</v>
      </c>
      <c r="IS250">
        <v>1757</v>
      </c>
      <c r="IT250">
        <v>1</v>
      </c>
      <c r="IU250">
        <v>21</v>
      </c>
      <c r="IV250">
        <v>1564.9</v>
      </c>
      <c r="IW250">
        <v>1564.8</v>
      </c>
      <c r="IX250">
        <v>2.2229</v>
      </c>
      <c r="IY250">
        <v>2.59766</v>
      </c>
      <c r="IZ250">
        <v>1.54785</v>
      </c>
      <c r="JA250">
        <v>2.30469</v>
      </c>
      <c r="JB250">
        <v>1.34644</v>
      </c>
      <c r="JC250">
        <v>2.38403</v>
      </c>
      <c r="JD250">
        <v>32.2446</v>
      </c>
      <c r="JE250">
        <v>16.1634</v>
      </c>
      <c r="JF250">
        <v>18</v>
      </c>
      <c r="JG250">
        <v>493.338</v>
      </c>
      <c r="JH250">
        <v>408.635</v>
      </c>
      <c r="JI250">
        <v>20.4247</v>
      </c>
      <c r="JJ250">
        <v>26.1912</v>
      </c>
      <c r="JK250">
        <v>30.0004</v>
      </c>
      <c r="JL250">
        <v>26.1435</v>
      </c>
      <c r="JM250">
        <v>26.0876</v>
      </c>
      <c r="JN250">
        <v>44.523</v>
      </c>
      <c r="JO250">
        <v>22.2773</v>
      </c>
      <c r="JP250">
        <v>8.08113</v>
      </c>
      <c r="JQ250">
        <v>20.4268</v>
      </c>
      <c r="JR250">
        <v>1107.32</v>
      </c>
      <c r="JS250">
        <v>20.0572</v>
      </c>
      <c r="JT250">
        <v>102.346</v>
      </c>
      <c r="JU250">
        <v>103.171</v>
      </c>
    </row>
    <row r="251" spans="1:281">
      <c r="A251">
        <v>235</v>
      </c>
      <c r="B251">
        <v>1659722506</v>
      </c>
      <c r="C251">
        <v>4520.90000009537</v>
      </c>
      <c r="D251" t="s">
        <v>895</v>
      </c>
      <c r="E251" t="s">
        <v>896</v>
      </c>
      <c r="F251">
        <v>5</v>
      </c>
      <c r="G251" t="s">
        <v>764</v>
      </c>
      <c r="H251" t="s">
        <v>416</v>
      </c>
      <c r="I251">
        <v>1659722498.5</v>
      </c>
      <c r="J251">
        <f>(K251)/1000</f>
        <v>0</v>
      </c>
      <c r="K251">
        <f>IF(CZ251, AN251, AH251)</f>
        <v>0</v>
      </c>
      <c r="L251">
        <f>IF(CZ251, AI251, AG251)</f>
        <v>0</v>
      </c>
      <c r="M251">
        <f>DB251 - IF(AU251&gt;1, L251*CV251*100.0/(AW251*DP251), 0)</f>
        <v>0</v>
      </c>
      <c r="N251">
        <f>((T251-J251/2)*M251-L251)/(T251+J251/2)</f>
        <v>0</v>
      </c>
      <c r="O251">
        <f>N251*(DI251+DJ251)/1000.0</f>
        <v>0</v>
      </c>
      <c r="P251">
        <f>(DB251 - IF(AU251&gt;1, L251*CV251*100.0/(AW251*DP251), 0))*(DI251+DJ251)/1000.0</f>
        <v>0</v>
      </c>
      <c r="Q251">
        <f>2.0/((1/S251-1/R251)+SIGN(S251)*SQRT((1/S251-1/R251)*(1/S251-1/R251) + 4*CW251/((CW251+1)*(CW251+1))*(2*1/S251*1/R251-1/R251*1/R251)))</f>
        <v>0</v>
      </c>
      <c r="R251">
        <f>IF(LEFT(CX251,1)&lt;&gt;"0",IF(LEFT(CX251,1)="1",3.0,CY251),$D$5+$E$5*(DP251*DI251/($K$5*1000))+$F$5*(DP251*DI251/($K$5*1000))*MAX(MIN(CV251,$J$5),$I$5)*MAX(MIN(CV251,$J$5),$I$5)+$G$5*MAX(MIN(CV251,$J$5),$I$5)*(DP251*DI251/($K$5*1000))+$H$5*(DP251*DI251/($K$5*1000))*(DP251*DI251/($K$5*1000)))</f>
        <v>0</v>
      </c>
      <c r="S251">
        <f>J251*(1000-(1000*0.61365*exp(17.502*W251/(240.97+W251))/(DI251+DJ251)+DD251)/2)/(1000*0.61365*exp(17.502*W251/(240.97+W251))/(DI251+DJ251)-DD251)</f>
        <v>0</v>
      </c>
      <c r="T251">
        <f>1/((CW251+1)/(Q251/1.6)+1/(R251/1.37)) + CW251/((CW251+1)/(Q251/1.6) + CW251/(R251/1.37))</f>
        <v>0</v>
      </c>
      <c r="U251">
        <f>(CR251*CU251)</f>
        <v>0</v>
      </c>
      <c r="V251">
        <f>(DK251+(U251+2*0.95*5.67E-8*(((DK251+$B$7)+273)^4-(DK251+273)^4)-44100*J251)/(1.84*29.3*R251+8*0.95*5.67E-8*(DK251+273)^3))</f>
        <v>0</v>
      </c>
      <c r="W251">
        <f>($C$7*DL251+$D$7*DM251+$E$7*V251)</f>
        <v>0</v>
      </c>
      <c r="X251">
        <f>0.61365*exp(17.502*W251/(240.97+W251))</f>
        <v>0</v>
      </c>
      <c r="Y251">
        <f>(Z251/AA251*100)</f>
        <v>0</v>
      </c>
      <c r="Z251">
        <f>DD251*(DI251+DJ251)/1000</f>
        <v>0</v>
      </c>
      <c r="AA251">
        <f>0.61365*exp(17.502*DK251/(240.97+DK251))</f>
        <v>0</v>
      </c>
      <c r="AB251">
        <f>(X251-DD251*(DI251+DJ251)/1000)</f>
        <v>0</v>
      </c>
      <c r="AC251">
        <f>(-J251*44100)</f>
        <v>0</v>
      </c>
      <c r="AD251">
        <f>2*29.3*R251*0.92*(DK251-W251)</f>
        <v>0</v>
      </c>
      <c r="AE251">
        <f>2*0.95*5.67E-8*(((DK251+$B$7)+273)^4-(W251+273)^4)</f>
        <v>0</v>
      </c>
      <c r="AF251">
        <f>U251+AE251+AC251+AD251</f>
        <v>0</v>
      </c>
      <c r="AG251">
        <f>DH251*AU251*(DC251-DB251*(1000-AU251*DE251)/(1000-AU251*DD251))/(100*CV251)</f>
        <v>0</v>
      </c>
      <c r="AH251">
        <f>1000*DH251*AU251*(DD251-DE251)/(100*CV251*(1000-AU251*DD251))</f>
        <v>0</v>
      </c>
      <c r="AI251">
        <f>(AJ251 - AK251 - DI251*1E3/(8.314*(DK251+273.15)) * AM251/DH251 * AL251) * DH251/(100*CV251) * (1000 - DE251)/1000</f>
        <v>0</v>
      </c>
      <c r="AJ251">
        <v>1125.22353606518</v>
      </c>
      <c r="AK251">
        <v>1097.95442424242</v>
      </c>
      <c r="AL251">
        <v>3.45303250344604</v>
      </c>
      <c r="AM251">
        <v>66.0070140870222</v>
      </c>
      <c r="AN251">
        <f>(AP251 - AO251 + DI251*1E3/(8.314*(DK251+273.15)) * AR251/DH251 * AQ251) * DH251/(100*CV251) * 1000/(1000 - AP251)</f>
        <v>0</v>
      </c>
      <c r="AO251">
        <v>20.1015591308676</v>
      </c>
      <c r="AP251">
        <v>21.3829468531469</v>
      </c>
      <c r="AQ251">
        <v>-3.29605203195123e-05</v>
      </c>
      <c r="AR251">
        <v>111.285414985331</v>
      </c>
      <c r="AS251">
        <v>2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MAX(0,($B$13+$C$13*DP251)/(1+$D$13*DP251)*DI251/(DK251+273)*$E$13)</f>
        <v>0</v>
      </c>
      <c r="AX251" t="s">
        <v>417</v>
      </c>
      <c r="AY251" t="s">
        <v>417</v>
      </c>
      <c r="AZ251">
        <v>0</v>
      </c>
      <c r="BA251">
        <v>0</v>
      </c>
      <c r="BB251">
        <f>1-AZ251/BA251</f>
        <v>0</v>
      </c>
      <c r="BC251">
        <v>0</v>
      </c>
      <c r="BD251" t="s">
        <v>417</v>
      </c>
      <c r="BE251" t="s">
        <v>417</v>
      </c>
      <c r="BF251">
        <v>0</v>
      </c>
      <c r="BG251">
        <v>0</v>
      </c>
      <c r="BH251">
        <f>1-BF251/BG251</f>
        <v>0</v>
      </c>
      <c r="BI251">
        <v>0.5</v>
      </c>
      <c r="BJ251">
        <f>CS251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417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f>$B$11*DQ251+$C$11*DR251+$F$11*EC251*(1-EF251)</f>
        <v>0</v>
      </c>
      <c r="CS251">
        <f>CR251*CT251</f>
        <v>0</v>
      </c>
      <c r="CT251">
        <f>($B$11*$D$9+$C$11*$D$9+$F$11*((EP251+EH251)/MAX(EP251+EH251+EQ251, 0.1)*$I$9+EQ251/MAX(EP251+EH251+EQ251, 0.1)*$J$9))/($B$11+$C$11+$F$11)</f>
        <v>0</v>
      </c>
      <c r="CU251">
        <f>($B$11*$K$9+$C$11*$K$9+$F$11*((EP251+EH251)/MAX(EP251+EH251+EQ251, 0.1)*$P$9+EQ251/MAX(EP251+EH251+EQ251, 0.1)*$Q$9))/($B$11+$C$11+$F$11)</f>
        <v>0</v>
      </c>
      <c r="CV251">
        <v>6</v>
      </c>
      <c r="CW251">
        <v>0.5</v>
      </c>
      <c r="CX251" t="s">
        <v>418</v>
      </c>
      <c r="CY251">
        <v>2</v>
      </c>
      <c r="CZ251" t="b">
        <v>1</v>
      </c>
      <c r="DA251">
        <v>1659722498.5</v>
      </c>
      <c r="DB251">
        <v>1050.73666666667</v>
      </c>
      <c r="DC251">
        <v>1086.00259259259</v>
      </c>
      <c r="DD251">
        <v>21.3808037037037</v>
      </c>
      <c r="DE251">
        <v>20.1008703703704</v>
      </c>
      <c r="DF251">
        <v>1040.93740740741</v>
      </c>
      <c r="DG251">
        <v>21.0303814814815</v>
      </c>
      <c r="DH251">
        <v>500.166555555556</v>
      </c>
      <c r="DI251">
        <v>90.3671592592593</v>
      </c>
      <c r="DJ251">
        <v>0.1000634</v>
      </c>
      <c r="DK251">
        <v>24.5761814814815</v>
      </c>
      <c r="DL251">
        <v>24.989062962963</v>
      </c>
      <c r="DM251">
        <v>999.9</v>
      </c>
      <c r="DN251">
        <v>0</v>
      </c>
      <c r="DO251">
        <v>0</v>
      </c>
      <c r="DP251">
        <v>10008.5185185185</v>
      </c>
      <c r="DQ251">
        <v>0</v>
      </c>
      <c r="DR251">
        <v>11.068362962963</v>
      </c>
      <c r="DS251">
        <v>-35.2656481481482</v>
      </c>
      <c r="DT251">
        <v>1073.69259259259</v>
      </c>
      <c r="DU251">
        <v>1108.28074074074</v>
      </c>
      <c r="DV251">
        <v>1.27993555555556</v>
      </c>
      <c r="DW251">
        <v>1086.00259259259</v>
      </c>
      <c r="DX251">
        <v>20.1008703703704</v>
      </c>
      <c r="DY251">
        <v>1.93212148148148</v>
      </c>
      <c r="DZ251">
        <v>1.81645777777778</v>
      </c>
      <c r="EA251">
        <v>16.8987740740741</v>
      </c>
      <c r="EB251">
        <v>15.9291333333333</v>
      </c>
      <c r="EC251">
        <v>2000.00148148148</v>
      </c>
      <c r="ED251">
        <v>0.979996037037037</v>
      </c>
      <c r="EE251">
        <v>0.020003662962963</v>
      </c>
      <c r="EF251">
        <v>0</v>
      </c>
      <c r="EG251">
        <v>276.950814814815</v>
      </c>
      <c r="EH251">
        <v>5.00063</v>
      </c>
      <c r="EI251">
        <v>5803.51296296296</v>
      </c>
      <c r="EJ251">
        <v>17256.8925925926</v>
      </c>
      <c r="EK251">
        <v>38.3818888888889</v>
      </c>
      <c r="EL251">
        <v>38.472</v>
      </c>
      <c r="EM251">
        <v>37.937</v>
      </c>
      <c r="EN251">
        <v>37.812</v>
      </c>
      <c r="EO251">
        <v>39.187</v>
      </c>
      <c r="EP251">
        <v>1955.09148148148</v>
      </c>
      <c r="EQ251">
        <v>39.91</v>
      </c>
      <c r="ER251">
        <v>0</v>
      </c>
      <c r="ES251">
        <v>1659722503.3</v>
      </c>
      <c r="ET251">
        <v>0</v>
      </c>
      <c r="EU251">
        <v>276.97624</v>
      </c>
      <c r="EV251">
        <v>1.87192307991244</v>
      </c>
      <c r="EW251">
        <v>30.0753846774222</v>
      </c>
      <c r="EX251">
        <v>5803.7236</v>
      </c>
      <c r="EY251">
        <v>15</v>
      </c>
      <c r="EZ251">
        <v>0</v>
      </c>
      <c r="FA251" t="s">
        <v>419</v>
      </c>
      <c r="FB251">
        <v>1659628608.5</v>
      </c>
      <c r="FC251">
        <v>1659628614.5</v>
      </c>
      <c r="FD251">
        <v>0</v>
      </c>
      <c r="FE251">
        <v>0.171</v>
      </c>
      <c r="FF251">
        <v>-0.023</v>
      </c>
      <c r="FG251">
        <v>6.372</v>
      </c>
      <c r="FH251">
        <v>0.072</v>
      </c>
      <c r="FI251">
        <v>420</v>
      </c>
      <c r="FJ251">
        <v>15</v>
      </c>
      <c r="FK251">
        <v>0.23</v>
      </c>
      <c r="FL251">
        <v>0.04</v>
      </c>
      <c r="FM251">
        <v>-35.2070325</v>
      </c>
      <c r="FN251">
        <v>-1.39984052532824</v>
      </c>
      <c r="FO251">
        <v>0.385208052477813</v>
      </c>
      <c r="FP251">
        <v>0</v>
      </c>
      <c r="FQ251">
        <v>276.880411764706</v>
      </c>
      <c r="FR251">
        <v>1.72381971160893</v>
      </c>
      <c r="FS251">
        <v>0.250952434870582</v>
      </c>
      <c r="FT251">
        <v>0</v>
      </c>
      <c r="FU251">
        <v>1.279555</v>
      </c>
      <c r="FV251">
        <v>0.0035741088180075</v>
      </c>
      <c r="FW251">
        <v>0.00304073099763854</v>
      </c>
      <c r="FX251">
        <v>1</v>
      </c>
      <c r="FY251">
        <v>1</v>
      </c>
      <c r="FZ251">
        <v>3</v>
      </c>
      <c r="GA251" t="s">
        <v>426</v>
      </c>
      <c r="GB251">
        <v>2.97357</v>
      </c>
      <c r="GC251">
        <v>2.75405</v>
      </c>
      <c r="GD251">
        <v>0.174347</v>
      </c>
      <c r="GE251">
        <v>0.178786</v>
      </c>
      <c r="GF251">
        <v>0.0953255</v>
      </c>
      <c r="GG251">
        <v>0.092226</v>
      </c>
      <c r="GH251">
        <v>32162.4</v>
      </c>
      <c r="GI251">
        <v>34993.8</v>
      </c>
      <c r="GJ251">
        <v>35296.5</v>
      </c>
      <c r="GK251">
        <v>38641.5</v>
      </c>
      <c r="GL251">
        <v>45276</v>
      </c>
      <c r="GM251">
        <v>50667.6</v>
      </c>
      <c r="GN251">
        <v>55168.7</v>
      </c>
      <c r="GO251">
        <v>61983.9</v>
      </c>
      <c r="GP251">
        <v>1.981</v>
      </c>
      <c r="GQ251">
        <v>1.8484</v>
      </c>
      <c r="GR251">
        <v>0.0778735</v>
      </c>
      <c r="GS251">
        <v>0</v>
      </c>
      <c r="GT251">
        <v>23.7166</v>
      </c>
      <c r="GU251">
        <v>999.9</v>
      </c>
      <c r="GV251">
        <v>55.268</v>
      </c>
      <c r="GW251">
        <v>28.792</v>
      </c>
      <c r="GX251">
        <v>24.3017</v>
      </c>
      <c r="GY251">
        <v>54.7021</v>
      </c>
      <c r="GZ251">
        <v>49.5353</v>
      </c>
      <c r="HA251">
        <v>1</v>
      </c>
      <c r="HB251">
        <v>-0.0764634</v>
      </c>
      <c r="HC251">
        <v>1.76283</v>
      </c>
      <c r="HD251">
        <v>20.1364</v>
      </c>
      <c r="HE251">
        <v>5.19932</v>
      </c>
      <c r="HF251">
        <v>12.004</v>
      </c>
      <c r="HG251">
        <v>4.9752</v>
      </c>
      <c r="HH251">
        <v>3.2936</v>
      </c>
      <c r="HI251">
        <v>661</v>
      </c>
      <c r="HJ251">
        <v>9999</v>
      </c>
      <c r="HK251">
        <v>9999</v>
      </c>
      <c r="HL251">
        <v>9999</v>
      </c>
      <c r="HM251">
        <v>1.86285</v>
      </c>
      <c r="HN251">
        <v>1.86783</v>
      </c>
      <c r="HO251">
        <v>1.86752</v>
      </c>
      <c r="HP251">
        <v>1.86868</v>
      </c>
      <c r="HQ251">
        <v>1.86951</v>
      </c>
      <c r="HR251">
        <v>1.86554</v>
      </c>
      <c r="HS251">
        <v>1.8667</v>
      </c>
      <c r="HT251">
        <v>1.86807</v>
      </c>
      <c r="HU251">
        <v>5</v>
      </c>
      <c r="HV251">
        <v>0</v>
      </c>
      <c r="HW251">
        <v>0</v>
      </c>
      <c r="HX251">
        <v>0</v>
      </c>
      <c r="HY251" t="s">
        <v>421</v>
      </c>
      <c r="HZ251" t="s">
        <v>422</v>
      </c>
      <c r="IA251" t="s">
        <v>423</v>
      </c>
      <c r="IB251" t="s">
        <v>423</v>
      </c>
      <c r="IC251" t="s">
        <v>423</v>
      </c>
      <c r="ID251" t="s">
        <v>423</v>
      </c>
      <c r="IE251">
        <v>0</v>
      </c>
      <c r="IF251">
        <v>100</v>
      </c>
      <c r="IG251">
        <v>100</v>
      </c>
      <c r="IH251">
        <v>9.93</v>
      </c>
      <c r="II251">
        <v>0.3504</v>
      </c>
      <c r="IJ251">
        <v>3.92169283877132</v>
      </c>
      <c r="IK251">
        <v>0.0054094350880348</v>
      </c>
      <c r="IL251">
        <v>8.62785101562088e-07</v>
      </c>
      <c r="IM251">
        <v>-6.09410195572284e-10</v>
      </c>
      <c r="IN251">
        <v>-0.025273926026183</v>
      </c>
      <c r="IO251">
        <v>-0.0219156322177338</v>
      </c>
      <c r="IP251">
        <v>0.00246301660602182</v>
      </c>
      <c r="IQ251">
        <v>-2.7174175459257e-05</v>
      </c>
      <c r="IR251">
        <v>-3</v>
      </c>
      <c r="IS251">
        <v>1757</v>
      </c>
      <c r="IT251">
        <v>1</v>
      </c>
      <c r="IU251">
        <v>21</v>
      </c>
      <c r="IV251">
        <v>1565</v>
      </c>
      <c r="IW251">
        <v>1564.9</v>
      </c>
      <c r="IX251">
        <v>2.24609</v>
      </c>
      <c r="IY251">
        <v>2.59033</v>
      </c>
      <c r="IZ251">
        <v>1.54785</v>
      </c>
      <c r="JA251">
        <v>2.30591</v>
      </c>
      <c r="JB251">
        <v>1.34644</v>
      </c>
      <c r="JC251">
        <v>2.40234</v>
      </c>
      <c r="JD251">
        <v>32.2446</v>
      </c>
      <c r="JE251">
        <v>16.1634</v>
      </c>
      <c r="JF251">
        <v>18</v>
      </c>
      <c r="JG251">
        <v>493.357</v>
      </c>
      <c r="JH251">
        <v>408.651</v>
      </c>
      <c r="JI251">
        <v>20.4324</v>
      </c>
      <c r="JJ251">
        <v>26.1912</v>
      </c>
      <c r="JK251">
        <v>30.0003</v>
      </c>
      <c r="JL251">
        <v>26.1457</v>
      </c>
      <c r="JM251">
        <v>26.0898</v>
      </c>
      <c r="JN251">
        <v>45.0893</v>
      </c>
      <c r="JO251">
        <v>22.2773</v>
      </c>
      <c r="JP251">
        <v>8.08113</v>
      </c>
      <c r="JQ251">
        <v>20.4318</v>
      </c>
      <c r="JR251">
        <v>1127.53</v>
      </c>
      <c r="JS251">
        <v>20.0575</v>
      </c>
      <c r="JT251">
        <v>102.344</v>
      </c>
      <c r="JU251">
        <v>103.17</v>
      </c>
    </row>
    <row r="252" spans="1:281">
      <c r="A252">
        <v>236</v>
      </c>
      <c r="B252">
        <v>1659722511</v>
      </c>
      <c r="C252">
        <v>4525.90000009537</v>
      </c>
      <c r="D252" t="s">
        <v>897</v>
      </c>
      <c r="E252" t="s">
        <v>898</v>
      </c>
      <c r="F252">
        <v>5</v>
      </c>
      <c r="G252" t="s">
        <v>764</v>
      </c>
      <c r="H252" t="s">
        <v>416</v>
      </c>
      <c r="I252">
        <v>1659722503.21429</v>
      </c>
      <c r="J252">
        <f>(K252)/1000</f>
        <v>0</v>
      </c>
      <c r="K252">
        <f>IF(CZ252, AN252, AH252)</f>
        <v>0</v>
      </c>
      <c r="L252">
        <f>IF(CZ252, AI252, AG252)</f>
        <v>0</v>
      </c>
      <c r="M252">
        <f>DB252 - IF(AU252&gt;1, L252*CV252*100.0/(AW252*DP252), 0)</f>
        <v>0</v>
      </c>
      <c r="N252">
        <f>((T252-J252/2)*M252-L252)/(T252+J252/2)</f>
        <v>0</v>
      </c>
      <c r="O252">
        <f>N252*(DI252+DJ252)/1000.0</f>
        <v>0</v>
      </c>
      <c r="P252">
        <f>(DB252 - IF(AU252&gt;1, L252*CV252*100.0/(AW252*DP252), 0))*(DI252+DJ252)/1000.0</f>
        <v>0</v>
      </c>
      <c r="Q252">
        <f>2.0/((1/S252-1/R252)+SIGN(S252)*SQRT((1/S252-1/R252)*(1/S252-1/R252) + 4*CW252/((CW252+1)*(CW252+1))*(2*1/S252*1/R252-1/R252*1/R252)))</f>
        <v>0</v>
      </c>
      <c r="R252">
        <f>IF(LEFT(CX252,1)&lt;&gt;"0",IF(LEFT(CX252,1)="1",3.0,CY252),$D$5+$E$5*(DP252*DI252/($K$5*1000))+$F$5*(DP252*DI252/($K$5*1000))*MAX(MIN(CV252,$J$5),$I$5)*MAX(MIN(CV252,$J$5),$I$5)+$G$5*MAX(MIN(CV252,$J$5),$I$5)*(DP252*DI252/($K$5*1000))+$H$5*(DP252*DI252/($K$5*1000))*(DP252*DI252/($K$5*1000)))</f>
        <v>0</v>
      </c>
      <c r="S252">
        <f>J252*(1000-(1000*0.61365*exp(17.502*W252/(240.97+W252))/(DI252+DJ252)+DD252)/2)/(1000*0.61365*exp(17.502*W252/(240.97+W252))/(DI252+DJ252)-DD252)</f>
        <v>0</v>
      </c>
      <c r="T252">
        <f>1/((CW252+1)/(Q252/1.6)+1/(R252/1.37)) + CW252/((CW252+1)/(Q252/1.6) + CW252/(R252/1.37))</f>
        <v>0</v>
      </c>
      <c r="U252">
        <f>(CR252*CU252)</f>
        <v>0</v>
      </c>
      <c r="V252">
        <f>(DK252+(U252+2*0.95*5.67E-8*(((DK252+$B$7)+273)^4-(DK252+273)^4)-44100*J252)/(1.84*29.3*R252+8*0.95*5.67E-8*(DK252+273)^3))</f>
        <v>0</v>
      </c>
      <c r="W252">
        <f>($C$7*DL252+$D$7*DM252+$E$7*V252)</f>
        <v>0</v>
      </c>
      <c r="X252">
        <f>0.61365*exp(17.502*W252/(240.97+W252))</f>
        <v>0</v>
      </c>
      <c r="Y252">
        <f>(Z252/AA252*100)</f>
        <v>0</v>
      </c>
      <c r="Z252">
        <f>DD252*(DI252+DJ252)/1000</f>
        <v>0</v>
      </c>
      <c r="AA252">
        <f>0.61365*exp(17.502*DK252/(240.97+DK252))</f>
        <v>0</v>
      </c>
      <c r="AB252">
        <f>(X252-DD252*(DI252+DJ252)/1000)</f>
        <v>0</v>
      </c>
      <c r="AC252">
        <f>(-J252*44100)</f>
        <v>0</v>
      </c>
      <c r="AD252">
        <f>2*29.3*R252*0.92*(DK252-W252)</f>
        <v>0</v>
      </c>
      <c r="AE252">
        <f>2*0.95*5.67E-8*(((DK252+$B$7)+273)^4-(W252+273)^4)</f>
        <v>0</v>
      </c>
      <c r="AF252">
        <f>U252+AE252+AC252+AD252</f>
        <v>0</v>
      </c>
      <c r="AG252">
        <f>DH252*AU252*(DC252-DB252*(1000-AU252*DE252)/(1000-AU252*DD252))/(100*CV252)</f>
        <v>0</v>
      </c>
      <c r="AH252">
        <f>1000*DH252*AU252*(DD252-DE252)/(100*CV252*(1000-AU252*DD252))</f>
        <v>0</v>
      </c>
      <c r="AI252">
        <f>(AJ252 - AK252 - DI252*1E3/(8.314*(DK252+273.15)) * AM252/DH252 * AL252) * DH252/(100*CV252) * (1000 - DE252)/1000</f>
        <v>0</v>
      </c>
      <c r="AJ252">
        <v>1142.16456145122</v>
      </c>
      <c r="AK252">
        <v>1115.00787878788</v>
      </c>
      <c r="AL252">
        <v>3.42791638108126</v>
      </c>
      <c r="AM252">
        <v>66.0070140870222</v>
      </c>
      <c r="AN252">
        <f>(AP252 - AO252 + DI252*1E3/(8.314*(DK252+273.15)) * AR252/DH252 * AQ252) * DH252/(100*CV252) * 1000/(1000 - AP252)</f>
        <v>0</v>
      </c>
      <c r="AO252">
        <v>20.1026788713244</v>
      </c>
      <c r="AP252">
        <v>21.3812629370629</v>
      </c>
      <c r="AQ252">
        <v>-1.13016471868164e-05</v>
      </c>
      <c r="AR252">
        <v>111.285414985331</v>
      </c>
      <c r="AS252">
        <v>2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MAX(0,($B$13+$C$13*DP252)/(1+$D$13*DP252)*DI252/(DK252+273)*$E$13)</f>
        <v>0</v>
      </c>
      <c r="AX252" t="s">
        <v>417</v>
      </c>
      <c r="AY252" t="s">
        <v>417</v>
      </c>
      <c r="AZ252">
        <v>0</v>
      </c>
      <c r="BA252">
        <v>0</v>
      </c>
      <c r="BB252">
        <f>1-AZ252/BA252</f>
        <v>0</v>
      </c>
      <c r="BC252">
        <v>0</v>
      </c>
      <c r="BD252" t="s">
        <v>417</v>
      </c>
      <c r="BE252" t="s">
        <v>417</v>
      </c>
      <c r="BF252">
        <v>0</v>
      </c>
      <c r="BG252">
        <v>0</v>
      </c>
      <c r="BH252">
        <f>1-BF252/BG252</f>
        <v>0</v>
      </c>
      <c r="BI252">
        <v>0.5</v>
      </c>
      <c r="BJ252">
        <f>CS252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417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f>$B$11*DQ252+$C$11*DR252+$F$11*EC252*(1-EF252)</f>
        <v>0</v>
      </c>
      <c r="CS252">
        <f>CR252*CT252</f>
        <v>0</v>
      </c>
      <c r="CT252">
        <f>($B$11*$D$9+$C$11*$D$9+$F$11*((EP252+EH252)/MAX(EP252+EH252+EQ252, 0.1)*$I$9+EQ252/MAX(EP252+EH252+EQ252, 0.1)*$J$9))/($B$11+$C$11+$F$11)</f>
        <v>0</v>
      </c>
      <c r="CU252">
        <f>($B$11*$K$9+$C$11*$K$9+$F$11*((EP252+EH252)/MAX(EP252+EH252+EQ252, 0.1)*$P$9+EQ252/MAX(EP252+EH252+EQ252, 0.1)*$Q$9))/($B$11+$C$11+$F$11)</f>
        <v>0</v>
      </c>
      <c r="CV252">
        <v>6</v>
      </c>
      <c r="CW252">
        <v>0.5</v>
      </c>
      <c r="CX252" t="s">
        <v>418</v>
      </c>
      <c r="CY252">
        <v>2</v>
      </c>
      <c r="CZ252" t="b">
        <v>1</v>
      </c>
      <c r="DA252">
        <v>1659722503.21429</v>
      </c>
      <c r="DB252">
        <v>1066.64142857143</v>
      </c>
      <c r="DC252">
        <v>1101.99821428571</v>
      </c>
      <c r="DD252">
        <v>21.3806857142857</v>
      </c>
      <c r="DE252">
        <v>20.1014071428571</v>
      </c>
      <c r="DF252">
        <v>1056.75857142857</v>
      </c>
      <c r="DG252">
        <v>21.0302714285714</v>
      </c>
      <c r="DH252">
        <v>500.129785714286</v>
      </c>
      <c r="DI252">
        <v>90.3667142857143</v>
      </c>
      <c r="DJ252">
        <v>0.100100992857143</v>
      </c>
      <c r="DK252">
        <v>24.5744785714286</v>
      </c>
      <c r="DL252">
        <v>24.9912928571429</v>
      </c>
      <c r="DM252">
        <v>999.9</v>
      </c>
      <c r="DN252">
        <v>0</v>
      </c>
      <c r="DO252">
        <v>0</v>
      </c>
      <c r="DP252">
        <v>9994.46428571429</v>
      </c>
      <c r="DQ252">
        <v>0</v>
      </c>
      <c r="DR252">
        <v>11.0690642857143</v>
      </c>
      <c r="DS252">
        <v>-35.3574357142857</v>
      </c>
      <c r="DT252">
        <v>1089.94392857143</v>
      </c>
      <c r="DU252">
        <v>1124.60535714286</v>
      </c>
      <c r="DV252">
        <v>1.2792775</v>
      </c>
      <c r="DW252">
        <v>1101.99821428571</v>
      </c>
      <c r="DX252">
        <v>20.1014071428571</v>
      </c>
      <c r="DY252">
        <v>1.93210178571429</v>
      </c>
      <c r="DZ252">
        <v>1.81649785714286</v>
      </c>
      <c r="EA252">
        <v>16.8986142857143</v>
      </c>
      <c r="EB252">
        <v>15.9294821428571</v>
      </c>
      <c r="EC252">
        <v>2000.0025</v>
      </c>
      <c r="ED252">
        <v>0.979998071428571</v>
      </c>
      <c r="EE252">
        <v>0.0200016964285714</v>
      </c>
      <c r="EF252">
        <v>0</v>
      </c>
      <c r="EG252">
        <v>277.066214285714</v>
      </c>
      <c r="EH252">
        <v>5.00063</v>
      </c>
      <c r="EI252">
        <v>5805.63607142857</v>
      </c>
      <c r="EJ252">
        <v>17256.925</v>
      </c>
      <c r="EK252">
        <v>38.375</v>
      </c>
      <c r="EL252">
        <v>38.4595</v>
      </c>
      <c r="EM252">
        <v>37.937</v>
      </c>
      <c r="EN252">
        <v>37.812</v>
      </c>
      <c r="EO252">
        <v>39.187</v>
      </c>
      <c r="EP252">
        <v>1955.09642857143</v>
      </c>
      <c r="EQ252">
        <v>39.9060714285714</v>
      </c>
      <c r="ER252">
        <v>0</v>
      </c>
      <c r="ES252">
        <v>1659722508.1</v>
      </c>
      <c r="ET252">
        <v>0</v>
      </c>
      <c r="EU252">
        <v>277.07268</v>
      </c>
      <c r="EV252">
        <v>1.16746154847972</v>
      </c>
      <c r="EW252">
        <v>25.0561538979239</v>
      </c>
      <c r="EX252">
        <v>5805.888</v>
      </c>
      <c r="EY252">
        <v>15</v>
      </c>
      <c r="EZ252">
        <v>0</v>
      </c>
      <c r="FA252" t="s">
        <v>419</v>
      </c>
      <c r="FB252">
        <v>1659628608.5</v>
      </c>
      <c r="FC252">
        <v>1659628614.5</v>
      </c>
      <c r="FD252">
        <v>0</v>
      </c>
      <c r="FE252">
        <v>0.171</v>
      </c>
      <c r="FF252">
        <v>-0.023</v>
      </c>
      <c r="FG252">
        <v>6.372</v>
      </c>
      <c r="FH252">
        <v>0.072</v>
      </c>
      <c r="FI252">
        <v>420</v>
      </c>
      <c r="FJ252">
        <v>15</v>
      </c>
      <c r="FK252">
        <v>0.23</v>
      </c>
      <c r="FL252">
        <v>0.04</v>
      </c>
      <c r="FM252">
        <v>-35.24476</v>
      </c>
      <c r="FN252">
        <v>-0.809657786116275</v>
      </c>
      <c r="FO252">
        <v>0.38362682896273</v>
      </c>
      <c r="FP252">
        <v>0</v>
      </c>
      <c r="FQ252">
        <v>276.969264705882</v>
      </c>
      <c r="FR252">
        <v>1.94140565274832</v>
      </c>
      <c r="FS252">
        <v>0.254743851605478</v>
      </c>
      <c r="FT252">
        <v>0</v>
      </c>
      <c r="FU252">
        <v>1.279273</v>
      </c>
      <c r="FV252">
        <v>-0.00057906191369786</v>
      </c>
      <c r="FW252">
        <v>0.00328227223124467</v>
      </c>
      <c r="FX252">
        <v>1</v>
      </c>
      <c r="FY252">
        <v>1</v>
      </c>
      <c r="FZ252">
        <v>3</v>
      </c>
      <c r="GA252" t="s">
        <v>426</v>
      </c>
      <c r="GB252">
        <v>2.97426</v>
      </c>
      <c r="GC252">
        <v>2.75417</v>
      </c>
      <c r="GD252">
        <v>0.176057</v>
      </c>
      <c r="GE252">
        <v>0.18059</v>
      </c>
      <c r="GF252">
        <v>0.0953273</v>
      </c>
      <c r="GG252">
        <v>0.0922176</v>
      </c>
      <c r="GH252">
        <v>32095.5</v>
      </c>
      <c r="GI252">
        <v>34916.6</v>
      </c>
      <c r="GJ252">
        <v>35296.2</v>
      </c>
      <c r="GK252">
        <v>38641.1</v>
      </c>
      <c r="GL252">
        <v>45275.7</v>
      </c>
      <c r="GM252">
        <v>50667.4</v>
      </c>
      <c r="GN252">
        <v>55168.5</v>
      </c>
      <c r="GO252">
        <v>61983.1</v>
      </c>
      <c r="GP252">
        <v>1.9802</v>
      </c>
      <c r="GQ252">
        <v>1.8488</v>
      </c>
      <c r="GR252">
        <v>0.076443</v>
      </c>
      <c r="GS252">
        <v>0</v>
      </c>
      <c r="GT252">
        <v>23.7114</v>
      </c>
      <c r="GU252">
        <v>999.9</v>
      </c>
      <c r="GV252">
        <v>55.292</v>
      </c>
      <c r="GW252">
        <v>28.792</v>
      </c>
      <c r="GX252">
        <v>24.3139</v>
      </c>
      <c r="GY252">
        <v>54.9221</v>
      </c>
      <c r="GZ252">
        <v>49.7556</v>
      </c>
      <c r="HA252">
        <v>1</v>
      </c>
      <c r="HB252">
        <v>-0.0766667</v>
      </c>
      <c r="HC252">
        <v>1.78107</v>
      </c>
      <c r="HD252">
        <v>20.1367</v>
      </c>
      <c r="HE252">
        <v>5.19932</v>
      </c>
      <c r="HF252">
        <v>12.004</v>
      </c>
      <c r="HG252">
        <v>4.976</v>
      </c>
      <c r="HH252">
        <v>3.2932</v>
      </c>
      <c r="HI252">
        <v>661</v>
      </c>
      <c r="HJ252">
        <v>9999</v>
      </c>
      <c r="HK252">
        <v>9999</v>
      </c>
      <c r="HL252">
        <v>9999</v>
      </c>
      <c r="HM252">
        <v>1.86282</v>
      </c>
      <c r="HN252">
        <v>1.86783</v>
      </c>
      <c r="HO252">
        <v>1.86752</v>
      </c>
      <c r="HP252">
        <v>1.86865</v>
      </c>
      <c r="HQ252">
        <v>1.86951</v>
      </c>
      <c r="HR252">
        <v>1.86554</v>
      </c>
      <c r="HS252">
        <v>1.86673</v>
      </c>
      <c r="HT252">
        <v>1.86807</v>
      </c>
      <c r="HU252">
        <v>5</v>
      </c>
      <c r="HV252">
        <v>0</v>
      </c>
      <c r="HW252">
        <v>0</v>
      </c>
      <c r="HX252">
        <v>0</v>
      </c>
      <c r="HY252" t="s">
        <v>421</v>
      </c>
      <c r="HZ252" t="s">
        <v>422</v>
      </c>
      <c r="IA252" t="s">
        <v>423</v>
      </c>
      <c r="IB252" t="s">
        <v>423</v>
      </c>
      <c r="IC252" t="s">
        <v>423</v>
      </c>
      <c r="ID252" t="s">
        <v>423</v>
      </c>
      <c r="IE252">
        <v>0</v>
      </c>
      <c r="IF252">
        <v>100</v>
      </c>
      <c r="IG252">
        <v>100</v>
      </c>
      <c r="IH252">
        <v>10.02</v>
      </c>
      <c r="II252">
        <v>0.3504</v>
      </c>
      <c r="IJ252">
        <v>3.92169283877132</v>
      </c>
      <c r="IK252">
        <v>0.0054094350880348</v>
      </c>
      <c r="IL252">
        <v>8.62785101562088e-07</v>
      </c>
      <c r="IM252">
        <v>-6.09410195572284e-10</v>
      </c>
      <c r="IN252">
        <v>-0.025273926026183</v>
      </c>
      <c r="IO252">
        <v>-0.0219156322177338</v>
      </c>
      <c r="IP252">
        <v>0.00246301660602182</v>
      </c>
      <c r="IQ252">
        <v>-2.7174175459257e-05</v>
      </c>
      <c r="IR252">
        <v>-3</v>
      </c>
      <c r="IS252">
        <v>1757</v>
      </c>
      <c r="IT252">
        <v>1</v>
      </c>
      <c r="IU252">
        <v>21</v>
      </c>
      <c r="IV252">
        <v>1565</v>
      </c>
      <c r="IW252">
        <v>1564.9</v>
      </c>
      <c r="IX252">
        <v>2.27661</v>
      </c>
      <c r="IY252">
        <v>2.59644</v>
      </c>
      <c r="IZ252">
        <v>1.54785</v>
      </c>
      <c r="JA252">
        <v>2.30591</v>
      </c>
      <c r="JB252">
        <v>1.34644</v>
      </c>
      <c r="JC252">
        <v>2.33521</v>
      </c>
      <c r="JD252">
        <v>32.2225</v>
      </c>
      <c r="JE252">
        <v>16.1546</v>
      </c>
      <c r="JF252">
        <v>18</v>
      </c>
      <c r="JG252">
        <v>492.857</v>
      </c>
      <c r="JH252">
        <v>408.885</v>
      </c>
      <c r="JI252">
        <v>20.4353</v>
      </c>
      <c r="JJ252">
        <v>26.1935</v>
      </c>
      <c r="JK252">
        <v>30.0001</v>
      </c>
      <c r="JL252">
        <v>26.148</v>
      </c>
      <c r="JM252">
        <v>26.0915</v>
      </c>
      <c r="JN252">
        <v>45.6091</v>
      </c>
      <c r="JO252">
        <v>22.2773</v>
      </c>
      <c r="JP252">
        <v>8.08113</v>
      </c>
      <c r="JQ252">
        <v>20.4333</v>
      </c>
      <c r="JR252">
        <v>1140.99</v>
      </c>
      <c r="JS252">
        <v>20.0568</v>
      </c>
      <c r="JT252">
        <v>102.343</v>
      </c>
      <c r="JU252">
        <v>103.169</v>
      </c>
    </row>
    <row r="253" spans="1:281">
      <c r="A253">
        <v>237</v>
      </c>
      <c r="B253">
        <v>1659722516</v>
      </c>
      <c r="C253">
        <v>4530.90000009537</v>
      </c>
      <c r="D253" t="s">
        <v>899</v>
      </c>
      <c r="E253" t="s">
        <v>900</v>
      </c>
      <c r="F253">
        <v>5</v>
      </c>
      <c r="G253" t="s">
        <v>764</v>
      </c>
      <c r="H253" t="s">
        <v>416</v>
      </c>
      <c r="I253">
        <v>1659722508.5</v>
      </c>
      <c r="J253">
        <f>(K253)/1000</f>
        <v>0</v>
      </c>
      <c r="K253">
        <f>IF(CZ253, AN253, AH253)</f>
        <v>0</v>
      </c>
      <c r="L253">
        <f>IF(CZ253, AI253, AG253)</f>
        <v>0</v>
      </c>
      <c r="M253">
        <f>DB253 - IF(AU253&gt;1, L253*CV253*100.0/(AW253*DP253), 0)</f>
        <v>0</v>
      </c>
      <c r="N253">
        <f>((T253-J253/2)*M253-L253)/(T253+J253/2)</f>
        <v>0</v>
      </c>
      <c r="O253">
        <f>N253*(DI253+DJ253)/1000.0</f>
        <v>0</v>
      </c>
      <c r="P253">
        <f>(DB253 - IF(AU253&gt;1, L253*CV253*100.0/(AW253*DP253), 0))*(DI253+DJ253)/1000.0</f>
        <v>0</v>
      </c>
      <c r="Q253">
        <f>2.0/((1/S253-1/R253)+SIGN(S253)*SQRT((1/S253-1/R253)*(1/S253-1/R253) + 4*CW253/((CW253+1)*(CW253+1))*(2*1/S253*1/R253-1/R253*1/R253)))</f>
        <v>0</v>
      </c>
      <c r="R253">
        <f>IF(LEFT(CX253,1)&lt;&gt;"0",IF(LEFT(CX253,1)="1",3.0,CY253),$D$5+$E$5*(DP253*DI253/($K$5*1000))+$F$5*(DP253*DI253/($K$5*1000))*MAX(MIN(CV253,$J$5),$I$5)*MAX(MIN(CV253,$J$5),$I$5)+$G$5*MAX(MIN(CV253,$J$5),$I$5)*(DP253*DI253/($K$5*1000))+$H$5*(DP253*DI253/($K$5*1000))*(DP253*DI253/($K$5*1000)))</f>
        <v>0</v>
      </c>
      <c r="S253">
        <f>J253*(1000-(1000*0.61365*exp(17.502*W253/(240.97+W253))/(DI253+DJ253)+DD253)/2)/(1000*0.61365*exp(17.502*W253/(240.97+W253))/(DI253+DJ253)-DD253)</f>
        <v>0</v>
      </c>
      <c r="T253">
        <f>1/((CW253+1)/(Q253/1.6)+1/(R253/1.37)) + CW253/((CW253+1)/(Q253/1.6) + CW253/(R253/1.37))</f>
        <v>0</v>
      </c>
      <c r="U253">
        <f>(CR253*CU253)</f>
        <v>0</v>
      </c>
      <c r="V253">
        <f>(DK253+(U253+2*0.95*5.67E-8*(((DK253+$B$7)+273)^4-(DK253+273)^4)-44100*J253)/(1.84*29.3*R253+8*0.95*5.67E-8*(DK253+273)^3))</f>
        <v>0</v>
      </c>
      <c r="W253">
        <f>($C$7*DL253+$D$7*DM253+$E$7*V253)</f>
        <v>0</v>
      </c>
      <c r="X253">
        <f>0.61365*exp(17.502*W253/(240.97+W253))</f>
        <v>0</v>
      </c>
      <c r="Y253">
        <f>(Z253/AA253*100)</f>
        <v>0</v>
      </c>
      <c r="Z253">
        <f>DD253*(DI253+DJ253)/1000</f>
        <v>0</v>
      </c>
      <c r="AA253">
        <f>0.61365*exp(17.502*DK253/(240.97+DK253))</f>
        <v>0</v>
      </c>
      <c r="AB253">
        <f>(X253-DD253*(DI253+DJ253)/1000)</f>
        <v>0</v>
      </c>
      <c r="AC253">
        <f>(-J253*44100)</f>
        <v>0</v>
      </c>
      <c r="AD253">
        <f>2*29.3*R253*0.92*(DK253-W253)</f>
        <v>0</v>
      </c>
      <c r="AE253">
        <f>2*0.95*5.67E-8*(((DK253+$B$7)+273)^4-(W253+273)^4)</f>
        <v>0</v>
      </c>
      <c r="AF253">
        <f>U253+AE253+AC253+AD253</f>
        <v>0</v>
      </c>
      <c r="AG253">
        <f>DH253*AU253*(DC253-DB253*(1000-AU253*DE253)/(1000-AU253*DD253))/(100*CV253)</f>
        <v>0</v>
      </c>
      <c r="AH253">
        <f>1000*DH253*AU253*(DD253-DE253)/(100*CV253*(1000-AU253*DD253))</f>
        <v>0</v>
      </c>
      <c r="AI253">
        <f>(AJ253 - AK253 - DI253*1E3/(8.314*(DK253+273.15)) * AM253/DH253 * AL253) * DH253/(100*CV253) * (1000 - DE253)/1000</f>
        <v>0</v>
      </c>
      <c r="AJ253">
        <v>1159.6186293742</v>
      </c>
      <c r="AK253">
        <v>1132.31406060606</v>
      </c>
      <c r="AL253">
        <v>3.45293186856988</v>
      </c>
      <c r="AM253">
        <v>66.0070140870222</v>
      </c>
      <c r="AN253">
        <f>(AP253 - AO253 + DI253*1E3/(8.314*(DK253+273.15)) * AR253/DH253 * AQ253) * DH253/(100*CV253) * 1000/(1000 - AP253)</f>
        <v>0</v>
      </c>
      <c r="AO253">
        <v>20.1026797789312</v>
      </c>
      <c r="AP253">
        <v>21.3814678321678</v>
      </c>
      <c r="AQ253">
        <v>1.09642577491183e-05</v>
      </c>
      <c r="AR253">
        <v>111.285414985331</v>
      </c>
      <c r="AS253">
        <v>2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MAX(0,($B$13+$C$13*DP253)/(1+$D$13*DP253)*DI253/(DK253+273)*$E$13)</f>
        <v>0</v>
      </c>
      <c r="AX253" t="s">
        <v>417</v>
      </c>
      <c r="AY253" t="s">
        <v>417</v>
      </c>
      <c r="AZ253">
        <v>0</v>
      </c>
      <c r="BA253">
        <v>0</v>
      </c>
      <c r="BB253">
        <f>1-AZ253/BA253</f>
        <v>0</v>
      </c>
      <c r="BC253">
        <v>0</v>
      </c>
      <c r="BD253" t="s">
        <v>417</v>
      </c>
      <c r="BE253" t="s">
        <v>417</v>
      </c>
      <c r="BF253">
        <v>0</v>
      </c>
      <c r="BG253">
        <v>0</v>
      </c>
      <c r="BH253">
        <f>1-BF253/BG253</f>
        <v>0</v>
      </c>
      <c r="BI253">
        <v>0.5</v>
      </c>
      <c r="BJ253">
        <f>CS253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417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f>$B$11*DQ253+$C$11*DR253+$F$11*EC253*(1-EF253)</f>
        <v>0</v>
      </c>
      <c r="CS253">
        <f>CR253*CT253</f>
        <v>0</v>
      </c>
      <c r="CT253">
        <f>($B$11*$D$9+$C$11*$D$9+$F$11*((EP253+EH253)/MAX(EP253+EH253+EQ253, 0.1)*$I$9+EQ253/MAX(EP253+EH253+EQ253, 0.1)*$J$9))/($B$11+$C$11+$F$11)</f>
        <v>0</v>
      </c>
      <c r="CU253">
        <f>($B$11*$K$9+$C$11*$K$9+$F$11*((EP253+EH253)/MAX(EP253+EH253+EQ253, 0.1)*$P$9+EQ253/MAX(EP253+EH253+EQ253, 0.1)*$Q$9))/($B$11+$C$11+$F$11)</f>
        <v>0</v>
      </c>
      <c r="CV253">
        <v>6</v>
      </c>
      <c r="CW253">
        <v>0.5</v>
      </c>
      <c r="CX253" t="s">
        <v>418</v>
      </c>
      <c r="CY253">
        <v>2</v>
      </c>
      <c r="CZ253" t="b">
        <v>1</v>
      </c>
      <c r="DA253">
        <v>1659722508.5</v>
      </c>
      <c r="DB253">
        <v>1084.51555555556</v>
      </c>
      <c r="DC253">
        <v>1119.88148148148</v>
      </c>
      <c r="DD253">
        <v>21.3806888888889</v>
      </c>
      <c r="DE253">
        <v>20.1018592592593</v>
      </c>
      <c r="DF253">
        <v>1074.53925925926</v>
      </c>
      <c r="DG253">
        <v>21.0302814814815</v>
      </c>
      <c r="DH253">
        <v>500.087185185185</v>
      </c>
      <c r="DI253">
        <v>90.3664074074074</v>
      </c>
      <c r="DJ253">
        <v>0.10012722962963</v>
      </c>
      <c r="DK253">
        <v>24.5742259259259</v>
      </c>
      <c r="DL253">
        <v>24.9867888888889</v>
      </c>
      <c r="DM253">
        <v>999.9</v>
      </c>
      <c r="DN253">
        <v>0</v>
      </c>
      <c r="DO253">
        <v>0</v>
      </c>
      <c r="DP253">
        <v>9980.74074074074</v>
      </c>
      <c r="DQ253">
        <v>0</v>
      </c>
      <c r="DR253">
        <v>11.0765444444444</v>
      </c>
      <c r="DS253">
        <v>-35.366137037037</v>
      </c>
      <c r="DT253">
        <v>1108.20814814815</v>
      </c>
      <c r="DU253">
        <v>1142.85518518519</v>
      </c>
      <c r="DV253">
        <v>1.27883703703704</v>
      </c>
      <c r="DW253">
        <v>1119.88148148148</v>
      </c>
      <c r="DX253">
        <v>20.1018592592593</v>
      </c>
      <c r="DY253">
        <v>1.93209592592593</v>
      </c>
      <c r="DZ253">
        <v>1.81653222222222</v>
      </c>
      <c r="EA253">
        <v>16.8985703703704</v>
      </c>
      <c r="EB253">
        <v>15.9297888888889</v>
      </c>
      <c r="EC253">
        <v>2000.00333333333</v>
      </c>
      <c r="ED253">
        <v>0.979998962962963</v>
      </c>
      <c r="EE253">
        <v>0.0200008666666667</v>
      </c>
      <c r="EF253">
        <v>0</v>
      </c>
      <c r="EG253">
        <v>277.170851851852</v>
      </c>
      <c r="EH253">
        <v>5.00063</v>
      </c>
      <c r="EI253">
        <v>5807.69592592593</v>
      </c>
      <c r="EJ253">
        <v>17256.937037037</v>
      </c>
      <c r="EK253">
        <v>38.375</v>
      </c>
      <c r="EL253">
        <v>38.444</v>
      </c>
      <c r="EM253">
        <v>37.9324074074074</v>
      </c>
      <c r="EN253">
        <v>37.812</v>
      </c>
      <c r="EO253">
        <v>39.187</v>
      </c>
      <c r="EP253">
        <v>1955.09888888889</v>
      </c>
      <c r="EQ253">
        <v>39.9044444444444</v>
      </c>
      <c r="ER253">
        <v>0</v>
      </c>
      <c r="ES253">
        <v>1659722513.5</v>
      </c>
      <c r="ET253">
        <v>0</v>
      </c>
      <c r="EU253">
        <v>277.1805</v>
      </c>
      <c r="EV253">
        <v>1.00509402181383</v>
      </c>
      <c r="EW253">
        <v>20.7569230439784</v>
      </c>
      <c r="EX253">
        <v>5807.85769230769</v>
      </c>
      <c r="EY253">
        <v>15</v>
      </c>
      <c r="EZ253">
        <v>0</v>
      </c>
      <c r="FA253" t="s">
        <v>419</v>
      </c>
      <c r="FB253">
        <v>1659628608.5</v>
      </c>
      <c r="FC253">
        <v>1659628614.5</v>
      </c>
      <c r="FD253">
        <v>0</v>
      </c>
      <c r="FE253">
        <v>0.171</v>
      </c>
      <c r="FF253">
        <v>-0.023</v>
      </c>
      <c r="FG253">
        <v>6.372</v>
      </c>
      <c r="FH253">
        <v>0.072</v>
      </c>
      <c r="FI253">
        <v>420</v>
      </c>
      <c r="FJ253">
        <v>15</v>
      </c>
      <c r="FK253">
        <v>0.23</v>
      </c>
      <c r="FL253">
        <v>0.04</v>
      </c>
      <c r="FM253">
        <v>-35.3818225</v>
      </c>
      <c r="FN253">
        <v>-0.205025515947387</v>
      </c>
      <c r="FO253">
        <v>0.371942458915018</v>
      </c>
      <c r="FP253">
        <v>1</v>
      </c>
      <c r="FQ253">
        <v>277.119617647059</v>
      </c>
      <c r="FR253">
        <v>1.04878533317178</v>
      </c>
      <c r="FS253">
        <v>0.203582764598384</v>
      </c>
      <c r="FT253">
        <v>0</v>
      </c>
      <c r="FU253">
        <v>1.279314</v>
      </c>
      <c r="FV253">
        <v>-0.00433463414634368</v>
      </c>
      <c r="FW253">
        <v>0.0028642876950474</v>
      </c>
      <c r="FX253">
        <v>1</v>
      </c>
      <c r="FY253">
        <v>2</v>
      </c>
      <c r="FZ253">
        <v>3</v>
      </c>
      <c r="GA253" t="s">
        <v>429</v>
      </c>
      <c r="GB253">
        <v>2.97327</v>
      </c>
      <c r="GC253">
        <v>2.75329</v>
      </c>
      <c r="GD253">
        <v>0.177766</v>
      </c>
      <c r="GE253">
        <v>0.182151</v>
      </c>
      <c r="GF253">
        <v>0.0953246</v>
      </c>
      <c r="GG253">
        <v>0.0922194</v>
      </c>
      <c r="GH253">
        <v>32029.2</v>
      </c>
      <c r="GI253">
        <v>34850.5</v>
      </c>
      <c r="GJ253">
        <v>35296.5</v>
      </c>
      <c r="GK253">
        <v>38641.5</v>
      </c>
      <c r="GL253">
        <v>45276.2</v>
      </c>
      <c r="GM253">
        <v>50668</v>
      </c>
      <c r="GN253">
        <v>55168.9</v>
      </c>
      <c r="GO253">
        <v>61983.9</v>
      </c>
      <c r="GP253">
        <v>1.9806</v>
      </c>
      <c r="GQ253">
        <v>1.8486</v>
      </c>
      <c r="GR253">
        <v>0.077486</v>
      </c>
      <c r="GS253">
        <v>0</v>
      </c>
      <c r="GT253">
        <v>23.7054</v>
      </c>
      <c r="GU253">
        <v>999.9</v>
      </c>
      <c r="GV253">
        <v>55.268</v>
      </c>
      <c r="GW253">
        <v>28.792</v>
      </c>
      <c r="GX253">
        <v>24.2999</v>
      </c>
      <c r="GY253">
        <v>55.1721</v>
      </c>
      <c r="GZ253">
        <v>50.0841</v>
      </c>
      <c r="HA253">
        <v>1</v>
      </c>
      <c r="HB253">
        <v>-0.0763415</v>
      </c>
      <c r="HC253">
        <v>1.70444</v>
      </c>
      <c r="HD253">
        <v>20.1365</v>
      </c>
      <c r="HE253">
        <v>5.19932</v>
      </c>
      <c r="HF253">
        <v>12.0052</v>
      </c>
      <c r="HG253">
        <v>4.976</v>
      </c>
      <c r="HH253">
        <v>3.2932</v>
      </c>
      <c r="HI253">
        <v>661</v>
      </c>
      <c r="HJ253">
        <v>9999</v>
      </c>
      <c r="HK253">
        <v>9999</v>
      </c>
      <c r="HL253">
        <v>9999</v>
      </c>
      <c r="HM253">
        <v>1.86282</v>
      </c>
      <c r="HN253">
        <v>1.86783</v>
      </c>
      <c r="HO253">
        <v>1.86752</v>
      </c>
      <c r="HP253">
        <v>1.86865</v>
      </c>
      <c r="HQ253">
        <v>1.86954</v>
      </c>
      <c r="HR253">
        <v>1.86557</v>
      </c>
      <c r="HS253">
        <v>1.8667</v>
      </c>
      <c r="HT253">
        <v>1.8681</v>
      </c>
      <c r="HU253">
        <v>5</v>
      </c>
      <c r="HV253">
        <v>0</v>
      </c>
      <c r="HW253">
        <v>0</v>
      </c>
      <c r="HX253">
        <v>0</v>
      </c>
      <c r="HY253" t="s">
        <v>421</v>
      </c>
      <c r="HZ253" t="s">
        <v>422</v>
      </c>
      <c r="IA253" t="s">
        <v>423</v>
      </c>
      <c r="IB253" t="s">
        <v>423</v>
      </c>
      <c r="IC253" t="s">
        <v>423</v>
      </c>
      <c r="ID253" t="s">
        <v>423</v>
      </c>
      <c r="IE253">
        <v>0</v>
      </c>
      <c r="IF253">
        <v>100</v>
      </c>
      <c r="IG253">
        <v>100</v>
      </c>
      <c r="IH253">
        <v>10.11</v>
      </c>
      <c r="II253">
        <v>0.3504</v>
      </c>
      <c r="IJ253">
        <v>3.92169283877132</v>
      </c>
      <c r="IK253">
        <v>0.0054094350880348</v>
      </c>
      <c r="IL253">
        <v>8.62785101562088e-07</v>
      </c>
      <c r="IM253">
        <v>-6.09410195572284e-10</v>
      </c>
      <c r="IN253">
        <v>-0.025273926026183</v>
      </c>
      <c r="IO253">
        <v>-0.0219156322177338</v>
      </c>
      <c r="IP253">
        <v>0.00246301660602182</v>
      </c>
      <c r="IQ253">
        <v>-2.7174175459257e-05</v>
      </c>
      <c r="IR253">
        <v>-3</v>
      </c>
      <c r="IS253">
        <v>1757</v>
      </c>
      <c r="IT253">
        <v>1</v>
      </c>
      <c r="IU253">
        <v>21</v>
      </c>
      <c r="IV253">
        <v>1565.1</v>
      </c>
      <c r="IW253">
        <v>1565</v>
      </c>
      <c r="IX253">
        <v>2.30225</v>
      </c>
      <c r="IY253">
        <v>2.60254</v>
      </c>
      <c r="IZ253">
        <v>1.54785</v>
      </c>
      <c r="JA253">
        <v>2.30591</v>
      </c>
      <c r="JB253">
        <v>1.34644</v>
      </c>
      <c r="JC253">
        <v>2.36572</v>
      </c>
      <c r="JD253">
        <v>32.2446</v>
      </c>
      <c r="JE253">
        <v>16.1546</v>
      </c>
      <c r="JF253">
        <v>18</v>
      </c>
      <c r="JG253">
        <v>493.137</v>
      </c>
      <c r="JH253">
        <v>408.789</v>
      </c>
      <c r="JI253">
        <v>20.4411</v>
      </c>
      <c r="JJ253">
        <v>26.1956</v>
      </c>
      <c r="JK253">
        <v>30.0003</v>
      </c>
      <c r="JL253">
        <v>26.1501</v>
      </c>
      <c r="JM253">
        <v>26.0937</v>
      </c>
      <c r="JN253">
        <v>46.0898</v>
      </c>
      <c r="JO253">
        <v>22.2773</v>
      </c>
      <c r="JP253">
        <v>8.08113</v>
      </c>
      <c r="JQ253">
        <v>20.4516</v>
      </c>
      <c r="JR253">
        <v>1161.44</v>
      </c>
      <c r="JS253">
        <v>20.0527</v>
      </c>
      <c r="JT253">
        <v>102.344</v>
      </c>
      <c r="JU253">
        <v>103.17</v>
      </c>
    </row>
    <row r="254" spans="1:281">
      <c r="A254">
        <v>238</v>
      </c>
      <c r="B254">
        <v>1659722521</v>
      </c>
      <c r="C254">
        <v>4535.90000009537</v>
      </c>
      <c r="D254" t="s">
        <v>901</v>
      </c>
      <c r="E254" t="s">
        <v>902</v>
      </c>
      <c r="F254">
        <v>5</v>
      </c>
      <c r="G254" t="s">
        <v>764</v>
      </c>
      <c r="H254" t="s">
        <v>416</v>
      </c>
      <c r="I254">
        <v>1659722513.21429</v>
      </c>
      <c r="J254">
        <f>(K254)/1000</f>
        <v>0</v>
      </c>
      <c r="K254">
        <f>IF(CZ254, AN254, AH254)</f>
        <v>0</v>
      </c>
      <c r="L254">
        <f>IF(CZ254, AI254, AG254)</f>
        <v>0</v>
      </c>
      <c r="M254">
        <f>DB254 - IF(AU254&gt;1, L254*CV254*100.0/(AW254*DP254), 0)</f>
        <v>0</v>
      </c>
      <c r="N254">
        <f>((T254-J254/2)*M254-L254)/(T254+J254/2)</f>
        <v>0</v>
      </c>
      <c r="O254">
        <f>N254*(DI254+DJ254)/1000.0</f>
        <v>0</v>
      </c>
      <c r="P254">
        <f>(DB254 - IF(AU254&gt;1, L254*CV254*100.0/(AW254*DP254), 0))*(DI254+DJ254)/1000.0</f>
        <v>0</v>
      </c>
      <c r="Q254">
        <f>2.0/((1/S254-1/R254)+SIGN(S254)*SQRT((1/S254-1/R254)*(1/S254-1/R254) + 4*CW254/((CW254+1)*(CW254+1))*(2*1/S254*1/R254-1/R254*1/R254)))</f>
        <v>0</v>
      </c>
      <c r="R254">
        <f>IF(LEFT(CX254,1)&lt;&gt;"0",IF(LEFT(CX254,1)="1",3.0,CY254),$D$5+$E$5*(DP254*DI254/($K$5*1000))+$F$5*(DP254*DI254/($K$5*1000))*MAX(MIN(CV254,$J$5),$I$5)*MAX(MIN(CV254,$J$5),$I$5)+$G$5*MAX(MIN(CV254,$J$5),$I$5)*(DP254*DI254/($K$5*1000))+$H$5*(DP254*DI254/($K$5*1000))*(DP254*DI254/($K$5*1000)))</f>
        <v>0</v>
      </c>
      <c r="S254">
        <f>J254*(1000-(1000*0.61365*exp(17.502*W254/(240.97+W254))/(DI254+DJ254)+DD254)/2)/(1000*0.61365*exp(17.502*W254/(240.97+W254))/(DI254+DJ254)-DD254)</f>
        <v>0</v>
      </c>
      <c r="T254">
        <f>1/((CW254+1)/(Q254/1.6)+1/(R254/1.37)) + CW254/((CW254+1)/(Q254/1.6) + CW254/(R254/1.37))</f>
        <v>0</v>
      </c>
      <c r="U254">
        <f>(CR254*CU254)</f>
        <v>0</v>
      </c>
      <c r="V254">
        <f>(DK254+(U254+2*0.95*5.67E-8*(((DK254+$B$7)+273)^4-(DK254+273)^4)-44100*J254)/(1.84*29.3*R254+8*0.95*5.67E-8*(DK254+273)^3))</f>
        <v>0</v>
      </c>
      <c r="W254">
        <f>($C$7*DL254+$D$7*DM254+$E$7*V254)</f>
        <v>0</v>
      </c>
      <c r="X254">
        <f>0.61365*exp(17.502*W254/(240.97+W254))</f>
        <v>0</v>
      </c>
      <c r="Y254">
        <f>(Z254/AA254*100)</f>
        <v>0</v>
      </c>
      <c r="Z254">
        <f>DD254*(DI254+DJ254)/1000</f>
        <v>0</v>
      </c>
      <c r="AA254">
        <f>0.61365*exp(17.502*DK254/(240.97+DK254))</f>
        <v>0</v>
      </c>
      <c r="AB254">
        <f>(X254-DD254*(DI254+DJ254)/1000)</f>
        <v>0</v>
      </c>
      <c r="AC254">
        <f>(-J254*44100)</f>
        <v>0</v>
      </c>
      <c r="AD254">
        <f>2*29.3*R254*0.92*(DK254-W254)</f>
        <v>0</v>
      </c>
      <c r="AE254">
        <f>2*0.95*5.67E-8*(((DK254+$B$7)+273)^4-(W254+273)^4)</f>
        <v>0</v>
      </c>
      <c r="AF254">
        <f>U254+AE254+AC254+AD254</f>
        <v>0</v>
      </c>
      <c r="AG254">
        <f>DH254*AU254*(DC254-DB254*(1000-AU254*DE254)/(1000-AU254*DD254))/(100*CV254)</f>
        <v>0</v>
      </c>
      <c r="AH254">
        <f>1000*DH254*AU254*(DD254-DE254)/(100*CV254*(1000-AU254*DD254))</f>
        <v>0</v>
      </c>
      <c r="AI254">
        <f>(AJ254 - AK254 - DI254*1E3/(8.314*(DK254+273.15)) * AM254/DH254 * AL254) * DH254/(100*CV254) * (1000 - DE254)/1000</f>
        <v>0</v>
      </c>
      <c r="AJ254">
        <v>1176.27431558352</v>
      </c>
      <c r="AK254">
        <v>1149.12775757576</v>
      </c>
      <c r="AL254">
        <v>3.390130618755</v>
      </c>
      <c r="AM254">
        <v>66.0070140870222</v>
      </c>
      <c r="AN254">
        <f>(AP254 - AO254 + DI254*1E3/(8.314*(DK254+273.15)) * AR254/DH254 * AQ254) * DH254/(100*CV254) * 1000/(1000 - AP254)</f>
        <v>0</v>
      </c>
      <c r="AO254">
        <v>20.1004187331705</v>
      </c>
      <c r="AP254">
        <v>21.3823615384616</v>
      </c>
      <c r="AQ254">
        <v>-6.39419913756505e-06</v>
      </c>
      <c r="AR254">
        <v>111.285414985331</v>
      </c>
      <c r="AS254">
        <v>2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MAX(0,($B$13+$C$13*DP254)/(1+$D$13*DP254)*DI254/(DK254+273)*$E$13)</f>
        <v>0</v>
      </c>
      <c r="AX254" t="s">
        <v>417</v>
      </c>
      <c r="AY254" t="s">
        <v>417</v>
      </c>
      <c r="AZ254">
        <v>0</v>
      </c>
      <c r="BA254">
        <v>0</v>
      </c>
      <c r="BB254">
        <f>1-AZ254/BA254</f>
        <v>0</v>
      </c>
      <c r="BC254">
        <v>0</v>
      </c>
      <c r="BD254" t="s">
        <v>417</v>
      </c>
      <c r="BE254" t="s">
        <v>417</v>
      </c>
      <c r="BF254">
        <v>0</v>
      </c>
      <c r="BG254">
        <v>0</v>
      </c>
      <c r="BH254">
        <f>1-BF254/BG254</f>
        <v>0</v>
      </c>
      <c r="BI254">
        <v>0.5</v>
      </c>
      <c r="BJ254">
        <f>CS254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417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f>$B$11*DQ254+$C$11*DR254+$F$11*EC254*(1-EF254)</f>
        <v>0</v>
      </c>
      <c r="CS254">
        <f>CR254*CT254</f>
        <v>0</v>
      </c>
      <c r="CT254">
        <f>($B$11*$D$9+$C$11*$D$9+$F$11*((EP254+EH254)/MAX(EP254+EH254+EQ254, 0.1)*$I$9+EQ254/MAX(EP254+EH254+EQ254, 0.1)*$J$9))/($B$11+$C$11+$F$11)</f>
        <v>0</v>
      </c>
      <c r="CU254">
        <f>($B$11*$K$9+$C$11*$K$9+$F$11*((EP254+EH254)/MAX(EP254+EH254+EQ254, 0.1)*$P$9+EQ254/MAX(EP254+EH254+EQ254, 0.1)*$Q$9))/($B$11+$C$11+$F$11)</f>
        <v>0</v>
      </c>
      <c r="CV254">
        <v>6</v>
      </c>
      <c r="CW254">
        <v>0.5</v>
      </c>
      <c r="CX254" t="s">
        <v>418</v>
      </c>
      <c r="CY254">
        <v>2</v>
      </c>
      <c r="CZ254" t="b">
        <v>1</v>
      </c>
      <c r="DA254">
        <v>1659722513.21429</v>
      </c>
      <c r="DB254">
        <v>1100.28821428571</v>
      </c>
      <c r="DC254">
        <v>1135.6075</v>
      </c>
      <c r="DD254">
        <v>21.3811535714286</v>
      </c>
      <c r="DE254">
        <v>20.1013928571429</v>
      </c>
      <c r="DF254">
        <v>1090.23107142857</v>
      </c>
      <c r="DG254">
        <v>21.0307285714286</v>
      </c>
      <c r="DH254">
        <v>500.062607142857</v>
      </c>
      <c r="DI254">
        <v>90.3663964285714</v>
      </c>
      <c r="DJ254">
        <v>0.100143982142857</v>
      </c>
      <c r="DK254">
        <v>24.5717178571429</v>
      </c>
      <c r="DL254">
        <v>24.9831035714286</v>
      </c>
      <c r="DM254">
        <v>999.9</v>
      </c>
      <c r="DN254">
        <v>0</v>
      </c>
      <c r="DO254">
        <v>0</v>
      </c>
      <c r="DP254">
        <v>9985.53571428571</v>
      </c>
      <c r="DQ254">
        <v>0</v>
      </c>
      <c r="DR254">
        <v>11.0820821428571</v>
      </c>
      <c r="DS254">
        <v>-35.3195035714286</v>
      </c>
      <c r="DT254">
        <v>1124.32678571429</v>
      </c>
      <c r="DU254">
        <v>1158.90321428571</v>
      </c>
      <c r="DV254">
        <v>1.27977357142857</v>
      </c>
      <c r="DW254">
        <v>1135.6075</v>
      </c>
      <c r="DX254">
        <v>20.1013928571429</v>
      </c>
      <c r="DY254">
        <v>1.93213821428571</v>
      </c>
      <c r="DZ254">
        <v>1.81648964285714</v>
      </c>
      <c r="EA254">
        <v>16.8989107142857</v>
      </c>
      <c r="EB254">
        <v>15.929425</v>
      </c>
      <c r="EC254">
        <v>2000.00142857143</v>
      </c>
      <c r="ED254">
        <v>0.980000785714286</v>
      </c>
      <c r="EE254">
        <v>0.0199990071428571</v>
      </c>
      <c r="EF254">
        <v>0</v>
      </c>
      <c r="EG254">
        <v>277.289214285714</v>
      </c>
      <c r="EH254">
        <v>5.00063</v>
      </c>
      <c r="EI254">
        <v>5809.48285714286</v>
      </c>
      <c r="EJ254">
        <v>17256.925</v>
      </c>
      <c r="EK254">
        <v>38.375</v>
      </c>
      <c r="EL254">
        <v>38.437</v>
      </c>
      <c r="EM254">
        <v>37.9281428571429</v>
      </c>
      <c r="EN254">
        <v>37.812</v>
      </c>
      <c r="EO254">
        <v>39.187</v>
      </c>
      <c r="EP254">
        <v>1955.10071428571</v>
      </c>
      <c r="EQ254">
        <v>39.9007142857143</v>
      </c>
      <c r="ER254">
        <v>0</v>
      </c>
      <c r="ES254">
        <v>1659722518.3</v>
      </c>
      <c r="ET254">
        <v>0</v>
      </c>
      <c r="EU254">
        <v>277.263461538462</v>
      </c>
      <c r="EV254">
        <v>1.5102906015504</v>
      </c>
      <c r="EW254">
        <v>23.6095726411084</v>
      </c>
      <c r="EX254">
        <v>5809.68307692308</v>
      </c>
      <c r="EY254">
        <v>15</v>
      </c>
      <c r="EZ254">
        <v>0</v>
      </c>
      <c r="FA254" t="s">
        <v>419</v>
      </c>
      <c r="FB254">
        <v>1659628608.5</v>
      </c>
      <c r="FC254">
        <v>1659628614.5</v>
      </c>
      <c r="FD254">
        <v>0</v>
      </c>
      <c r="FE254">
        <v>0.171</v>
      </c>
      <c r="FF254">
        <v>-0.023</v>
      </c>
      <c r="FG254">
        <v>6.372</v>
      </c>
      <c r="FH254">
        <v>0.072</v>
      </c>
      <c r="FI254">
        <v>420</v>
      </c>
      <c r="FJ254">
        <v>15</v>
      </c>
      <c r="FK254">
        <v>0.23</v>
      </c>
      <c r="FL254">
        <v>0.04</v>
      </c>
      <c r="FM254">
        <v>-35.361405</v>
      </c>
      <c r="FN254">
        <v>0.472635647279579</v>
      </c>
      <c r="FO254">
        <v>0.351026731140237</v>
      </c>
      <c r="FP254">
        <v>1</v>
      </c>
      <c r="FQ254">
        <v>277.187382352941</v>
      </c>
      <c r="FR254">
        <v>1.07338426501956</v>
      </c>
      <c r="FS254">
        <v>0.196696244574617</v>
      </c>
      <c r="FT254">
        <v>0</v>
      </c>
      <c r="FU254">
        <v>1.27959125</v>
      </c>
      <c r="FV254">
        <v>0.000182026266414826</v>
      </c>
      <c r="FW254">
        <v>0.00306369808197542</v>
      </c>
      <c r="FX254">
        <v>1</v>
      </c>
      <c r="FY254">
        <v>2</v>
      </c>
      <c r="FZ254">
        <v>3</v>
      </c>
      <c r="GA254" t="s">
        <v>429</v>
      </c>
      <c r="GB254">
        <v>2.97399</v>
      </c>
      <c r="GC254">
        <v>2.75398</v>
      </c>
      <c r="GD254">
        <v>0.179444</v>
      </c>
      <c r="GE254">
        <v>0.18381</v>
      </c>
      <c r="GF254">
        <v>0.0953279</v>
      </c>
      <c r="GG254">
        <v>0.0922287</v>
      </c>
      <c r="GH254">
        <v>31963.8</v>
      </c>
      <c r="GI254">
        <v>34779.6</v>
      </c>
      <c r="GJ254">
        <v>35296.4</v>
      </c>
      <c r="GK254">
        <v>38641.2</v>
      </c>
      <c r="GL254">
        <v>45275.8</v>
      </c>
      <c r="GM254">
        <v>50667.4</v>
      </c>
      <c r="GN254">
        <v>55168.6</v>
      </c>
      <c r="GO254">
        <v>61983.7</v>
      </c>
      <c r="GP254">
        <v>1.9814</v>
      </c>
      <c r="GQ254">
        <v>1.8486</v>
      </c>
      <c r="GR254">
        <v>0.0779331</v>
      </c>
      <c r="GS254">
        <v>0</v>
      </c>
      <c r="GT254">
        <v>23.6998</v>
      </c>
      <c r="GU254">
        <v>999.9</v>
      </c>
      <c r="GV254">
        <v>55.268</v>
      </c>
      <c r="GW254">
        <v>28.792</v>
      </c>
      <c r="GX254">
        <v>24.3026</v>
      </c>
      <c r="GY254">
        <v>55.0621</v>
      </c>
      <c r="GZ254">
        <v>49.8998</v>
      </c>
      <c r="HA254">
        <v>1</v>
      </c>
      <c r="HB254">
        <v>-0.0764634</v>
      </c>
      <c r="HC254">
        <v>1.6841</v>
      </c>
      <c r="HD254">
        <v>20.1375</v>
      </c>
      <c r="HE254">
        <v>5.19932</v>
      </c>
      <c r="HF254">
        <v>12.004</v>
      </c>
      <c r="HG254">
        <v>4.9756</v>
      </c>
      <c r="HH254">
        <v>3.2934</v>
      </c>
      <c r="HI254">
        <v>661</v>
      </c>
      <c r="HJ254">
        <v>9999</v>
      </c>
      <c r="HK254">
        <v>9999</v>
      </c>
      <c r="HL254">
        <v>9999</v>
      </c>
      <c r="HM254">
        <v>1.86289</v>
      </c>
      <c r="HN254">
        <v>1.86777</v>
      </c>
      <c r="HO254">
        <v>1.86752</v>
      </c>
      <c r="HP254">
        <v>1.86865</v>
      </c>
      <c r="HQ254">
        <v>1.86951</v>
      </c>
      <c r="HR254">
        <v>1.86554</v>
      </c>
      <c r="HS254">
        <v>1.86676</v>
      </c>
      <c r="HT254">
        <v>1.86813</v>
      </c>
      <c r="HU254">
        <v>5</v>
      </c>
      <c r="HV254">
        <v>0</v>
      </c>
      <c r="HW254">
        <v>0</v>
      </c>
      <c r="HX254">
        <v>0</v>
      </c>
      <c r="HY254" t="s">
        <v>421</v>
      </c>
      <c r="HZ254" t="s">
        <v>422</v>
      </c>
      <c r="IA254" t="s">
        <v>423</v>
      </c>
      <c r="IB254" t="s">
        <v>423</v>
      </c>
      <c r="IC254" t="s">
        <v>423</v>
      </c>
      <c r="ID254" t="s">
        <v>423</v>
      </c>
      <c r="IE254">
        <v>0</v>
      </c>
      <c r="IF254">
        <v>100</v>
      </c>
      <c r="IG254">
        <v>100</v>
      </c>
      <c r="IH254">
        <v>10.18</v>
      </c>
      <c r="II254">
        <v>0.3504</v>
      </c>
      <c r="IJ254">
        <v>3.92169283877132</v>
      </c>
      <c r="IK254">
        <v>0.0054094350880348</v>
      </c>
      <c r="IL254">
        <v>8.62785101562088e-07</v>
      </c>
      <c r="IM254">
        <v>-6.09410195572284e-10</v>
      </c>
      <c r="IN254">
        <v>-0.025273926026183</v>
      </c>
      <c r="IO254">
        <v>-0.0219156322177338</v>
      </c>
      <c r="IP254">
        <v>0.00246301660602182</v>
      </c>
      <c r="IQ254">
        <v>-2.7174175459257e-05</v>
      </c>
      <c r="IR254">
        <v>-3</v>
      </c>
      <c r="IS254">
        <v>1757</v>
      </c>
      <c r="IT254">
        <v>1</v>
      </c>
      <c r="IU254">
        <v>21</v>
      </c>
      <c r="IV254">
        <v>1565.2</v>
      </c>
      <c r="IW254">
        <v>1565.1</v>
      </c>
      <c r="IX254">
        <v>2.32788</v>
      </c>
      <c r="IY254">
        <v>2.60132</v>
      </c>
      <c r="IZ254">
        <v>1.54785</v>
      </c>
      <c r="JA254">
        <v>2.30591</v>
      </c>
      <c r="JB254">
        <v>1.34644</v>
      </c>
      <c r="JC254">
        <v>2.41699</v>
      </c>
      <c r="JD254">
        <v>32.2225</v>
      </c>
      <c r="JE254">
        <v>16.1634</v>
      </c>
      <c r="JF254">
        <v>18</v>
      </c>
      <c r="JG254">
        <v>493.657</v>
      </c>
      <c r="JH254">
        <v>408.795</v>
      </c>
      <c r="JI254">
        <v>20.4563</v>
      </c>
      <c r="JJ254">
        <v>26.1979</v>
      </c>
      <c r="JK254">
        <v>30.0002</v>
      </c>
      <c r="JL254">
        <v>26.1501</v>
      </c>
      <c r="JM254">
        <v>26.0941</v>
      </c>
      <c r="JN254">
        <v>46.6465</v>
      </c>
      <c r="JO254">
        <v>22.2773</v>
      </c>
      <c r="JP254">
        <v>8.08113</v>
      </c>
      <c r="JQ254">
        <v>20.465</v>
      </c>
      <c r="JR254">
        <v>1174.86</v>
      </c>
      <c r="JS254">
        <v>20.0536</v>
      </c>
      <c r="JT254">
        <v>102.343</v>
      </c>
      <c r="JU254">
        <v>103.17</v>
      </c>
    </row>
    <row r="255" spans="1:281">
      <c r="A255">
        <v>239</v>
      </c>
      <c r="B255">
        <v>1659722526</v>
      </c>
      <c r="C255">
        <v>4540.90000009537</v>
      </c>
      <c r="D255" t="s">
        <v>903</v>
      </c>
      <c r="E255" t="s">
        <v>904</v>
      </c>
      <c r="F255">
        <v>5</v>
      </c>
      <c r="G255" t="s">
        <v>764</v>
      </c>
      <c r="H255" t="s">
        <v>416</v>
      </c>
      <c r="I255">
        <v>1659722518.5</v>
      </c>
      <c r="J255">
        <f>(K255)/1000</f>
        <v>0</v>
      </c>
      <c r="K255">
        <f>IF(CZ255, AN255, AH255)</f>
        <v>0</v>
      </c>
      <c r="L255">
        <f>IF(CZ255, AI255, AG255)</f>
        <v>0</v>
      </c>
      <c r="M255">
        <f>DB255 - IF(AU255&gt;1, L255*CV255*100.0/(AW255*DP255), 0)</f>
        <v>0</v>
      </c>
      <c r="N255">
        <f>((T255-J255/2)*M255-L255)/(T255+J255/2)</f>
        <v>0</v>
      </c>
      <c r="O255">
        <f>N255*(DI255+DJ255)/1000.0</f>
        <v>0</v>
      </c>
      <c r="P255">
        <f>(DB255 - IF(AU255&gt;1, L255*CV255*100.0/(AW255*DP255), 0))*(DI255+DJ255)/1000.0</f>
        <v>0</v>
      </c>
      <c r="Q255">
        <f>2.0/((1/S255-1/R255)+SIGN(S255)*SQRT((1/S255-1/R255)*(1/S255-1/R255) + 4*CW255/((CW255+1)*(CW255+1))*(2*1/S255*1/R255-1/R255*1/R255)))</f>
        <v>0</v>
      </c>
      <c r="R255">
        <f>IF(LEFT(CX255,1)&lt;&gt;"0",IF(LEFT(CX255,1)="1",3.0,CY255),$D$5+$E$5*(DP255*DI255/($K$5*1000))+$F$5*(DP255*DI255/($K$5*1000))*MAX(MIN(CV255,$J$5),$I$5)*MAX(MIN(CV255,$J$5),$I$5)+$G$5*MAX(MIN(CV255,$J$5),$I$5)*(DP255*DI255/($K$5*1000))+$H$5*(DP255*DI255/($K$5*1000))*(DP255*DI255/($K$5*1000)))</f>
        <v>0</v>
      </c>
      <c r="S255">
        <f>J255*(1000-(1000*0.61365*exp(17.502*W255/(240.97+W255))/(DI255+DJ255)+DD255)/2)/(1000*0.61365*exp(17.502*W255/(240.97+W255))/(DI255+DJ255)-DD255)</f>
        <v>0</v>
      </c>
      <c r="T255">
        <f>1/((CW255+1)/(Q255/1.6)+1/(R255/1.37)) + CW255/((CW255+1)/(Q255/1.6) + CW255/(R255/1.37))</f>
        <v>0</v>
      </c>
      <c r="U255">
        <f>(CR255*CU255)</f>
        <v>0</v>
      </c>
      <c r="V255">
        <f>(DK255+(U255+2*0.95*5.67E-8*(((DK255+$B$7)+273)^4-(DK255+273)^4)-44100*J255)/(1.84*29.3*R255+8*0.95*5.67E-8*(DK255+273)^3))</f>
        <v>0</v>
      </c>
      <c r="W255">
        <f>($C$7*DL255+$D$7*DM255+$E$7*V255)</f>
        <v>0</v>
      </c>
      <c r="X255">
        <f>0.61365*exp(17.502*W255/(240.97+W255))</f>
        <v>0</v>
      </c>
      <c r="Y255">
        <f>(Z255/AA255*100)</f>
        <v>0</v>
      </c>
      <c r="Z255">
        <f>DD255*(DI255+DJ255)/1000</f>
        <v>0</v>
      </c>
      <c r="AA255">
        <f>0.61365*exp(17.502*DK255/(240.97+DK255))</f>
        <v>0</v>
      </c>
      <c r="AB255">
        <f>(X255-DD255*(DI255+DJ255)/1000)</f>
        <v>0</v>
      </c>
      <c r="AC255">
        <f>(-J255*44100)</f>
        <v>0</v>
      </c>
      <c r="AD255">
        <f>2*29.3*R255*0.92*(DK255-W255)</f>
        <v>0</v>
      </c>
      <c r="AE255">
        <f>2*0.95*5.67E-8*(((DK255+$B$7)+273)^4-(W255+273)^4)</f>
        <v>0</v>
      </c>
      <c r="AF255">
        <f>U255+AE255+AC255+AD255</f>
        <v>0</v>
      </c>
      <c r="AG255">
        <f>DH255*AU255*(DC255-DB255*(1000-AU255*DE255)/(1000-AU255*DD255))/(100*CV255)</f>
        <v>0</v>
      </c>
      <c r="AH255">
        <f>1000*DH255*AU255*(DD255-DE255)/(100*CV255*(1000-AU255*DD255))</f>
        <v>0</v>
      </c>
      <c r="AI255">
        <f>(AJ255 - AK255 - DI255*1E3/(8.314*(DK255+273.15)) * AM255/DH255 * AL255) * DH255/(100*CV255) * (1000 - DE255)/1000</f>
        <v>0</v>
      </c>
      <c r="AJ255">
        <v>1192.74784418148</v>
      </c>
      <c r="AK255">
        <v>1165.94290909091</v>
      </c>
      <c r="AL255">
        <v>3.3068339045037</v>
      </c>
      <c r="AM255">
        <v>66.0070140870222</v>
      </c>
      <c r="AN255">
        <f>(AP255 - AO255 + DI255*1E3/(8.314*(DK255+273.15)) * AR255/DH255 * AQ255) * DH255/(100*CV255) * 1000/(1000 - AP255)</f>
        <v>0</v>
      </c>
      <c r="AO255">
        <v>20.1034236788828</v>
      </c>
      <c r="AP255">
        <v>21.3854895104895</v>
      </c>
      <c r="AQ255">
        <v>1.46751158485051e-05</v>
      </c>
      <c r="AR255">
        <v>111.285414985331</v>
      </c>
      <c r="AS255">
        <v>2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MAX(0,($B$13+$C$13*DP255)/(1+$D$13*DP255)*DI255/(DK255+273)*$E$13)</f>
        <v>0</v>
      </c>
      <c r="AX255" t="s">
        <v>417</v>
      </c>
      <c r="AY255" t="s">
        <v>417</v>
      </c>
      <c r="AZ255">
        <v>0</v>
      </c>
      <c r="BA255">
        <v>0</v>
      </c>
      <c r="BB255">
        <f>1-AZ255/BA255</f>
        <v>0</v>
      </c>
      <c r="BC255">
        <v>0</v>
      </c>
      <c r="BD255" t="s">
        <v>417</v>
      </c>
      <c r="BE255" t="s">
        <v>417</v>
      </c>
      <c r="BF255">
        <v>0</v>
      </c>
      <c r="BG255">
        <v>0</v>
      </c>
      <c r="BH255">
        <f>1-BF255/BG255</f>
        <v>0</v>
      </c>
      <c r="BI255">
        <v>0.5</v>
      </c>
      <c r="BJ255">
        <f>CS255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417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f>$B$11*DQ255+$C$11*DR255+$F$11*EC255*(1-EF255)</f>
        <v>0</v>
      </c>
      <c r="CS255">
        <f>CR255*CT255</f>
        <v>0</v>
      </c>
      <c r="CT255">
        <f>($B$11*$D$9+$C$11*$D$9+$F$11*((EP255+EH255)/MAX(EP255+EH255+EQ255, 0.1)*$I$9+EQ255/MAX(EP255+EH255+EQ255, 0.1)*$J$9))/($B$11+$C$11+$F$11)</f>
        <v>0</v>
      </c>
      <c r="CU255">
        <f>($B$11*$K$9+$C$11*$K$9+$F$11*((EP255+EH255)/MAX(EP255+EH255+EQ255, 0.1)*$P$9+EQ255/MAX(EP255+EH255+EQ255, 0.1)*$Q$9))/($B$11+$C$11+$F$11)</f>
        <v>0</v>
      </c>
      <c r="CV255">
        <v>6</v>
      </c>
      <c r="CW255">
        <v>0.5</v>
      </c>
      <c r="CX255" t="s">
        <v>418</v>
      </c>
      <c r="CY255">
        <v>2</v>
      </c>
      <c r="CZ255" t="b">
        <v>1</v>
      </c>
      <c r="DA255">
        <v>1659722518.5</v>
      </c>
      <c r="DB255">
        <v>1117.93666666667</v>
      </c>
      <c r="DC255">
        <v>1153.09851851852</v>
      </c>
      <c r="DD255">
        <v>21.3821</v>
      </c>
      <c r="DE255">
        <v>20.1017296296296</v>
      </c>
      <c r="DF255">
        <v>1107.79148148148</v>
      </c>
      <c r="DG255">
        <v>21.0316333333333</v>
      </c>
      <c r="DH255">
        <v>500.066962962963</v>
      </c>
      <c r="DI255">
        <v>90.3659185185185</v>
      </c>
      <c r="DJ255">
        <v>0.100006507407407</v>
      </c>
      <c r="DK255">
        <v>24.5715555555556</v>
      </c>
      <c r="DL255">
        <v>24.9834148148148</v>
      </c>
      <c r="DM255">
        <v>999.9</v>
      </c>
      <c r="DN255">
        <v>0</v>
      </c>
      <c r="DO255">
        <v>0</v>
      </c>
      <c r="DP255">
        <v>9997.59259259259</v>
      </c>
      <c r="DQ255">
        <v>0</v>
      </c>
      <c r="DR255">
        <v>11.0839074074074</v>
      </c>
      <c r="DS255">
        <v>-35.1619111111111</v>
      </c>
      <c r="DT255">
        <v>1142.36296296296</v>
      </c>
      <c r="DU255">
        <v>1176.7537037037</v>
      </c>
      <c r="DV255">
        <v>1.28038481481481</v>
      </c>
      <c r="DW255">
        <v>1153.09851851852</v>
      </c>
      <c r="DX255">
        <v>20.1017296296296</v>
      </c>
      <c r="DY255">
        <v>1.93221296296296</v>
      </c>
      <c r="DZ255">
        <v>1.81651</v>
      </c>
      <c r="EA255">
        <v>16.8995296296296</v>
      </c>
      <c r="EB255">
        <v>15.9296037037037</v>
      </c>
      <c r="EC255">
        <v>1999.99851851852</v>
      </c>
      <c r="ED255">
        <v>0.980001629629629</v>
      </c>
      <c r="EE255">
        <v>0.0199981222222222</v>
      </c>
      <c r="EF255">
        <v>0</v>
      </c>
      <c r="EG255">
        <v>277.382555555556</v>
      </c>
      <c r="EH255">
        <v>5.00063</v>
      </c>
      <c r="EI255">
        <v>5811.25666666667</v>
      </c>
      <c r="EJ255">
        <v>17256.8962962963</v>
      </c>
      <c r="EK255">
        <v>38.375</v>
      </c>
      <c r="EL255">
        <v>38.437</v>
      </c>
      <c r="EM255">
        <v>37.9163333333333</v>
      </c>
      <c r="EN255">
        <v>37.812</v>
      </c>
      <c r="EO255">
        <v>39.187</v>
      </c>
      <c r="EP255">
        <v>1955.09962962963</v>
      </c>
      <c r="EQ255">
        <v>39.8988888888889</v>
      </c>
      <c r="ER255">
        <v>0</v>
      </c>
      <c r="ES255">
        <v>1659722523.1</v>
      </c>
      <c r="ET255">
        <v>0</v>
      </c>
      <c r="EU255">
        <v>277.359192307692</v>
      </c>
      <c r="EV255">
        <v>1.51326496178784</v>
      </c>
      <c r="EW255">
        <v>20.4246153465867</v>
      </c>
      <c r="EX255">
        <v>5811.30153846154</v>
      </c>
      <c r="EY255">
        <v>15</v>
      </c>
      <c r="EZ255">
        <v>0</v>
      </c>
      <c r="FA255" t="s">
        <v>419</v>
      </c>
      <c r="FB255">
        <v>1659628608.5</v>
      </c>
      <c r="FC255">
        <v>1659628614.5</v>
      </c>
      <c r="FD255">
        <v>0</v>
      </c>
      <c r="FE255">
        <v>0.171</v>
      </c>
      <c r="FF255">
        <v>-0.023</v>
      </c>
      <c r="FG255">
        <v>6.372</v>
      </c>
      <c r="FH255">
        <v>0.072</v>
      </c>
      <c r="FI255">
        <v>420</v>
      </c>
      <c r="FJ255">
        <v>15</v>
      </c>
      <c r="FK255">
        <v>0.23</v>
      </c>
      <c r="FL255">
        <v>0.04</v>
      </c>
      <c r="FM255">
        <v>-35.1935325</v>
      </c>
      <c r="FN255">
        <v>1.12959061913702</v>
      </c>
      <c r="FO255">
        <v>0.379812017574155</v>
      </c>
      <c r="FP255">
        <v>0</v>
      </c>
      <c r="FQ255">
        <v>277.307352941176</v>
      </c>
      <c r="FR255">
        <v>1.18872421982784</v>
      </c>
      <c r="FS255">
        <v>0.21284624143111</v>
      </c>
      <c r="FT255">
        <v>0</v>
      </c>
      <c r="FU255">
        <v>1.279617</v>
      </c>
      <c r="FV255">
        <v>0.00804562851781781</v>
      </c>
      <c r="FW255">
        <v>0.00356217924871839</v>
      </c>
      <c r="FX255">
        <v>1</v>
      </c>
      <c r="FY255">
        <v>1</v>
      </c>
      <c r="FZ255">
        <v>3</v>
      </c>
      <c r="GA255" t="s">
        <v>426</v>
      </c>
      <c r="GB255">
        <v>2.97383</v>
      </c>
      <c r="GC255">
        <v>2.754</v>
      </c>
      <c r="GD255">
        <v>0.181068</v>
      </c>
      <c r="GE255">
        <v>0.185386</v>
      </c>
      <c r="GF255">
        <v>0.0953516</v>
      </c>
      <c r="GG255">
        <v>0.0922159</v>
      </c>
      <c r="GH255">
        <v>31900.1</v>
      </c>
      <c r="GI255">
        <v>34712.1</v>
      </c>
      <c r="GJ255">
        <v>35295.8</v>
      </c>
      <c r="GK255">
        <v>38640.8</v>
      </c>
      <c r="GL255">
        <v>45274.2</v>
      </c>
      <c r="GM255">
        <v>50667.9</v>
      </c>
      <c r="GN255">
        <v>55168</v>
      </c>
      <c r="GO255">
        <v>61983.3</v>
      </c>
      <c r="GP255">
        <v>1.9802</v>
      </c>
      <c r="GQ255">
        <v>1.849</v>
      </c>
      <c r="GR255">
        <v>0.0777841</v>
      </c>
      <c r="GS255">
        <v>0</v>
      </c>
      <c r="GT255">
        <v>23.6938</v>
      </c>
      <c r="GU255">
        <v>999.9</v>
      </c>
      <c r="GV255">
        <v>55.268</v>
      </c>
      <c r="GW255">
        <v>28.792</v>
      </c>
      <c r="GX255">
        <v>24.303</v>
      </c>
      <c r="GY255">
        <v>54.8921</v>
      </c>
      <c r="GZ255">
        <v>49.9559</v>
      </c>
      <c r="HA255">
        <v>1</v>
      </c>
      <c r="HB255">
        <v>-0.0757724</v>
      </c>
      <c r="HC255">
        <v>1.70741</v>
      </c>
      <c r="HD255">
        <v>20.1374</v>
      </c>
      <c r="HE255">
        <v>5.19932</v>
      </c>
      <c r="HF255">
        <v>12.004</v>
      </c>
      <c r="HG255">
        <v>4.9756</v>
      </c>
      <c r="HH255">
        <v>3.2932</v>
      </c>
      <c r="HI255">
        <v>661</v>
      </c>
      <c r="HJ255">
        <v>9999</v>
      </c>
      <c r="HK255">
        <v>9999</v>
      </c>
      <c r="HL255">
        <v>9999</v>
      </c>
      <c r="HM255">
        <v>1.86279</v>
      </c>
      <c r="HN255">
        <v>1.86783</v>
      </c>
      <c r="HO255">
        <v>1.86752</v>
      </c>
      <c r="HP255">
        <v>1.86868</v>
      </c>
      <c r="HQ255">
        <v>1.86951</v>
      </c>
      <c r="HR255">
        <v>1.86557</v>
      </c>
      <c r="HS255">
        <v>1.86673</v>
      </c>
      <c r="HT255">
        <v>1.86813</v>
      </c>
      <c r="HU255">
        <v>5</v>
      </c>
      <c r="HV255">
        <v>0</v>
      </c>
      <c r="HW255">
        <v>0</v>
      </c>
      <c r="HX255">
        <v>0</v>
      </c>
      <c r="HY255" t="s">
        <v>421</v>
      </c>
      <c r="HZ255" t="s">
        <v>422</v>
      </c>
      <c r="IA255" t="s">
        <v>423</v>
      </c>
      <c r="IB255" t="s">
        <v>423</v>
      </c>
      <c r="IC255" t="s">
        <v>423</v>
      </c>
      <c r="ID255" t="s">
        <v>423</v>
      </c>
      <c r="IE255">
        <v>0</v>
      </c>
      <c r="IF255">
        <v>100</v>
      </c>
      <c r="IG255">
        <v>100</v>
      </c>
      <c r="IH255">
        <v>10.27</v>
      </c>
      <c r="II255">
        <v>0.3508</v>
      </c>
      <c r="IJ255">
        <v>3.92169283877132</v>
      </c>
      <c r="IK255">
        <v>0.0054094350880348</v>
      </c>
      <c r="IL255">
        <v>8.62785101562088e-07</v>
      </c>
      <c r="IM255">
        <v>-6.09410195572284e-10</v>
      </c>
      <c r="IN255">
        <v>-0.025273926026183</v>
      </c>
      <c r="IO255">
        <v>-0.0219156322177338</v>
      </c>
      <c r="IP255">
        <v>0.00246301660602182</v>
      </c>
      <c r="IQ255">
        <v>-2.7174175459257e-05</v>
      </c>
      <c r="IR255">
        <v>-3</v>
      </c>
      <c r="IS255">
        <v>1757</v>
      </c>
      <c r="IT255">
        <v>1</v>
      </c>
      <c r="IU255">
        <v>21</v>
      </c>
      <c r="IV255">
        <v>1565.3</v>
      </c>
      <c r="IW255">
        <v>1565.2</v>
      </c>
      <c r="IX255">
        <v>2.35352</v>
      </c>
      <c r="IY255">
        <v>2.59155</v>
      </c>
      <c r="IZ255">
        <v>1.54785</v>
      </c>
      <c r="JA255">
        <v>2.30591</v>
      </c>
      <c r="JB255">
        <v>1.34644</v>
      </c>
      <c r="JC255">
        <v>2.36328</v>
      </c>
      <c r="JD255">
        <v>32.2446</v>
      </c>
      <c r="JE255">
        <v>16.1546</v>
      </c>
      <c r="JF255">
        <v>18</v>
      </c>
      <c r="JG255">
        <v>492.897</v>
      </c>
      <c r="JH255">
        <v>409.035</v>
      </c>
      <c r="JI255">
        <v>20.472</v>
      </c>
      <c r="JJ255">
        <v>26.2</v>
      </c>
      <c r="JK255">
        <v>30.0004</v>
      </c>
      <c r="JL255">
        <v>26.1524</v>
      </c>
      <c r="JM255">
        <v>26.0963</v>
      </c>
      <c r="JN255">
        <v>47.1488</v>
      </c>
      <c r="JO255">
        <v>22.2773</v>
      </c>
      <c r="JP255">
        <v>8.08113</v>
      </c>
      <c r="JQ255">
        <v>20.4734</v>
      </c>
      <c r="JR255">
        <v>1188.3</v>
      </c>
      <c r="JS255">
        <v>20.0441</v>
      </c>
      <c r="JT255">
        <v>102.342</v>
      </c>
      <c r="JU255">
        <v>103.169</v>
      </c>
    </row>
    <row r="256" spans="1:281">
      <c r="A256">
        <v>240</v>
      </c>
      <c r="B256">
        <v>1659722531</v>
      </c>
      <c r="C256">
        <v>4545.90000009537</v>
      </c>
      <c r="D256" t="s">
        <v>905</v>
      </c>
      <c r="E256" t="s">
        <v>906</v>
      </c>
      <c r="F256">
        <v>5</v>
      </c>
      <c r="G256" t="s">
        <v>764</v>
      </c>
      <c r="H256" t="s">
        <v>416</v>
      </c>
      <c r="I256">
        <v>1659722523.21429</v>
      </c>
      <c r="J256">
        <f>(K256)/1000</f>
        <v>0</v>
      </c>
      <c r="K256">
        <f>IF(CZ256, AN256, AH256)</f>
        <v>0</v>
      </c>
      <c r="L256">
        <f>IF(CZ256, AI256, AG256)</f>
        <v>0</v>
      </c>
      <c r="M256">
        <f>DB256 - IF(AU256&gt;1, L256*CV256*100.0/(AW256*DP256), 0)</f>
        <v>0</v>
      </c>
      <c r="N256">
        <f>((T256-J256/2)*M256-L256)/(T256+J256/2)</f>
        <v>0</v>
      </c>
      <c r="O256">
        <f>N256*(DI256+DJ256)/1000.0</f>
        <v>0</v>
      </c>
      <c r="P256">
        <f>(DB256 - IF(AU256&gt;1, L256*CV256*100.0/(AW256*DP256), 0))*(DI256+DJ256)/1000.0</f>
        <v>0</v>
      </c>
      <c r="Q256">
        <f>2.0/((1/S256-1/R256)+SIGN(S256)*SQRT((1/S256-1/R256)*(1/S256-1/R256) + 4*CW256/((CW256+1)*(CW256+1))*(2*1/S256*1/R256-1/R256*1/R256)))</f>
        <v>0</v>
      </c>
      <c r="R256">
        <f>IF(LEFT(CX256,1)&lt;&gt;"0",IF(LEFT(CX256,1)="1",3.0,CY256),$D$5+$E$5*(DP256*DI256/($K$5*1000))+$F$5*(DP256*DI256/($K$5*1000))*MAX(MIN(CV256,$J$5),$I$5)*MAX(MIN(CV256,$J$5),$I$5)+$G$5*MAX(MIN(CV256,$J$5),$I$5)*(DP256*DI256/($K$5*1000))+$H$5*(DP256*DI256/($K$5*1000))*(DP256*DI256/($K$5*1000)))</f>
        <v>0</v>
      </c>
      <c r="S256">
        <f>J256*(1000-(1000*0.61365*exp(17.502*W256/(240.97+W256))/(DI256+DJ256)+DD256)/2)/(1000*0.61365*exp(17.502*W256/(240.97+W256))/(DI256+DJ256)-DD256)</f>
        <v>0</v>
      </c>
      <c r="T256">
        <f>1/((CW256+1)/(Q256/1.6)+1/(R256/1.37)) + CW256/((CW256+1)/(Q256/1.6) + CW256/(R256/1.37))</f>
        <v>0</v>
      </c>
      <c r="U256">
        <f>(CR256*CU256)</f>
        <v>0</v>
      </c>
      <c r="V256">
        <f>(DK256+(U256+2*0.95*5.67E-8*(((DK256+$B$7)+273)^4-(DK256+273)^4)-44100*J256)/(1.84*29.3*R256+8*0.95*5.67E-8*(DK256+273)^3))</f>
        <v>0</v>
      </c>
      <c r="W256">
        <f>($C$7*DL256+$D$7*DM256+$E$7*V256)</f>
        <v>0</v>
      </c>
      <c r="X256">
        <f>0.61365*exp(17.502*W256/(240.97+W256))</f>
        <v>0</v>
      </c>
      <c r="Y256">
        <f>(Z256/AA256*100)</f>
        <v>0</v>
      </c>
      <c r="Z256">
        <f>DD256*(DI256+DJ256)/1000</f>
        <v>0</v>
      </c>
      <c r="AA256">
        <f>0.61365*exp(17.502*DK256/(240.97+DK256))</f>
        <v>0</v>
      </c>
      <c r="AB256">
        <f>(X256-DD256*(DI256+DJ256)/1000)</f>
        <v>0</v>
      </c>
      <c r="AC256">
        <f>(-J256*44100)</f>
        <v>0</v>
      </c>
      <c r="AD256">
        <f>2*29.3*R256*0.92*(DK256-W256)</f>
        <v>0</v>
      </c>
      <c r="AE256">
        <f>2*0.95*5.67E-8*(((DK256+$B$7)+273)^4-(W256+273)^4)</f>
        <v>0</v>
      </c>
      <c r="AF256">
        <f>U256+AE256+AC256+AD256</f>
        <v>0</v>
      </c>
      <c r="AG256">
        <f>DH256*AU256*(DC256-DB256*(1000-AU256*DE256)/(1000-AU256*DD256))/(100*CV256)</f>
        <v>0</v>
      </c>
      <c r="AH256">
        <f>1000*DH256*AU256*(DD256-DE256)/(100*CV256*(1000-AU256*DD256))</f>
        <v>0</v>
      </c>
      <c r="AI256">
        <f>(AJ256 - AK256 - DI256*1E3/(8.314*(DK256+273.15)) * AM256/DH256 * AL256) * DH256/(100*CV256) * (1000 - DE256)/1000</f>
        <v>0</v>
      </c>
      <c r="AJ256">
        <v>1209.43684439108</v>
      </c>
      <c r="AK256">
        <v>1182.74557575758</v>
      </c>
      <c r="AL256">
        <v>3.35996971363578</v>
      </c>
      <c r="AM256">
        <v>66.0070140870222</v>
      </c>
      <c r="AN256">
        <f>(AP256 - AO256 + DI256*1E3/(8.314*(DK256+273.15)) * AR256/DH256 * AQ256) * DH256/(100*CV256) * 1000/(1000 - AP256)</f>
        <v>0</v>
      </c>
      <c r="AO256">
        <v>20.1018204686472</v>
      </c>
      <c r="AP256">
        <v>21.3863433566434</v>
      </c>
      <c r="AQ256">
        <v>-4.46536901765006e-06</v>
      </c>
      <c r="AR256">
        <v>111.285414985331</v>
      </c>
      <c r="AS256">
        <v>2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MAX(0,($B$13+$C$13*DP256)/(1+$D$13*DP256)*DI256/(DK256+273)*$E$13)</f>
        <v>0</v>
      </c>
      <c r="AX256" t="s">
        <v>417</v>
      </c>
      <c r="AY256" t="s">
        <v>417</v>
      </c>
      <c r="AZ256">
        <v>0</v>
      </c>
      <c r="BA256">
        <v>0</v>
      </c>
      <c r="BB256">
        <f>1-AZ256/BA256</f>
        <v>0</v>
      </c>
      <c r="BC256">
        <v>0</v>
      </c>
      <c r="BD256" t="s">
        <v>417</v>
      </c>
      <c r="BE256" t="s">
        <v>417</v>
      </c>
      <c r="BF256">
        <v>0</v>
      </c>
      <c r="BG256">
        <v>0</v>
      </c>
      <c r="BH256">
        <f>1-BF256/BG256</f>
        <v>0</v>
      </c>
      <c r="BI256">
        <v>0.5</v>
      </c>
      <c r="BJ256">
        <f>CS256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417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f>$B$11*DQ256+$C$11*DR256+$F$11*EC256*(1-EF256)</f>
        <v>0</v>
      </c>
      <c r="CS256">
        <f>CR256*CT256</f>
        <v>0</v>
      </c>
      <c r="CT256">
        <f>($B$11*$D$9+$C$11*$D$9+$F$11*((EP256+EH256)/MAX(EP256+EH256+EQ256, 0.1)*$I$9+EQ256/MAX(EP256+EH256+EQ256, 0.1)*$J$9))/($B$11+$C$11+$F$11)</f>
        <v>0</v>
      </c>
      <c r="CU256">
        <f>($B$11*$K$9+$C$11*$K$9+$F$11*((EP256+EH256)/MAX(EP256+EH256+EQ256, 0.1)*$P$9+EQ256/MAX(EP256+EH256+EQ256, 0.1)*$Q$9))/($B$11+$C$11+$F$11)</f>
        <v>0</v>
      </c>
      <c r="CV256">
        <v>6</v>
      </c>
      <c r="CW256">
        <v>0.5</v>
      </c>
      <c r="CX256" t="s">
        <v>418</v>
      </c>
      <c r="CY256">
        <v>2</v>
      </c>
      <c r="CZ256" t="b">
        <v>1</v>
      </c>
      <c r="DA256">
        <v>1659722523.21429</v>
      </c>
      <c r="DB256">
        <v>1133.51178571429</v>
      </c>
      <c r="DC256">
        <v>1168.42964285714</v>
      </c>
      <c r="DD256">
        <v>21.3835928571429</v>
      </c>
      <c r="DE256">
        <v>20.1016285714286</v>
      </c>
      <c r="DF256">
        <v>1123.28928571429</v>
      </c>
      <c r="DG256">
        <v>21.0330571428571</v>
      </c>
      <c r="DH256">
        <v>500.087428571429</v>
      </c>
      <c r="DI256">
        <v>90.3657428571428</v>
      </c>
      <c r="DJ256">
        <v>0.0999877</v>
      </c>
      <c r="DK256">
        <v>24.5725107142857</v>
      </c>
      <c r="DL256">
        <v>24.9857571428571</v>
      </c>
      <c r="DM256">
        <v>999.9</v>
      </c>
      <c r="DN256">
        <v>0</v>
      </c>
      <c r="DO256">
        <v>0</v>
      </c>
      <c r="DP256">
        <v>10003.2142857143</v>
      </c>
      <c r="DQ256">
        <v>0</v>
      </c>
      <c r="DR256">
        <v>11.0840535714286</v>
      </c>
      <c r="DS256">
        <v>-34.9181821428571</v>
      </c>
      <c r="DT256">
        <v>1158.28071428571</v>
      </c>
      <c r="DU256">
        <v>1192.4</v>
      </c>
      <c r="DV256">
        <v>1.28197821428571</v>
      </c>
      <c r="DW256">
        <v>1168.42964285714</v>
      </c>
      <c r="DX256">
        <v>20.1016285714286</v>
      </c>
      <c r="DY256">
        <v>1.932345</v>
      </c>
      <c r="DZ256">
        <v>1.8164975</v>
      </c>
      <c r="EA256">
        <v>16.9006035714286</v>
      </c>
      <c r="EB256">
        <v>15.9294821428571</v>
      </c>
      <c r="EC256">
        <v>1999.99642857143</v>
      </c>
      <c r="ED256">
        <v>0.980001214285714</v>
      </c>
      <c r="EE256">
        <v>0.0199985035714286</v>
      </c>
      <c r="EF256">
        <v>0</v>
      </c>
      <c r="EG256">
        <v>277.492142857143</v>
      </c>
      <c r="EH256">
        <v>5.00063</v>
      </c>
      <c r="EI256">
        <v>5812.89214285714</v>
      </c>
      <c r="EJ256">
        <v>17256.875</v>
      </c>
      <c r="EK256">
        <v>38.375</v>
      </c>
      <c r="EL256">
        <v>38.437</v>
      </c>
      <c r="EM256">
        <v>37.9126428571429</v>
      </c>
      <c r="EN256">
        <v>37.812</v>
      </c>
      <c r="EO256">
        <v>39.187</v>
      </c>
      <c r="EP256">
        <v>1955.09678571429</v>
      </c>
      <c r="EQ256">
        <v>39.8996428571429</v>
      </c>
      <c r="ER256">
        <v>0</v>
      </c>
      <c r="ES256">
        <v>1659722527.9</v>
      </c>
      <c r="ET256">
        <v>0</v>
      </c>
      <c r="EU256">
        <v>277.473307692308</v>
      </c>
      <c r="EV256">
        <v>1.17682051419797</v>
      </c>
      <c r="EW256">
        <v>17.8960683454772</v>
      </c>
      <c r="EX256">
        <v>5812.95461538461</v>
      </c>
      <c r="EY256">
        <v>15</v>
      </c>
      <c r="EZ256">
        <v>0</v>
      </c>
      <c r="FA256" t="s">
        <v>419</v>
      </c>
      <c r="FB256">
        <v>1659628608.5</v>
      </c>
      <c r="FC256">
        <v>1659628614.5</v>
      </c>
      <c r="FD256">
        <v>0</v>
      </c>
      <c r="FE256">
        <v>0.171</v>
      </c>
      <c r="FF256">
        <v>-0.023</v>
      </c>
      <c r="FG256">
        <v>6.372</v>
      </c>
      <c r="FH256">
        <v>0.072</v>
      </c>
      <c r="FI256">
        <v>420</v>
      </c>
      <c r="FJ256">
        <v>15</v>
      </c>
      <c r="FK256">
        <v>0.23</v>
      </c>
      <c r="FL256">
        <v>0.04</v>
      </c>
      <c r="FM256">
        <v>-35.1194025</v>
      </c>
      <c r="FN256">
        <v>2.9768724202627</v>
      </c>
      <c r="FO256">
        <v>0.464080988345515</v>
      </c>
      <c r="FP256">
        <v>0</v>
      </c>
      <c r="FQ256">
        <v>277.392441176471</v>
      </c>
      <c r="FR256">
        <v>1.52407945273509</v>
      </c>
      <c r="FS256">
        <v>0.198296894339019</v>
      </c>
      <c r="FT256">
        <v>0</v>
      </c>
      <c r="FU256">
        <v>1.28096525</v>
      </c>
      <c r="FV256">
        <v>0.0192854409005616</v>
      </c>
      <c r="FW256">
        <v>0.00378355453740263</v>
      </c>
      <c r="FX256">
        <v>1</v>
      </c>
      <c r="FY256">
        <v>1</v>
      </c>
      <c r="FZ256">
        <v>3</v>
      </c>
      <c r="GA256" t="s">
        <v>426</v>
      </c>
      <c r="GB256">
        <v>2.97438</v>
      </c>
      <c r="GC256">
        <v>2.75392</v>
      </c>
      <c r="GD256">
        <v>0.182659</v>
      </c>
      <c r="GE256">
        <v>0.186963</v>
      </c>
      <c r="GF256">
        <v>0.0953414</v>
      </c>
      <c r="GG256">
        <v>0.0922139</v>
      </c>
      <c r="GH256">
        <v>31837.9</v>
      </c>
      <c r="GI256">
        <v>34645.4</v>
      </c>
      <c r="GJ256">
        <v>35295.5</v>
      </c>
      <c r="GK256">
        <v>38641.3</v>
      </c>
      <c r="GL256">
        <v>45275.2</v>
      </c>
      <c r="GM256">
        <v>50667.7</v>
      </c>
      <c r="GN256">
        <v>55168.6</v>
      </c>
      <c r="GO256">
        <v>61982.9</v>
      </c>
      <c r="GP256">
        <v>1.9806</v>
      </c>
      <c r="GQ256">
        <v>1.8498</v>
      </c>
      <c r="GR256">
        <v>0.0780821</v>
      </c>
      <c r="GS256">
        <v>0</v>
      </c>
      <c r="GT256">
        <v>23.6898</v>
      </c>
      <c r="GU256">
        <v>999.9</v>
      </c>
      <c r="GV256">
        <v>55.268</v>
      </c>
      <c r="GW256">
        <v>28.792</v>
      </c>
      <c r="GX256">
        <v>24.3033</v>
      </c>
      <c r="GY256">
        <v>54.5721</v>
      </c>
      <c r="GZ256">
        <v>49.4912</v>
      </c>
      <c r="HA256">
        <v>1</v>
      </c>
      <c r="HB256">
        <v>-0.0759756</v>
      </c>
      <c r="HC256">
        <v>1.71481</v>
      </c>
      <c r="HD256">
        <v>20.1376</v>
      </c>
      <c r="HE256">
        <v>5.19932</v>
      </c>
      <c r="HF256">
        <v>12.004</v>
      </c>
      <c r="HG256">
        <v>4.976</v>
      </c>
      <c r="HH256">
        <v>3.2936</v>
      </c>
      <c r="HI256">
        <v>661</v>
      </c>
      <c r="HJ256">
        <v>9999</v>
      </c>
      <c r="HK256">
        <v>9999</v>
      </c>
      <c r="HL256">
        <v>9999</v>
      </c>
      <c r="HM256">
        <v>1.86282</v>
      </c>
      <c r="HN256">
        <v>1.86783</v>
      </c>
      <c r="HO256">
        <v>1.86752</v>
      </c>
      <c r="HP256">
        <v>1.86868</v>
      </c>
      <c r="HQ256">
        <v>1.86951</v>
      </c>
      <c r="HR256">
        <v>1.86557</v>
      </c>
      <c r="HS256">
        <v>1.86673</v>
      </c>
      <c r="HT256">
        <v>1.86813</v>
      </c>
      <c r="HU256">
        <v>5</v>
      </c>
      <c r="HV256">
        <v>0</v>
      </c>
      <c r="HW256">
        <v>0</v>
      </c>
      <c r="HX256">
        <v>0</v>
      </c>
      <c r="HY256" t="s">
        <v>421</v>
      </c>
      <c r="HZ256" t="s">
        <v>422</v>
      </c>
      <c r="IA256" t="s">
        <v>423</v>
      </c>
      <c r="IB256" t="s">
        <v>423</v>
      </c>
      <c r="IC256" t="s">
        <v>423</v>
      </c>
      <c r="ID256" t="s">
        <v>423</v>
      </c>
      <c r="IE256">
        <v>0</v>
      </c>
      <c r="IF256">
        <v>100</v>
      </c>
      <c r="IG256">
        <v>100</v>
      </c>
      <c r="IH256">
        <v>10.35</v>
      </c>
      <c r="II256">
        <v>0.3507</v>
      </c>
      <c r="IJ256">
        <v>3.92169283877132</v>
      </c>
      <c r="IK256">
        <v>0.0054094350880348</v>
      </c>
      <c r="IL256">
        <v>8.62785101562088e-07</v>
      </c>
      <c r="IM256">
        <v>-6.09410195572284e-10</v>
      </c>
      <c r="IN256">
        <v>-0.025273926026183</v>
      </c>
      <c r="IO256">
        <v>-0.0219156322177338</v>
      </c>
      <c r="IP256">
        <v>0.00246301660602182</v>
      </c>
      <c r="IQ256">
        <v>-2.7174175459257e-05</v>
      </c>
      <c r="IR256">
        <v>-3</v>
      </c>
      <c r="IS256">
        <v>1757</v>
      </c>
      <c r="IT256">
        <v>1</v>
      </c>
      <c r="IU256">
        <v>21</v>
      </c>
      <c r="IV256">
        <v>1565.4</v>
      </c>
      <c r="IW256">
        <v>1565.3</v>
      </c>
      <c r="IX256">
        <v>2.37671</v>
      </c>
      <c r="IY256">
        <v>2.6062</v>
      </c>
      <c r="IZ256">
        <v>1.54785</v>
      </c>
      <c r="JA256">
        <v>2.30591</v>
      </c>
      <c r="JB256">
        <v>1.34644</v>
      </c>
      <c r="JC256">
        <v>2.26562</v>
      </c>
      <c r="JD256">
        <v>32.2446</v>
      </c>
      <c r="JE256">
        <v>16.1459</v>
      </c>
      <c r="JF256">
        <v>18</v>
      </c>
      <c r="JG256">
        <v>493.177</v>
      </c>
      <c r="JH256">
        <v>409.499</v>
      </c>
      <c r="JI256">
        <v>20.4807</v>
      </c>
      <c r="JJ256">
        <v>26.2</v>
      </c>
      <c r="JK256">
        <v>30.0002</v>
      </c>
      <c r="JL256">
        <v>26.1545</v>
      </c>
      <c r="JM256">
        <v>26.0985</v>
      </c>
      <c r="JN256">
        <v>47.729</v>
      </c>
      <c r="JO256">
        <v>22.2773</v>
      </c>
      <c r="JP256">
        <v>8.08113</v>
      </c>
      <c r="JQ256">
        <v>20.4811</v>
      </c>
      <c r="JR256">
        <v>1208.61</v>
      </c>
      <c r="JS256">
        <v>20.0429</v>
      </c>
      <c r="JT256">
        <v>102.342</v>
      </c>
      <c r="JU256">
        <v>103.169</v>
      </c>
    </row>
    <row r="257" spans="1:281">
      <c r="A257">
        <v>241</v>
      </c>
      <c r="B257">
        <v>1659722536</v>
      </c>
      <c r="C257">
        <v>4550.90000009537</v>
      </c>
      <c r="D257" t="s">
        <v>907</v>
      </c>
      <c r="E257" t="s">
        <v>908</v>
      </c>
      <c r="F257">
        <v>5</v>
      </c>
      <c r="G257" t="s">
        <v>764</v>
      </c>
      <c r="H257" t="s">
        <v>416</v>
      </c>
      <c r="I257">
        <v>1659722528.5</v>
      </c>
      <c r="J257">
        <f>(K257)/1000</f>
        <v>0</v>
      </c>
      <c r="K257">
        <f>IF(CZ257, AN257, AH257)</f>
        <v>0</v>
      </c>
      <c r="L257">
        <f>IF(CZ257, AI257, AG257)</f>
        <v>0</v>
      </c>
      <c r="M257">
        <f>DB257 - IF(AU257&gt;1, L257*CV257*100.0/(AW257*DP257), 0)</f>
        <v>0</v>
      </c>
      <c r="N257">
        <f>((T257-J257/2)*M257-L257)/(T257+J257/2)</f>
        <v>0</v>
      </c>
      <c r="O257">
        <f>N257*(DI257+DJ257)/1000.0</f>
        <v>0</v>
      </c>
      <c r="P257">
        <f>(DB257 - IF(AU257&gt;1, L257*CV257*100.0/(AW257*DP257), 0))*(DI257+DJ257)/1000.0</f>
        <v>0</v>
      </c>
      <c r="Q257">
        <f>2.0/((1/S257-1/R257)+SIGN(S257)*SQRT((1/S257-1/R257)*(1/S257-1/R257) + 4*CW257/((CW257+1)*(CW257+1))*(2*1/S257*1/R257-1/R257*1/R257)))</f>
        <v>0</v>
      </c>
      <c r="R257">
        <f>IF(LEFT(CX257,1)&lt;&gt;"0",IF(LEFT(CX257,1)="1",3.0,CY257),$D$5+$E$5*(DP257*DI257/($K$5*1000))+$F$5*(DP257*DI257/($K$5*1000))*MAX(MIN(CV257,$J$5),$I$5)*MAX(MIN(CV257,$J$5),$I$5)+$G$5*MAX(MIN(CV257,$J$5),$I$5)*(DP257*DI257/($K$5*1000))+$H$5*(DP257*DI257/($K$5*1000))*(DP257*DI257/($K$5*1000)))</f>
        <v>0</v>
      </c>
      <c r="S257">
        <f>J257*(1000-(1000*0.61365*exp(17.502*W257/(240.97+W257))/(DI257+DJ257)+DD257)/2)/(1000*0.61365*exp(17.502*W257/(240.97+W257))/(DI257+DJ257)-DD257)</f>
        <v>0</v>
      </c>
      <c r="T257">
        <f>1/((CW257+1)/(Q257/1.6)+1/(R257/1.37)) + CW257/((CW257+1)/(Q257/1.6) + CW257/(R257/1.37))</f>
        <v>0</v>
      </c>
      <c r="U257">
        <f>(CR257*CU257)</f>
        <v>0</v>
      </c>
      <c r="V257">
        <f>(DK257+(U257+2*0.95*5.67E-8*(((DK257+$B$7)+273)^4-(DK257+273)^4)-44100*J257)/(1.84*29.3*R257+8*0.95*5.67E-8*(DK257+273)^3))</f>
        <v>0</v>
      </c>
      <c r="W257">
        <f>($C$7*DL257+$D$7*DM257+$E$7*V257)</f>
        <v>0</v>
      </c>
      <c r="X257">
        <f>0.61365*exp(17.502*W257/(240.97+W257))</f>
        <v>0</v>
      </c>
      <c r="Y257">
        <f>(Z257/AA257*100)</f>
        <v>0</v>
      </c>
      <c r="Z257">
        <f>DD257*(DI257+DJ257)/1000</f>
        <v>0</v>
      </c>
      <c r="AA257">
        <f>0.61365*exp(17.502*DK257/(240.97+DK257))</f>
        <v>0</v>
      </c>
      <c r="AB257">
        <f>(X257-DD257*(DI257+DJ257)/1000)</f>
        <v>0</v>
      </c>
      <c r="AC257">
        <f>(-J257*44100)</f>
        <v>0</v>
      </c>
      <c r="AD257">
        <f>2*29.3*R257*0.92*(DK257-W257)</f>
        <v>0</v>
      </c>
      <c r="AE257">
        <f>2*0.95*5.67E-8*(((DK257+$B$7)+273)^4-(W257+273)^4)</f>
        <v>0</v>
      </c>
      <c r="AF257">
        <f>U257+AE257+AC257+AD257</f>
        <v>0</v>
      </c>
      <c r="AG257">
        <f>DH257*AU257*(DC257-DB257*(1000-AU257*DE257)/(1000-AU257*DD257))/(100*CV257)</f>
        <v>0</v>
      </c>
      <c r="AH257">
        <f>1000*DH257*AU257*(DD257-DE257)/(100*CV257*(1000-AU257*DD257))</f>
        <v>0</v>
      </c>
      <c r="AI257">
        <f>(AJ257 - AK257 - DI257*1E3/(8.314*(DK257+273.15)) * AM257/DH257 * AL257) * DH257/(100*CV257) * (1000 - DE257)/1000</f>
        <v>0</v>
      </c>
      <c r="AJ257">
        <v>1227.08398117259</v>
      </c>
      <c r="AK257">
        <v>1199.63345454545</v>
      </c>
      <c r="AL257">
        <v>3.46418653847645</v>
      </c>
      <c r="AM257">
        <v>66.0070140870222</v>
      </c>
      <c r="AN257">
        <f>(AP257 - AO257 + DI257*1E3/(8.314*(DK257+273.15)) * AR257/DH257 * AQ257) * DH257/(100*CV257) * 1000/(1000 - AP257)</f>
        <v>0</v>
      </c>
      <c r="AO257">
        <v>20.1017977827109</v>
      </c>
      <c r="AP257">
        <v>21.3915482517483</v>
      </c>
      <c r="AQ257">
        <v>-2.43596796280943e-05</v>
      </c>
      <c r="AR257">
        <v>111.285414985331</v>
      </c>
      <c r="AS257">
        <v>2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MAX(0,($B$13+$C$13*DP257)/(1+$D$13*DP257)*DI257/(DK257+273)*$E$13)</f>
        <v>0</v>
      </c>
      <c r="AX257" t="s">
        <v>417</v>
      </c>
      <c r="AY257" t="s">
        <v>417</v>
      </c>
      <c r="AZ257">
        <v>0</v>
      </c>
      <c r="BA257">
        <v>0</v>
      </c>
      <c r="BB257">
        <f>1-AZ257/BA257</f>
        <v>0</v>
      </c>
      <c r="BC257">
        <v>0</v>
      </c>
      <c r="BD257" t="s">
        <v>417</v>
      </c>
      <c r="BE257" t="s">
        <v>417</v>
      </c>
      <c r="BF257">
        <v>0</v>
      </c>
      <c r="BG257">
        <v>0</v>
      </c>
      <c r="BH257">
        <f>1-BF257/BG257</f>
        <v>0</v>
      </c>
      <c r="BI257">
        <v>0.5</v>
      </c>
      <c r="BJ257">
        <f>CS257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417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f>$B$11*DQ257+$C$11*DR257+$F$11*EC257*(1-EF257)</f>
        <v>0</v>
      </c>
      <c r="CS257">
        <f>CR257*CT257</f>
        <v>0</v>
      </c>
      <c r="CT257">
        <f>($B$11*$D$9+$C$11*$D$9+$F$11*((EP257+EH257)/MAX(EP257+EH257+EQ257, 0.1)*$I$9+EQ257/MAX(EP257+EH257+EQ257, 0.1)*$J$9))/($B$11+$C$11+$F$11)</f>
        <v>0</v>
      </c>
      <c r="CU257">
        <f>($B$11*$K$9+$C$11*$K$9+$F$11*((EP257+EH257)/MAX(EP257+EH257+EQ257, 0.1)*$P$9+EQ257/MAX(EP257+EH257+EQ257, 0.1)*$Q$9))/($B$11+$C$11+$F$11)</f>
        <v>0</v>
      </c>
      <c r="CV257">
        <v>6</v>
      </c>
      <c r="CW257">
        <v>0.5</v>
      </c>
      <c r="CX257" t="s">
        <v>418</v>
      </c>
      <c r="CY257">
        <v>2</v>
      </c>
      <c r="CZ257" t="b">
        <v>1</v>
      </c>
      <c r="DA257">
        <v>1659722528.5</v>
      </c>
      <c r="DB257">
        <v>1150.86740740741</v>
      </c>
      <c r="DC257">
        <v>1185.99851851852</v>
      </c>
      <c r="DD257">
        <v>21.3855962962963</v>
      </c>
      <c r="DE257">
        <v>20.1021296296296</v>
      </c>
      <c r="DF257">
        <v>1140.55814814815</v>
      </c>
      <c r="DG257">
        <v>21.0349777777778</v>
      </c>
      <c r="DH257">
        <v>500.090925925926</v>
      </c>
      <c r="DI257">
        <v>90.3663555555556</v>
      </c>
      <c r="DJ257">
        <v>0.100043792592593</v>
      </c>
      <c r="DK257">
        <v>24.5763333333333</v>
      </c>
      <c r="DL257">
        <v>24.9841185185185</v>
      </c>
      <c r="DM257">
        <v>999.9</v>
      </c>
      <c r="DN257">
        <v>0</v>
      </c>
      <c r="DO257">
        <v>0</v>
      </c>
      <c r="DP257">
        <v>9995</v>
      </c>
      <c r="DQ257">
        <v>0</v>
      </c>
      <c r="DR257">
        <v>11.088</v>
      </c>
      <c r="DS257">
        <v>-35.1310888888889</v>
      </c>
      <c r="DT257">
        <v>1176.01703703704</v>
      </c>
      <c r="DU257">
        <v>1210.32888888889</v>
      </c>
      <c r="DV257">
        <v>1.28346666666667</v>
      </c>
      <c r="DW257">
        <v>1185.99851851852</v>
      </c>
      <c r="DX257">
        <v>20.1021296296296</v>
      </c>
      <c r="DY257">
        <v>1.93253888888889</v>
      </c>
      <c r="DZ257">
        <v>1.81655555555556</v>
      </c>
      <c r="EA257">
        <v>16.9021851851852</v>
      </c>
      <c r="EB257">
        <v>15.9299888888889</v>
      </c>
      <c r="EC257">
        <v>1999.9962962963</v>
      </c>
      <c r="ED257">
        <v>0.979997148148148</v>
      </c>
      <c r="EE257">
        <v>0.0200025296296296</v>
      </c>
      <c r="EF257">
        <v>0</v>
      </c>
      <c r="EG257">
        <v>277.56137037037</v>
      </c>
      <c r="EH257">
        <v>5.00063</v>
      </c>
      <c r="EI257">
        <v>5814.33</v>
      </c>
      <c r="EJ257">
        <v>17256.8518518519</v>
      </c>
      <c r="EK257">
        <v>38.375</v>
      </c>
      <c r="EL257">
        <v>38.4416666666667</v>
      </c>
      <c r="EM257">
        <v>37.9048518518519</v>
      </c>
      <c r="EN257">
        <v>37.812</v>
      </c>
      <c r="EO257">
        <v>39.187</v>
      </c>
      <c r="EP257">
        <v>1955.08851851852</v>
      </c>
      <c r="EQ257">
        <v>39.9077777777778</v>
      </c>
      <c r="ER257">
        <v>0</v>
      </c>
      <c r="ES257">
        <v>1659722533.3</v>
      </c>
      <c r="ET257">
        <v>0</v>
      </c>
      <c r="EU257">
        <v>277.5556</v>
      </c>
      <c r="EV257">
        <v>0.744769240907634</v>
      </c>
      <c r="EW257">
        <v>17.5592307755108</v>
      </c>
      <c r="EX257">
        <v>5814.5012</v>
      </c>
      <c r="EY257">
        <v>15</v>
      </c>
      <c r="EZ257">
        <v>0</v>
      </c>
      <c r="FA257" t="s">
        <v>419</v>
      </c>
      <c r="FB257">
        <v>1659628608.5</v>
      </c>
      <c r="FC257">
        <v>1659628614.5</v>
      </c>
      <c r="FD257">
        <v>0</v>
      </c>
      <c r="FE257">
        <v>0.171</v>
      </c>
      <c r="FF257">
        <v>-0.023</v>
      </c>
      <c r="FG257">
        <v>6.372</v>
      </c>
      <c r="FH257">
        <v>0.072</v>
      </c>
      <c r="FI257">
        <v>420</v>
      </c>
      <c r="FJ257">
        <v>15</v>
      </c>
      <c r="FK257">
        <v>0.23</v>
      </c>
      <c r="FL257">
        <v>0.04</v>
      </c>
      <c r="FM257">
        <v>-35.0655975</v>
      </c>
      <c r="FN257">
        <v>-0.803512570356333</v>
      </c>
      <c r="FO257">
        <v>0.550390002401706</v>
      </c>
      <c r="FP257">
        <v>0</v>
      </c>
      <c r="FQ257">
        <v>277.501382352941</v>
      </c>
      <c r="FR257">
        <v>1.19747899427652</v>
      </c>
      <c r="FS257">
        <v>0.175664455326202</v>
      </c>
      <c r="FT257">
        <v>0</v>
      </c>
      <c r="FU257">
        <v>1.2823655</v>
      </c>
      <c r="FV257">
        <v>0.0192911819887418</v>
      </c>
      <c r="FW257">
        <v>0.00386020268250257</v>
      </c>
      <c r="FX257">
        <v>1</v>
      </c>
      <c r="FY257">
        <v>1</v>
      </c>
      <c r="FZ257">
        <v>3</v>
      </c>
      <c r="GA257" t="s">
        <v>426</v>
      </c>
      <c r="GB257">
        <v>2.97373</v>
      </c>
      <c r="GC257">
        <v>2.75388</v>
      </c>
      <c r="GD257">
        <v>0.184324</v>
      </c>
      <c r="GE257">
        <v>0.188707</v>
      </c>
      <c r="GF257">
        <v>0.0953354</v>
      </c>
      <c r="GG257">
        <v>0.0922195</v>
      </c>
      <c r="GH257">
        <v>31773.3</v>
      </c>
      <c r="GI257">
        <v>34570.5</v>
      </c>
      <c r="GJ257">
        <v>35295.8</v>
      </c>
      <c r="GK257">
        <v>38640.7</v>
      </c>
      <c r="GL257">
        <v>45275.1</v>
      </c>
      <c r="GM257">
        <v>50666.8</v>
      </c>
      <c r="GN257">
        <v>55167.9</v>
      </c>
      <c r="GO257">
        <v>61982.1</v>
      </c>
      <c r="GP257">
        <v>1.9806</v>
      </c>
      <c r="GQ257">
        <v>1.8484</v>
      </c>
      <c r="GR257">
        <v>0.0786781</v>
      </c>
      <c r="GS257">
        <v>0</v>
      </c>
      <c r="GT257">
        <v>23.6874</v>
      </c>
      <c r="GU257">
        <v>999.9</v>
      </c>
      <c r="GV257">
        <v>55.268</v>
      </c>
      <c r="GW257">
        <v>28.792</v>
      </c>
      <c r="GX257">
        <v>24.3023</v>
      </c>
      <c r="GY257">
        <v>55.0021</v>
      </c>
      <c r="GZ257">
        <v>49.6354</v>
      </c>
      <c r="HA257">
        <v>1</v>
      </c>
      <c r="HB257">
        <v>-0.0758537</v>
      </c>
      <c r="HC257">
        <v>1.66534</v>
      </c>
      <c r="HD257">
        <v>20.1383</v>
      </c>
      <c r="HE257">
        <v>5.19932</v>
      </c>
      <c r="HF257">
        <v>12.004</v>
      </c>
      <c r="HG257">
        <v>4.976</v>
      </c>
      <c r="HH257">
        <v>3.2936</v>
      </c>
      <c r="HI257">
        <v>661</v>
      </c>
      <c r="HJ257">
        <v>9999</v>
      </c>
      <c r="HK257">
        <v>9999</v>
      </c>
      <c r="HL257">
        <v>9999</v>
      </c>
      <c r="HM257">
        <v>1.86285</v>
      </c>
      <c r="HN257">
        <v>1.8678</v>
      </c>
      <c r="HO257">
        <v>1.86752</v>
      </c>
      <c r="HP257">
        <v>1.86862</v>
      </c>
      <c r="HQ257">
        <v>1.86951</v>
      </c>
      <c r="HR257">
        <v>1.86554</v>
      </c>
      <c r="HS257">
        <v>1.86676</v>
      </c>
      <c r="HT257">
        <v>1.86813</v>
      </c>
      <c r="HU257">
        <v>5</v>
      </c>
      <c r="HV257">
        <v>0</v>
      </c>
      <c r="HW257">
        <v>0</v>
      </c>
      <c r="HX257">
        <v>0</v>
      </c>
      <c r="HY257" t="s">
        <v>421</v>
      </c>
      <c r="HZ257" t="s">
        <v>422</v>
      </c>
      <c r="IA257" t="s">
        <v>423</v>
      </c>
      <c r="IB257" t="s">
        <v>423</v>
      </c>
      <c r="IC257" t="s">
        <v>423</v>
      </c>
      <c r="ID257" t="s">
        <v>423</v>
      </c>
      <c r="IE257">
        <v>0</v>
      </c>
      <c r="IF257">
        <v>100</v>
      </c>
      <c r="IG257">
        <v>100</v>
      </c>
      <c r="IH257">
        <v>10.44</v>
      </c>
      <c r="II257">
        <v>0.3506</v>
      </c>
      <c r="IJ257">
        <v>3.92169283877132</v>
      </c>
      <c r="IK257">
        <v>0.0054094350880348</v>
      </c>
      <c r="IL257">
        <v>8.62785101562088e-07</v>
      </c>
      <c r="IM257">
        <v>-6.09410195572284e-10</v>
      </c>
      <c r="IN257">
        <v>-0.025273926026183</v>
      </c>
      <c r="IO257">
        <v>-0.0219156322177338</v>
      </c>
      <c r="IP257">
        <v>0.00246301660602182</v>
      </c>
      <c r="IQ257">
        <v>-2.7174175459257e-05</v>
      </c>
      <c r="IR257">
        <v>-3</v>
      </c>
      <c r="IS257">
        <v>1757</v>
      </c>
      <c r="IT257">
        <v>1</v>
      </c>
      <c r="IU257">
        <v>21</v>
      </c>
      <c r="IV257">
        <v>1565.5</v>
      </c>
      <c r="IW257">
        <v>1565.4</v>
      </c>
      <c r="IX257">
        <v>2.40723</v>
      </c>
      <c r="IY257">
        <v>2.59888</v>
      </c>
      <c r="IZ257">
        <v>1.54785</v>
      </c>
      <c r="JA257">
        <v>2.30469</v>
      </c>
      <c r="JB257">
        <v>1.34644</v>
      </c>
      <c r="JC257">
        <v>2.39746</v>
      </c>
      <c r="JD257">
        <v>32.2446</v>
      </c>
      <c r="JE257">
        <v>16.1546</v>
      </c>
      <c r="JF257">
        <v>18</v>
      </c>
      <c r="JG257">
        <v>493.197</v>
      </c>
      <c r="JH257">
        <v>408.732</v>
      </c>
      <c r="JI257">
        <v>20.4909</v>
      </c>
      <c r="JJ257">
        <v>26.2023</v>
      </c>
      <c r="JK257">
        <v>30.0003</v>
      </c>
      <c r="JL257">
        <v>26.1567</v>
      </c>
      <c r="JM257">
        <v>26.1007</v>
      </c>
      <c r="JN257">
        <v>48.2166</v>
      </c>
      <c r="JO257">
        <v>22.2773</v>
      </c>
      <c r="JP257">
        <v>8.08113</v>
      </c>
      <c r="JQ257">
        <v>20.4992</v>
      </c>
      <c r="JR257">
        <v>1222.15</v>
      </c>
      <c r="JS257">
        <v>20.0399</v>
      </c>
      <c r="JT257">
        <v>102.342</v>
      </c>
      <c r="JU257">
        <v>103.168</v>
      </c>
    </row>
    <row r="258" spans="1:281">
      <c r="A258">
        <v>242</v>
      </c>
      <c r="B258">
        <v>1659722541</v>
      </c>
      <c r="C258">
        <v>4555.90000009537</v>
      </c>
      <c r="D258" t="s">
        <v>909</v>
      </c>
      <c r="E258" t="s">
        <v>910</v>
      </c>
      <c r="F258">
        <v>5</v>
      </c>
      <c r="G258" t="s">
        <v>764</v>
      </c>
      <c r="H258" t="s">
        <v>416</v>
      </c>
      <c r="I258">
        <v>1659722533.21429</v>
      </c>
      <c r="J258">
        <f>(K258)/1000</f>
        <v>0</v>
      </c>
      <c r="K258">
        <f>IF(CZ258, AN258, AH258)</f>
        <v>0</v>
      </c>
      <c r="L258">
        <f>IF(CZ258, AI258, AG258)</f>
        <v>0</v>
      </c>
      <c r="M258">
        <f>DB258 - IF(AU258&gt;1, L258*CV258*100.0/(AW258*DP258), 0)</f>
        <v>0</v>
      </c>
      <c r="N258">
        <f>((T258-J258/2)*M258-L258)/(T258+J258/2)</f>
        <v>0</v>
      </c>
      <c r="O258">
        <f>N258*(DI258+DJ258)/1000.0</f>
        <v>0</v>
      </c>
      <c r="P258">
        <f>(DB258 - IF(AU258&gt;1, L258*CV258*100.0/(AW258*DP258), 0))*(DI258+DJ258)/1000.0</f>
        <v>0</v>
      </c>
      <c r="Q258">
        <f>2.0/((1/S258-1/R258)+SIGN(S258)*SQRT((1/S258-1/R258)*(1/S258-1/R258) + 4*CW258/((CW258+1)*(CW258+1))*(2*1/S258*1/R258-1/R258*1/R258)))</f>
        <v>0</v>
      </c>
      <c r="R258">
        <f>IF(LEFT(CX258,1)&lt;&gt;"0",IF(LEFT(CX258,1)="1",3.0,CY258),$D$5+$E$5*(DP258*DI258/($K$5*1000))+$F$5*(DP258*DI258/($K$5*1000))*MAX(MIN(CV258,$J$5),$I$5)*MAX(MIN(CV258,$J$5),$I$5)+$G$5*MAX(MIN(CV258,$J$5),$I$5)*(DP258*DI258/($K$5*1000))+$H$5*(DP258*DI258/($K$5*1000))*(DP258*DI258/($K$5*1000)))</f>
        <v>0</v>
      </c>
      <c r="S258">
        <f>J258*(1000-(1000*0.61365*exp(17.502*W258/(240.97+W258))/(DI258+DJ258)+DD258)/2)/(1000*0.61365*exp(17.502*W258/(240.97+W258))/(DI258+DJ258)-DD258)</f>
        <v>0</v>
      </c>
      <c r="T258">
        <f>1/((CW258+1)/(Q258/1.6)+1/(R258/1.37)) + CW258/((CW258+1)/(Q258/1.6) + CW258/(R258/1.37))</f>
        <v>0</v>
      </c>
      <c r="U258">
        <f>(CR258*CU258)</f>
        <v>0</v>
      </c>
      <c r="V258">
        <f>(DK258+(U258+2*0.95*5.67E-8*(((DK258+$B$7)+273)^4-(DK258+273)^4)-44100*J258)/(1.84*29.3*R258+8*0.95*5.67E-8*(DK258+273)^3))</f>
        <v>0</v>
      </c>
      <c r="W258">
        <f>($C$7*DL258+$D$7*DM258+$E$7*V258)</f>
        <v>0</v>
      </c>
      <c r="X258">
        <f>0.61365*exp(17.502*W258/(240.97+W258))</f>
        <v>0</v>
      </c>
      <c r="Y258">
        <f>(Z258/AA258*100)</f>
        <v>0</v>
      </c>
      <c r="Z258">
        <f>DD258*(DI258+DJ258)/1000</f>
        <v>0</v>
      </c>
      <c r="AA258">
        <f>0.61365*exp(17.502*DK258/(240.97+DK258))</f>
        <v>0</v>
      </c>
      <c r="AB258">
        <f>(X258-DD258*(DI258+DJ258)/1000)</f>
        <v>0</v>
      </c>
      <c r="AC258">
        <f>(-J258*44100)</f>
        <v>0</v>
      </c>
      <c r="AD258">
        <f>2*29.3*R258*0.92*(DK258-W258)</f>
        <v>0</v>
      </c>
      <c r="AE258">
        <f>2*0.95*5.67E-8*(((DK258+$B$7)+273)^4-(W258+273)^4)</f>
        <v>0</v>
      </c>
      <c r="AF258">
        <f>U258+AE258+AC258+AD258</f>
        <v>0</v>
      </c>
      <c r="AG258">
        <f>DH258*AU258*(DC258-DB258*(1000-AU258*DE258)/(1000-AU258*DD258))/(100*CV258)</f>
        <v>0</v>
      </c>
      <c r="AH258">
        <f>1000*DH258*AU258*(DD258-DE258)/(100*CV258*(1000-AU258*DD258))</f>
        <v>0</v>
      </c>
      <c r="AI258">
        <f>(AJ258 - AK258 - DI258*1E3/(8.314*(DK258+273.15)) * AM258/DH258 * AL258) * DH258/(100*CV258) * (1000 - DE258)/1000</f>
        <v>0</v>
      </c>
      <c r="AJ258">
        <v>1244.03459874724</v>
      </c>
      <c r="AK258">
        <v>1216.98454545455</v>
      </c>
      <c r="AL258">
        <v>3.43564088206634</v>
      </c>
      <c r="AM258">
        <v>66.0070140870222</v>
      </c>
      <c r="AN258">
        <f>(AP258 - AO258 + DI258*1E3/(8.314*(DK258+273.15)) * AR258/DH258 * AQ258) * DH258/(100*CV258) * 1000/(1000 - AP258)</f>
        <v>0</v>
      </c>
      <c r="AO258">
        <v>20.1038898276531</v>
      </c>
      <c r="AP258">
        <v>21.3888461538461</v>
      </c>
      <c r="AQ258">
        <v>1.80388743188482e-05</v>
      </c>
      <c r="AR258">
        <v>111.285414985331</v>
      </c>
      <c r="AS258">
        <v>2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MAX(0,($B$13+$C$13*DP258)/(1+$D$13*DP258)*DI258/(DK258+273)*$E$13)</f>
        <v>0</v>
      </c>
      <c r="AX258" t="s">
        <v>417</v>
      </c>
      <c r="AY258" t="s">
        <v>417</v>
      </c>
      <c r="AZ258">
        <v>0</v>
      </c>
      <c r="BA258">
        <v>0</v>
      </c>
      <c r="BB258">
        <f>1-AZ258/BA258</f>
        <v>0</v>
      </c>
      <c r="BC258">
        <v>0</v>
      </c>
      <c r="BD258" t="s">
        <v>417</v>
      </c>
      <c r="BE258" t="s">
        <v>417</v>
      </c>
      <c r="BF258">
        <v>0</v>
      </c>
      <c r="BG258">
        <v>0</v>
      </c>
      <c r="BH258">
        <f>1-BF258/BG258</f>
        <v>0</v>
      </c>
      <c r="BI258">
        <v>0.5</v>
      </c>
      <c r="BJ258">
        <f>CS258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417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f>$B$11*DQ258+$C$11*DR258+$F$11*EC258*(1-EF258)</f>
        <v>0</v>
      </c>
      <c r="CS258">
        <f>CR258*CT258</f>
        <v>0</v>
      </c>
      <c r="CT258">
        <f>($B$11*$D$9+$C$11*$D$9+$F$11*((EP258+EH258)/MAX(EP258+EH258+EQ258, 0.1)*$I$9+EQ258/MAX(EP258+EH258+EQ258, 0.1)*$J$9))/($B$11+$C$11+$F$11)</f>
        <v>0</v>
      </c>
      <c r="CU258">
        <f>($B$11*$K$9+$C$11*$K$9+$F$11*((EP258+EH258)/MAX(EP258+EH258+EQ258, 0.1)*$P$9+EQ258/MAX(EP258+EH258+EQ258, 0.1)*$Q$9))/($B$11+$C$11+$F$11)</f>
        <v>0</v>
      </c>
      <c r="CV258">
        <v>6</v>
      </c>
      <c r="CW258">
        <v>0.5</v>
      </c>
      <c r="CX258" t="s">
        <v>418</v>
      </c>
      <c r="CY258">
        <v>2</v>
      </c>
      <c r="CZ258" t="b">
        <v>1</v>
      </c>
      <c r="DA258">
        <v>1659722533.21429</v>
      </c>
      <c r="DB258">
        <v>1166.49214285714</v>
      </c>
      <c r="DC258">
        <v>1201.70321428571</v>
      </c>
      <c r="DD258">
        <v>21.3872821428571</v>
      </c>
      <c r="DE258">
        <v>20.102475</v>
      </c>
      <c r="DF258">
        <v>1156.10535714286</v>
      </c>
      <c r="DG258">
        <v>21.0365892857143</v>
      </c>
      <c r="DH258">
        <v>500.103607142857</v>
      </c>
      <c r="DI258">
        <v>90.3667357142857</v>
      </c>
      <c r="DJ258">
        <v>0.100153753571429</v>
      </c>
      <c r="DK258">
        <v>24.5789928571429</v>
      </c>
      <c r="DL258">
        <v>24.9799678571429</v>
      </c>
      <c r="DM258">
        <v>999.9</v>
      </c>
      <c r="DN258">
        <v>0</v>
      </c>
      <c r="DO258">
        <v>0</v>
      </c>
      <c r="DP258">
        <v>9979.82142857143</v>
      </c>
      <c r="DQ258">
        <v>0</v>
      </c>
      <c r="DR258">
        <v>11.088</v>
      </c>
      <c r="DS258">
        <v>-35.2108214285714</v>
      </c>
      <c r="DT258">
        <v>1191.98535714286</v>
      </c>
      <c r="DU258">
        <v>1226.35607142857</v>
      </c>
      <c r="DV258">
        <v>1.28481428571429</v>
      </c>
      <c r="DW258">
        <v>1201.70321428571</v>
      </c>
      <c r="DX258">
        <v>20.102475</v>
      </c>
      <c r="DY258">
        <v>1.9327</v>
      </c>
      <c r="DZ258">
        <v>1.81659464285714</v>
      </c>
      <c r="EA258">
        <v>16.9034964285714</v>
      </c>
      <c r="EB258">
        <v>15.9303178571429</v>
      </c>
      <c r="EC258">
        <v>2000.01642857143</v>
      </c>
      <c r="ED258">
        <v>0.979994535714286</v>
      </c>
      <c r="EE258">
        <v>0.0200051857142857</v>
      </c>
      <c r="EF258">
        <v>0</v>
      </c>
      <c r="EG258">
        <v>277.636535714286</v>
      </c>
      <c r="EH258">
        <v>5.00063</v>
      </c>
      <c r="EI258">
        <v>5815.77214285714</v>
      </c>
      <c r="EJ258">
        <v>17257.0071428571</v>
      </c>
      <c r="EK258">
        <v>38.375</v>
      </c>
      <c r="EL258">
        <v>38.4415</v>
      </c>
      <c r="EM258">
        <v>37.9148571428571</v>
      </c>
      <c r="EN258">
        <v>37.812</v>
      </c>
      <c r="EO258">
        <v>39.187</v>
      </c>
      <c r="EP258">
        <v>1955.10285714286</v>
      </c>
      <c r="EQ258">
        <v>39.9135714285714</v>
      </c>
      <c r="ER258">
        <v>0</v>
      </c>
      <c r="ES258">
        <v>1659722538.1</v>
      </c>
      <c r="ET258">
        <v>0</v>
      </c>
      <c r="EU258">
        <v>277.61972</v>
      </c>
      <c r="EV258">
        <v>0.412307707298693</v>
      </c>
      <c r="EW258">
        <v>14.8307692689485</v>
      </c>
      <c r="EX258">
        <v>5815.8536</v>
      </c>
      <c r="EY258">
        <v>15</v>
      </c>
      <c r="EZ258">
        <v>0</v>
      </c>
      <c r="FA258" t="s">
        <v>419</v>
      </c>
      <c r="FB258">
        <v>1659628608.5</v>
      </c>
      <c r="FC258">
        <v>1659628614.5</v>
      </c>
      <c r="FD258">
        <v>0</v>
      </c>
      <c r="FE258">
        <v>0.171</v>
      </c>
      <c r="FF258">
        <v>-0.023</v>
      </c>
      <c r="FG258">
        <v>6.372</v>
      </c>
      <c r="FH258">
        <v>0.072</v>
      </c>
      <c r="FI258">
        <v>420</v>
      </c>
      <c r="FJ258">
        <v>15</v>
      </c>
      <c r="FK258">
        <v>0.23</v>
      </c>
      <c r="FL258">
        <v>0.04</v>
      </c>
      <c r="FM258">
        <v>-35.168105</v>
      </c>
      <c r="FN258">
        <v>-3.091114446529</v>
      </c>
      <c r="FO258">
        <v>0.682607397026285</v>
      </c>
      <c r="FP258">
        <v>0</v>
      </c>
      <c r="FQ258">
        <v>277.571235294118</v>
      </c>
      <c r="FR258">
        <v>0.701329265878653</v>
      </c>
      <c r="FS258">
        <v>0.164366351720337</v>
      </c>
      <c r="FT258">
        <v>1</v>
      </c>
      <c r="FU258">
        <v>1.28372075</v>
      </c>
      <c r="FV258">
        <v>0.0200563227016858</v>
      </c>
      <c r="FW258">
        <v>0.0042635157953853</v>
      </c>
      <c r="FX258">
        <v>1</v>
      </c>
      <c r="FY258">
        <v>2</v>
      </c>
      <c r="FZ258">
        <v>3</v>
      </c>
      <c r="GA258" t="s">
        <v>429</v>
      </c>
      <c r="GB258">
        <v>2.97349</v>
      </c>
      <c r="GC258">
        <v>2.75378</v>
      </c>
      <c r="GD258">
        <v>0.185946</v>
      </c>
      <c r="GE258">
        <v>0.190164</v>
      </c>
      <c r="GF258">
        <v>0.0953426</v>
      </c>
      <c r="GG258">
        <v>0.0922169</v>
      </c>
      <c r="GH258">
        <v>31709.6</v>
      </c>
      <c r="GI258">
        <v>34508.3</v>
      </c>
      <c r="GJ258">
        <v>35295.2</v>
      </c>
      <c r="GK258">
        <v>38640.4</v>
      </c>
      <c r="GL258">
        <v>45273.8</v>
      </c>
      <c r="GM258">
        <v>50666.5</v>
      </c>
      <c r="GN258">
        <v>55166.8</v>
      </c>
      <c r="GO258">
        <v>61981.5</v>
      </c>
      <c r="GP258">
        <v>1.9806</v>
      </c>
      <c r="GQ258">
        <v>1.849</v>
      </c>
      <c r="GR258">
        <v>0.0782311</v>
      </c>
      <c r="GS258">
        <v>0</v>
      </c>
      <c r="GT258">
        <v>23.6839</v>
      </c>
      <c r="GU258">
        <v>999.9</v>
      </c>
      <c r="GV258">
        <v>55.268</v>
      </c>
      <c r="GW258">
        <v>28.792</v>
      </c>
      <c r="GX258">
        <v>24.3009</v>
      </c>
      <c r="GY258">
        <v>54.6521</v>
      </c>
      <c r="GZ258">
        <v>50.1082</v>
      </c>
      <c r="HA258">
        <v>1</v>
      </c>
      <c r="HB258">
        <v>-0.0759146</v>
      </c>
      <c r="HC258">
        <v>1.65211</v>
      </c>
      <c r="HD258">
        <v>20.1384</v>
      </c>
      <c r="HE258">
        <v>5.19932</v>
      </c>
      <c r="HF258">
        <v>12.004</v>
      </c>
      <c r="HG258">
        <v>4.976</v>
      </c>
      <c r="HH258">
        <v>3.2936</v>
      </c>
      <c r="HI258">
        <v>661</v>
      </c>
      <c r="HJ258">
        <v>9999</v>
      </c>
      <c r="HK258">
        <v>9999</v>
      </c>
      <c r="HL258">
        <v>9999</v>
      </c>
      <c r="HM258">
        <v>1.86285</v>
      </c>
      <c r="HN258">
        <v>1.86783</v>
      </c>
      <c r="HO258">
        <v>1.86752</v>
      </c>
      <c r="HP258">
        <v>1.86868</v>
      </c>
      <c r="HQ258">
        <v>1.86951</v>
      </c>
      <c r="HR258">
        <v>1.86557</v>
      </c>
      <c r="HS258">
        <v>1.86673</v>
      </c>
      <c r="HT258">
        <v>1.86804</v>
      </c>
      <c r="HU258">
        <v>5</v>
      </c>
      <c r="HV258">
        <v>0</v>
      </c>
      <c r="HW258">
        <v>0</v>
      </c>
      <c r="HX258">
        <v>0</v>
      </c>
      <c r="HY258" t="s">
        <v>421</v>
      </c>
      <c r="HZ258" t="s">
        <v>422</v>
      </c>
      <c r="IA258" t="s">
        <v>423</v>
      </c>
      <c r="IB258" t="s">
        <v>423</v>
      </c>
      <c r="IC258" t="s">
        <v>423</v>
      </c>
      <c r="ID258" t="s">
        <v>423</v>
      </c>
      <c r="IE258">
        <v>0</v>
      </c>
      <c r="IF258">
        <v>100</v>
      </c>
      <c r="IG258">
        <v>100</v>
      </c>
      <c r="IH258">
        <v>10.52</v>
      </c>
      <c r="II258">
        <v>0.3507</v>
      </c>
      <c r="IJ258">
        <v>3.92169283877132</v>
      </c>
      <c r="IK258">
        <v>0.0054094350880348</v>
      </c>
      <c r="IL258">
        <v>8.62785101562088e-07</v>
      </c>
      <c r="IM258">
        <v>-6.09410195572284e-10</v>
      </c>
      <c r="IN258">
        <v>-0.025273926026183</v>
      </c>
      <c r="IO258">
        <v>-0.0219156322177338</v>
      </c>
      <c r="IP258">
        <v>0.00246301660602182</v>
      </c>
      <c r="IQ258">
        <v>-2.7174175459257e-05</v>
      </c>
      <c r="IR258">
        <v>-3</v>
      </c>
      <c r="IS258">
        <v>1757</v>
      </c>
      <c r="IT258">
        <v>1</v>
      </c>
      <c r="IU258">
        <v>21</v>
      </c>
      <c r="IV258">
        <v>1565.5</v>
      </c>
      <c r="IW258">
        <v>1565.4</v>
      </c>
      <c r="IX258">
        <v>2.4292</v>
      </c>
      <c r="IY258">
        <v>2.58545</v>
      </c>
      <c r="IZ258">
        <v>1.54785</v>
      </c>
      <c r="JA258">
        <v>2.30469</v>
      </c>
      <c r="JB258">
        <v>1.34644</v>
      </c>
      <c r="JC258">
        <v>2.40967</v>
      </c>
      <c r="JD258">
        <v>32.2446</v>
      </c>
      <c r="JE258">
        <v>16.1546</v>
      </c>
      <c r="JF258">
        <v>18</v>
      </c>
      <c r="JG258">
        <v>493.217</v>
      </c>
      <c r="JH258">
        <v>409.083</v>
      </c>
      <c r="JI258">
        <v>20.5084</v>
      </c>
      <c r="JJ258">
        <v>26.2045</v>
      </c>
      <c r="JK258">
        <v>30.0001</v>
      </c>
      <c r="JL258">
        <v>26.1589</v>
      </c>
      <c r="JM258">
        <v>26.1029</v>
      </c>
      <c r="JN258">
        <v>48.7832</v>
      </c>
      <c r="JO258">
        <v>22.2773</v>
      </c>
      <c r="JP258">
        <v>8.08113</v>
      </c>
      <c r="JQ258">
        <v>20.5149</v>
      </c>
      <c r="JR258">
        <v>1242.35</v>
      </c>
      <c r="JS258">
        <v>20.0344</v>
      </c>
      <c r="JT258">
        <v>102.34</v>
      </c>
      <c r="JU258">
        <v>103.167</v>
      </c>
    </row>
    <row r="259" spans="1:281">
      <c r="A259">
        <v>243</v>
      </c>
      <c r="B259">
        <v>1659722546</v>
      </c>
      <c r="C259">
        <v>4560.90000009537</v>
      </c>
      <c r="D259" t="s">
        <v>911</v>
      </c>
      <c r="E259" t="s">
        <v>912</v>
      </c>
      <c r="F259">
        <v>5</v>
      </c>
      <c r="G259" t="s">
        <v>764</v>
      </c>
      <c r="H259" t="s">
        <v>416</v>
      </c>
      <c r="I259">
        <v>1659722538.5</v>
      </c>
      <c r="J259">
        <f>(K259)/1000</f>
        <v>0</v>
      </c>
      <c r="K259">
        <f>IF(CZ259, AN259, AH259)</f>
        <v>0</v>
      </c>
      <c r="L259">
        <f>IF(CZ259, AI259, AG259)</f>
        <v>0</v>
      </c>
      <c r="M259">
        <f>DB259 - IF(AU259&gt;1, L259*CV259*100.0/(AW259*DP259), 0)</f>
        <v>0</v>
      </c>
      <c r="N259">
        <f>((T259-J259/2)*M259-L259)/(T259+J259/2)</f>
        <v>0</v>
      </c>
      <c r="O259">
        <f>N259*(DI259+DJ259)/1000.0</f>
        <v>0</v>
      </c>
      <c r="P259">
        <f>(DB259 - IF(AU259&gt;1, L259*CV259*100.0/(AW259*DP259), 0))*(DI259+DJ259)/1000.0</f>
        <v>0</v>
      </c>
      <c r="Q259">
        <f>2.0/((1/S259-1/R259)+SIGN(S259)*SQRT((1/S259-1/R259)*(1/S259-1/R259) + 4*CW259/((CW259+1)*(CW259+1))*(2*1/S259*1/R259-1/R259*1/R259)))</f>
        <v>0</v>
      </c>
      <c r="R259">
        <f>IF(LEFT(CX259,1)&lt;&gt;"0",IF(LEFT(CX259,1)="1",3.0,CY259),$D$5+$E$5*(DP259*DI259/($K$5*1000))+$F$5*(DP259*DI259/($K$5*1000))*MAX(MIN(CV259,$J$5),$I$5)*MAX(MIN(CV259,$J$5),$I$5)+$G$5*MAX(MIN(CV259,$J$5),$I$5)*(DP259*DI259/($K$5*1000))+$H$5*(DP259*DI259/($K$5*1000))*(DP259*DI259/($K$5*1000)))</f>
        <v>0</v>
      </c>
      <c r="S259">
        <f>J259*(1000-(1000*0.61365*exp(17.502*W259/(240.97+W259))/(DI259+DJ259)+DD259)/2)/(1000*0.61365*exp(17.502*W259/(240.97+W259))/(DI259+DJ259)-DD259)</f>
        <v>0</v>
      </c>
      <c r="T259">
        <f>1/((CW259+1)/(Q259/1.6)+1/(R259/1.37)) + CW259/((CW259+1)/(Q259/1.6) + CW259/(R259/1.37))</f>
        <v>0</v>
      </c>
      <c r="U259">
        <f>(CR259*CU259)</f>
        <v>0</v>
      </c>
      <c r="V259">
        <f>(DK259+(U259+2*0.95*5.67E-8*(((DK259+$B$7)+273)^4-(DK259+273)^4)-44100*J259)/(1.84*29.3*R259+8*0.95*5.67E-8*(DK259+273)^3))</f>
        <v>0</v>
      </c>
      <c r="W259">
        <f>($C$7*DL259+$D$7*DM259+$E$7*V259)</f>
        <v>0</v>
      </c>
      <c r="X259">
        <f>0.61365*exp(17.502*W259/(240.97+W259))</f>
        <v>0</v>
      </c>
      <c r="Y259">
        <f>(Z259/AA259*100)</f>
        <v>0</v>
      </c>
      <c r="Z259">
        <f>DD259*(DI259+DJ259)/1000</f>
        <v>0</v>
      </c>
      <c r="AA259">
        <f>0.61365*exp(17.502*DK259/(240.97+DK259))</f>
        <v>0</v>
      </c>
      <c r="AB259">
        <f>(X259-DD259*(DI259+DJ259)/1000)</f>
        <v>0</v>
      </c>
      <c r="AC259">
        <f>(-J259*44100)</f>
        <v>0</v>
      </c>
      <c r="AD259">
        <f>2*29.3*R259*0.92*(DK259-W259)</f>
        <v>0</v>
      </c>
      <c r="AE259">
        <f>2*0.95*5.67E-8*(((DK259+$B$7)+273)^4-(W259+273)^4)</f>
        <v>0</v>
      </c>
      <c r="AF259">
        <f>U259+AE259+AC259+AD259</f>
        <v>0</v>
      </c>
      <c r="AG259">
        <f>DH259*AU259*(DC259-DB259*(1000-AU259*DE259)/(1000-AU259*DD259))/(100*CV259)</f>
        <v>0</v>
      </c>
      <c r="AH259">
        <f>1000*DH259*AU259*(DD259-DE259)/(100*CV259*(1000-AU259*DD259))</f>
        <v>0</v>
      </c>
      <c r="AI259">
        <f>(AJ259 - AK259 - DI259*1E3/(8.314*(DK259+273.15)) * AM259/DH259 * AL259) * DH259/(100*CV259) * (1000 - DE259)/1000</f>
        <v>0</v>
      </c>
      <c r="AJ259">
        <v>1261.1759342998</v>
      </c>
      <c r="AK259">
        <v>1233.85903030303</v>
      </c>
      <c r="AL259">
        <v>3.48151453019028</v>
      </c>
      <c r="AM259">
        <v>66.0070140870222</v>
      </c>
      <c r="AN259">
        <f>(AP259 - AO259 + DI259*1E3/(8.314*(DK259+273.15)) * AR259/DH259 * AQ259) * DH259/(100*CV259) * 1000/(1000 - AP259)</f>
        <v>0</v>
      </c>
      <c r="AO259">
        <v>20.1021348954749</v>
      </c>
      <c r="AP259">
        <v>21.3895608391609</v>
      </c>
      <c r="AQ259">
        <v>2.23779454531129e-05</v>
      </c>
      <c r="AR259">
        <v>111.285414985331</v>
      </c>
      <c r="AS259">
        <v>2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MAX(0,($B$13+$C$13*DP259)/(1+$D$13*DP259)*DI259/(DK259+273)*$E$13)</f>
        <v>0</v>
      </c>
      <c r="AX259" t="s">
        <v>417</v>
      </c>
      <c r="AY259" t="s">
        <v>417</v>
      </c>
      <c r="AZ259">
        <v>0</v>
      </c>
      <c r="BA259">
        <v>0</v>
      </c>
      <c r="BB259">
        <f>1-AZ259/BA259</f>
        <v>0</v>
      </c>
      <c r="BC259">
        <v>0</v>
      </c>
      <c r="BD259" t="s">
        <v>417</v>
      </c>
      <c r="BE259" t="s">
        <v>417</v>
      </c>
      <c r="BF259">
        <v>0</v>
      </c>
      <c r="BG259">
        <v>0</v>
      </c>
      <c r="BH259">
        <f>1-BF259/BG259</f>
        <v>0</v>
      </c>
      <c r="BI259">
        <v>0.5</v>
      </c>
      <c r="BJ259">
        <f>CS259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417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f>$B$11*DQ259+$C$11*DR259+$F$11*EC259*(1-EF259)</f>
        <v>0</v>
      </c>
      <c r="CS259">
        <f>CR259*CT259</f>
        <v>0</v>
      </c>
      <c r="CT259">
        <f>($B$11*$D$9+$C$11*$D$9+$F$11*((EP259+EH259)/MAX(EP259+EH259+EQ259, 0.1)*$I$9+EQ259/MAX(EP259+EH259+EQ259, 0.1)*$J$9))/($B$11+$C$11+$F$11)</f>
        <v>0</v>
      </c>
      <c r="CU259">
        <f>($B$11*$K$9+$C$11*$K$9+$F$11*((EP259+EH259)/MAX(EP259+EH259+EQ259, 0.1)*$P$9+EQ259/MAX(EP259+EH259+EQ259, 0.1)*$Q$9))/($B$11+$C$11+$F$11)</f>
        <v>0</v>
      </c>
      <c r="CV259">
        <v>6</v>
      </c>
      <c r="CW259">
        <v>0.5</v>
      </c>
      <c r="CX259" t="s">
        <v>418</v>
      </c>
      <c r="CY259">
        <v>2</v>
      </c>
      <c r="CZ259" t="b">
        <v>1</v>
      </c>
      <c r="DA259">
        <v>1659722538.5</v>
      </c>
      <c r="DB259">
        <v>1184.01814814815</v>
      </c>
      <c r="DC259">
        <v>1219.65703703704</v>
      </c>
      <c r="DD259">
        <v>21.3886777777778</v>
      </c>
      <c r="DE259">
        <v>20.1024222222222</v>
      </c>
      <c r="DF259">
        <v>1173.54481481481</v>
      </c>
      <c r="DG259">
        <v>21.0379259259259</v>
      </c>
      <c r="DH259">
        <v>500.076037037037</v>
      </c>
      <c r="DI259">
        <v>90.3675777777778</v>
      </c>
      <c r="DJ259">
        <v>0.100170744444444</v>
      </c>
      <c r="DK259">
        <v>24.5797740740741</v>
      </c>
      <c r="DL259">
        <v>24.9755296296296</v>
      </c>
      <c r="DM259">
        <v>999.9</v>
      </c>
      <c r="DN259">
        <v>0</v>
      </c>
      <c r="DO259">
        <v>0</v>
      </c>
      <c r="DP259">
        <v>9980.92592592593</v>
      </c>
      <c r="DQ259">
        <v>0</v>
      </c>
      <c r="DR259">
        <v>11.088</v>
      </c>
      <c r="DS259">
        <v>-35.6381</v>
      </c>
      <c r="DT259">
        <v>1209.89592592593</v>
      </c>
      <c r="DU259">
        <v>1244.67740740741</v>
      </c>
      <c r="DV259">
        <v>1.28625925925926</v>
      </c>
      <c r="DW259">
        <v>1219.65703703704</v>
      </c>
      <c r="DX259">
        <v>20.1024222222222</v>
      </c>
      <c r="DY259">
        <v>1.9328437037037</v>
      </c>
      <c r="DZ259">
        <v>1.81660740740741</v>
      </c>
      <c r="EA259">
        <v>16.9046740740741</v>
      </c>
      <c r="EB259">
        <v>15.9304296296296</v>
      </c>
      <c r="EC259">
        <v>2000.00851851852</v>
      </c>
      <c r="ED259">
        <v>0.979996333333333</v>
      </c>
      <c r="EE259">
        <v>0.0200034037037037</v>
      </c>
      <c r="EF259">
        <v>0</v>
      </c>
      <c r="EG259">
        <v>277.705777777778</v>
      </c>
      <c r="EH259">
        <v>5.00063</v>
      </c>
      <c r="EI259">
        <v>5816.82333333333</v>
      </c>
      <c r="EJ259">
        <v>17256.9481481481</v>
      </c>
      <c r="EK259">
        <v>38.375</v>
      </c>
      <c r="EL259">
        <v>38.451</v>
      </c>
      <c r="EM259">
        <v>37.9163333333333</v>
      </c>
      <c r="EN259">
        <v>37.812</v>
      </c>
      <c r="EO259">
        <v>39.187</v>
      </c>
      <c r="EP259">
        <v>1955.09851851852</v>
      </c>
      <c r="EQ259">
        <v>39.91</v>
      </c>
      <c r="ER259">
        <v>0</v>
      </c>
      <c r="ES259">
        <v>1659722542.9</v>
      </c>
      <c r="ET259">
        <v>0</v>
      </c>
      <c r="EU259">
        <v>277.68808</v>
      </c>
      <c r="EV259">
        <v>0.962384628858266</v>
      </c>
      <c r="EW259">
        <v>10.4884615265873</v>
      </c>
      <c r="EX259">
        <v>5816.762</v>
      </c>
      <c r="EY259">
        <v>15</v>
      </c>
      <c r="EZ259">
        <v>0</v>
      </c>
      <c r="FA259" t="s">
        <v>419</v>
      </c>
      <c r="FB259">
        <v>1659628608.5</v>
      </c>
      <c r="FC259">
        <v>1659628614.5</v>
      </c>
      <c r="FD259">
        <v>0</v>
      </c>
      <c r="FE259">
        <v>0.171</v>
      </c>
      <c r="FF259">
        <v>-0.023</v>
      </c>
      <c r="FG259">
        <v>6.372</v>
      </c>
      <c r="FH259">
        <v>0.072</v>
      </c>
      <c r="FI259">
        <v>420</v>
      </c>
      <c r="FJ259">
        <v>15</v>
      </c>
      <c r="FK259">
        <v>0.23</v>
      </c>
      <c r="FL259">
        <v>0.04</v>
      </c>
      <c r="FM259">
        <v>-35.2866525</v>
      </c>
      <c r="FN259">
        <v>-2.44950281425888</v>
      </c>
      <c r="FO259">
        <v>0.766407267706765</v>
      </c>
      <c r="FP259">
        <v>0</v>
      </c>
      <c r="FQ259">
        <v>277.648676470588</v>
      </c>
      <c r="FR259">
        <v>0.933246760537344</v>
      </c>
      <c r="FS259">
        <v>0.184333253293857</v>
      </c>
      <c r="FT259">
        <v>1</v>
      </c>
      <c r="FU259">
        <v>1.28531275</v>
      </c>
      <c r="FV259">
        <v>0.0104518198874254</v>
      </c>
      <c r="FW259">
        <v>0.0031817958667237</v>
      </c>
      <c r="FX259">
        <v>1</v>
      </c>
      <c r="FY259">
        <v>2</v>
      </c>
      <c r="FZ259">
        <v>3</v>
      </c>
      <c r="GA259" t="s">
        <v>429</v>
      </c>
      <c r="GB259">
        <v>2.97425</v>
      </c>
      <c r="GC259">
        <v>2.75436</v>
      </c>
      <c r="GD259">
        <v>0.187576</v>
      </c>
      <c r="GE259">
        <v>0.191936</v>
      </c>
      <c r="GF259">
        <v>0.0953545</v>
      </c>
      <c r="GG259">
        <v>0.0921591</v>
      </c>
      <c r="GH259">
        <v>31646.2</v>
      </c>
      <c r="GI259">
        <v>34433</v>
      </c>
      <c r="GJ259">
        <v>35295.2</v>
      </c>
      <c r="GK259">
        <v>38640.6</v>
      </c>
      <c r="GL259">
        <v>45273.6</v>
      </c>
      <c r="GM259">
        <v>50670.2</v>
      </c>
      <c r="GN259">
        <v>55167.2</v>
      </c>
      <c r="GO259">
        <v>61982.1</v>
      </c>
      <c r="GP259">
        <v>1.9808</v>
      </c>
      <c r="GQ259">
        <v>1.8488</v>
      </c>
      <c r="GR259">
        <v>0.0789762</v>
      </c>
      <c r="GS259">
        <v>0</v>
      </c>
      <c r="GT259">
        <v>23.6815</v>
      </c>
      <c r="GU259">
        <v>999.9</v>
      </c>
      <c r="GV259">
        <v>55.268</v>
      </c>
      <c r="GW259">
        <v>28.792</v>
      </c>
      <c r="GX259">
        <v>24.304</v>
      </c>
      <c r="GY259">
        <v>55.1421</v>
      </c>
      <c r="GZ259">
        <v>49.7877</v>
      </c>
      <c r="HA259">
        <v>1</v>
      </c>
      <c r="HB259">
        <v>-0.0756707</v>
      </c>
      <c r="HC259">
        <v>1.64349</v>
      </c>
      <c r="HD259">
        <v>20.1386</v>
      </c>
      <c r="HE259">
        <v>5.19932</v>
      </c>
      <c r="HF259">
        <v>12.004</v>
      </c>
      <c r="HG259">
        <v>4.976</v>
      </c>
      <c r="HH259">
        <v>3.2936</v>
      </c>
      <c r="HI259">
        <v>661</v>
      </c>
      <c r="HJ259">
        <v>9999</v>
      </c>
      <c r="HK259">
        <v>9999</v>
      </c>
      <c r="HL259">
        <v>9999</v>
      </c>
      <c r="HM259">
        <v>1.86289</v>
      </c>
      <c r="HN259">
        <v>1.8678</v>
      </c>
      <c r="HO259">
        <v>1.86752</v>
      </c>
      <c r="HP259">
        <v>1.86868</v>
      </c>
      <c r="HQ259">
        <v>1.86951</v>
      </c>
      <c r="HR259">
        <v>1.86554</v>
      </c>
      <c r="HS259">
        <v>1.86673</v>
      </c>
      <c r="HT259">
        <v>1.86813</v>
      </c>
      <c r="HU259">
        <v>5</v>
      </c>
      <c r="HV259">
        <v>0</v>
      </c>
      <c r="HW259">
        <v>0</v>
      </c>
      <c r="HX259">
        <v>0</v>
      </c>
      <c r="HY259" t="s">
        <v>421</v>
      </c>
      <c r="HZ259" t="s">
        <v>422</v>
      </c>
      <c r="IA259" t="s">
        <v>423</v>
      </c>
      <c r="IB259" t="s">
        <v>423</v>
      </c>
      <c r="IC259" t="s">
        <v>423</v>
      </c>
      <c r="ID259" t="s">
        <v>423</v>
      </c>
      <c r="IE259">
        <v>0</v>
      </c>
      <c r="IF259">
        <v>100</v>
      </c>
      <c r="IG259">
        <v>100</v>
      </c>
      <c r="IH259">
        <v>10.6</v>
      </c>
      <c r="II259">
        <v>0.3509</v>
      </c>
      <c r="IJ259">
        <v>3.92169283877132</v>
      </c>
      <c r="IK259">
        <v>0.0054094350880348</v>
      </c>
      <c r="IL259">
        <v>8.62785101562088e-07</v>
      </c>
      <c r="IM259">
        <v>-6.09410195572284e-10</v>
      </c>
      <c r="IN259">
        <v>-0.025273926026183</v>
      </c>
      <c r="IO259">
        <v>-0.0219156322177338</v>
      </c>
      <c r="IP259">
        <v>0.00246301660602182</v>
      </c>
      <c r="IQ259">
        <v>-2.7174175459257e-05</v>
      </c>
      <c r="IR259">
        <v>-3</v>
      </c>
      <c r="IS259">
        <v>1757</v>
      </c>
      <c r="IT259">
        <v>1</v>
      </c>
      <c r="IU259">
        <v>21</v>
      </c>
      <c r="IV259">
        <v>1565.6</v>
      </c>
      <c r="IW259">
        <v>1565.5</v>
      </c>
      <c r="IX259">
        <v>2.46094</v>
      </c>
      <c r="IY259">
        <v>2.59644</v>
      </c>
      <c r="IZ259">
        <v>1.54785</v>
      </c>
      <c r="JA259">
        <v>2.30469</v>
      </c>
      <c r="JB259">
        <v>1.34644</v>
      </c>
      <c r="JC259">
        <v>2.30347</v>
      </c>
      <c r="JD259">
        <v>32.2446</v>
      </c>
      <c r="JE259">
        <v>16.1459</v>
      </c>
      <c r="JF259">
        <v>18</v>
      </c>
      <c r="JG259">
        <v>493.367</v>
      </c>
      <c r="JH259">
        <v>408.987</v>
      </c>
      <c r="JI259">
        <v>20.5254</v>
      </c>
      <c r="JJ259">
        <v>26.2067</v>
      </c>
      <c r="JK259">
        <v>30.0003</v>
      </c>
      <c r="JL259">
        <v>26.1612</v>
      </c>
      <c r="JM259">
        <v>26.1051</v>
      </c>
      <c r="JN259">
        <v>49.275</v>
      </c>
      <c r="JO259">
        <v>22.5549</v>
      </c>
      <c r="JP259">
        <v>8.08113</v>
      </c>
      <c r="JQ259">
        <v>20.531</v>
      </c>
      <c r="JR259">
        <v>1255.86</v>
      </c>
      <c r="JS259">
        <v>20.0282</v>
      </c>
      <c r="JT259">
        <v>102.34</v>
      </c>
      <c r="JU259">
        <v>103.168</v>
      </c>
    </row>
    <row r="260" spans="1:281">
      <c r="A260">
        <v>244</v>
      </c>
      <c r="B260">
        <v>1659722550.5</v>
      </c>
      <c r="C260">
        <v>4565.40000009537</v>
      </c>
      <c r="D260" t="s">
        <v>913</v>
      </c>
      <c r="E260" t="s">
        <v>914</v>
      </c>
      <c r="F260">
        <v>5</v>
      </c>
      <c r="G260" t="s">
        <v>764</v>
      </c>
      <c r="H260" t="s">
        <v>416</v>
      </c>
      <c r="I260">
        <v>1659722542.94444</v>
      </c>
      <c r="J260">
        <f>(K260)/1000</f>
        <v>0</v>
      </c>
      <c r="K260">
        <f>IF(CZ260, AN260, AH260)</f>
        <v>0</v>
      </c>
      <c r="L260">
        <f>IF(CZ260, AI260, AG260)</f>
        <v>0</v>
      </c>
      <c r="M260">
        <f>DB260 - IF(AU260&gt;1, L260*CV260*100.0/(AW260*DP260), 0)</f>
        <v>0</v>
      </c>
      <c r="N260">
        <f>((T260-J260/2)*M260-L260)/(T260+J260/2)</f>
        <v>0</v>
      </c>
      <c r="O260">
        <f>N260*(DI260+DJ260)/1000.0</f>
        <v>0</v>
      </c>
      <c r="P260">
        <f>(DB260 - IF(AU260&gt;1, L260*CV260*100.0/(AW260*DP260), 0))*(DI260+DJ260)/1000.0</f>
        <v>0</v>
      </c>
      <c r="Q260">
        <f>2.0/((1/S260-1/R260)+SIGN(S260)*SQRT((1/S260-1/R260)*(1/S260-1/R260) + 4*CW260/((CW260+1)*(CW260+1))*(2*1/S260*1/R260-1/R260*1/R260)))</f>
        <v>0</v>
      </c>
      <c r="R260">
        <f>IF(LEFT(CX260,1)&lt;&gt;"0",IF(LEFT(CX260,1)="1",3.0,CY260),$D$5+$E$5*(DP260*DI260/($K$5*1000))+$F$5*(DP260*DI260/($K$5*1000))*MAX(MIN(CV260,$J$5),$I$5)*MAX(MIN(CV260,$J$5),$I$5)+$G$5*MAX(MIN(CV260,$J$5),$I$5)*(DP260*DI260/($K$5*1000))+$H$5*(DP260*DI260/($K$5*1000))*(DP260*DI260/($K$5*1000)))</f>
        <v>0</v>
      </c>
      <c r="S260">
        <f>J260*(1000-(1000*0.61365*exp(17.502*W260/(240.97+W260))/(DI260+DJ260)+DD260)/2)/(1000*0.61365*exp(17.502*W260/(240.97+W260))/(DI260+DJ260)-DD260)</f>
        <v>0</v>
      </c>
      <c r="T260">
        <f>1/((CW260+1)/(Q260/1.6)+1/(R260/1.37)) + CW260/((CW260+1)/(Q260/1.6) + CW260/(R260/1.37))</f>
        <v>0</v>
      </c>
      <c r="U260">
        <f>(CR260*CU260)</f>
        <v>0</v>
      </c>
      <c r="V260">
        <f>(DK260+(U260+2*0.95*5.67E-8*(((DK260+$B$7)+273)^4-(DK260+273)^4)-44100*J260)/(1.84*29.3*R260+8*0.95*5.67E-8*(DK260+273)^3))</f>
        <v>0</v>
      </c>
      <c r="W260">
        <f>($C$7*DL260+$D$7*DM260+$E$7*V260)</f>
        <v>0</v>
      </c>
      <c r="X260">
        <f>0.61365*exp(17.502*W260/(240.97+W260))</f>
        <v>0</v>
      </c>
      <c r="Y260">
        <f>(Z260/AA260*100)</f>
        <v>0</v>
      </c>
      <c r="Z260">
        <f>DD260*(DI260+DJ260)/1000</f>
        <v>0</v>
      </c>
      <c r="AA260">
        <f>0.61365*exp(17.502*DK260/(240.97+DK260))</f>
        <v>0</v>
      </c>
      <c r="AB260">
        <f>(X260-DD260*(DI260+DJ260)/1000)</f>
        <v>0</v>
      </c>
      <c r="AC260">
        <f>(-J260*44100)</f>
        <v>0</v>
      </c>
      <c r="AD260">
        <f>2*29.3*R260*0.92*(DK260-W260)</f>
        <v>0</v>
      </c>
      <c r="AE260">
        <f>2*0.95*5.67E-8*(((DK260+$B$7)+273)^4-(W260+273)^4)</f>
        <v>0</v>
      </c>
      <c r="AF260">
        <f>U260+AE260+AC260+AD260</f>
        <v>0</v>
      </c>
      <c r="AG260">
        <f>DH260*AU260*(DC260-DB260*(1000-AU260*DE260)/(1000-AU260*DD260))/(100*CV260)</f>
        <v>0</v>
      </c>
      <c r="AH260">
        <f>1000*DH260*AU260*(DD260-DE260)/(100*CV260*(1000-AU260*DD260))</f>
        <v>0</v>
      </c>
      <c r="AI260">
        <f>(AJ260 - AK260 - DI260*1E3/(8.314*(DK260+273.15)) * AM260/DH260 * AL260) * DH260/(100*CV260) * (1000 - DE260)/1000</f>
        <v>0</v>
      </c>
      <c r="AJ260">
        <v>1277.16041142047</v>
      </c>
      <c r="AK260">
        <v>1249.68763636364</v>
      </c>
      <c r="AL260">
        <v>3.5363698011729</v>
      </c>
      <c r="AM260">
        <v>66.0070140870222</v>
      </c>
      <c r="AN260">
        <f>(AP260 - AO260 + DI260*1E3/(8.314*(DK260+273.15)) * AR260/DH260 * AQ260) * DH260/(100*CV260) * 1000/(1000 - AP260)</f>
        <v>0</v>
      </c>
      <c r="AO260">
        <v>20.0490673436041</v>
      </c>
      <c r="AP260">
        <v>21.3778650349651</v>
      </c>
      <c r="AQ260">
        <v>9.57328404008924e-06</v>
      </c>
      <c r="AR260">
        <v>111.285414985331</v>
      </c>
      <c r="AS260">
        <v>2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MAX(0,($B$13+$C$13*DP260)/(1+$D$13*DP260)*DI260/(DK260+273)*$E$13)</f>
        <v>0</v>
      </c>
      <c r="AX260" t="s">
        <v>417</v>
      </c>
      <c r="AY260" t="s">
        <v>417</v>
      </c>
      <c r="AZ260">
        <v>0</v>
      </c>
      <c r="BA260">
        <v>0</v>
      </c>
      <c r="BB260">
        <f>1-AZ260/BA260</f>
        <v>0</v>
      </c>
      <c r="BC260">
        <v>0</v>
      </c>
      <c r="BD260" t="s">
        <v>417</v>
      </c>
      <c r="BE260" t="s">
        <v>417</v>
      </c>
      <c r="BF260">
        <v>0</v>
      </c>
      <c r="BG260">
        <v>0</v>
      </c>
      <c r="BH260">
        <f>1-BF260/BG260</f>
        <v>0</v>
      </c>
      <c r="BI260">
        <v>0.5</v>
      </c>
      <c r="BJ260">
        <f>CS260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417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f>$B$11*DQ260+$C$11*DR260+$F$11*EC260*(1-EF260)</f>
        <v>0</v>
      </c>
      <c r="CS260">
        <f>CR260*CT260</f>
        <v>0</v>
      </c>
      <c r="CT260">
        <f>($B$11*$D$9+$C$11*$D$9+$F$11*((EP260+EH260)/MAX(EP260+EH260+EQ260, 0.1)*$I$9+EQ260/MAX(EP260+EH260+EQ260, 0.1)*$J$9))/($B$11+$C$11+$F$11)</f>
        <v>0</v>
      </c>
      <c r="CU260">
        <f>($B$11*$K$9+$C$11*$K$9+$F$11*((EP260+EH260)/MAX(EP260+EH260+EQ260, 0.1)*$P$9+EQ260/MAX(EP260+EH260+EQ260, 0.1)*$Q$9))/($B$11+$C$11+$F$11)</f>
        <v>0</v>
      </c>
      <c r="CV260">
        <v>6</v>
      </c>
      <c r="CW260">
        <v>0.5</v>
      </c>
      <c r="CX260" t="s">
        <v>418</v>
      </c>
      <c r="CY260">
        <v>2</v>
      </c>
      <c r="CZ260" t="b">
        <v>1</v>
      </c>
      <c r="DA260">
        <v>1659722542.94444</v>
      </c>
      <c r="DB260">
        <v>1198.99518518519</v>
      </c>
      <c r="DC260">
        <v>1234.59777777778</v>
      </c>
      <c r="DD260">
        <v>21.3884037037037</v>
      </c>
      <c r="DE260">
        <v>20.0823</v>
      </c>
      <c r="DF260">
        <v>1188.44925925926</v>
      </c>
      <c r="DG260">
        <v>21.0376555555556</v>
      </c>
      <c r="DH260">
        <v>500.088407407407</v>
      </c>
      <c r="DI260">
        <v>90.3676777777778</v>
      </c>
      <c r="DJ260">
        <v>0.100041781481481</v>
      </c>
      <c r="DK260">
        <v>24.5799148148148</v>
      </c>
      <c r="DL260">
        <v>24.9763814814815</v>
      </c>
      <c r="DM260">
        <v>999.9</v>
      </c>
      <c r="DN260">
        <v>0</v>
      </c>
      <c r="DO260">
        <v>0</v>
      </c>
      <c r="DP260">
        <v>9995.74074074074</v>
      </c>
      <c r="DQ260">
        <v>0</v>
      </c>
      <c r="DR260">
        <v>11.088</v>
      </c>
      <c r="DS260">
        <v>-35.6013814814815</v>
      </c>
      <c r="DT260">
        <v>1225.20074074074</v>
      </c>
      <c r="DU260">
        <v>1259.89888888889</v>
      </c>
      <c r="DV260">
        <v>1.30610444444444</v>
      </c>
      <c r="DW260">
        <v>1234.59777777778</v>
      </c>
      <c r="DX260">
        <v>20.0823</v>
      </c>
      <c r="DY260">
        <v>1.93282111111111</v>
      </c>
      <c r="DZ260">
        <v>1.81479148148148</v>
      </c>
      <c r="EA260">
        <v>16.9044888888889</v>
      </c>
      <c r="EB260">
        <v>15.9147592592593</v>
      </c>
      <c r="EC260">
        <v>2000.01444444444</v>
      </c>
      <c r="ED260">
        <v>0.979996481481481</v>
      </c>
      <c r="EE260">
        <v>0.0200032925925926</v>
      </c>
      <c r="EF260">
        <v>0</v>
      </c>
      <c r="EG260">
        <v>277.705444444444</v>
      </c>
      <c r="EH260">
        <v>5.00063</v>
      </c>
      <c r="EI260">
        <v>5817.56592592593</v>
      </c>
      <c r="EJ260">
        <v>17257.0111111111</v>
      </c>
      <c r="EK260">
        <v>38.375</v>
      </c>
      <c r="EL260">
        <v>38.458</v>
      </c>
      <c r="EM260">
        <v>37.9255185185185</v>
      </c>
      <c r="EN260">
        <v>37.812</v>
      </c>
      <c r="EO260">
        <v>39.187</v>
      </c>
      <c r="EP260">
        <v>1955.10444444444</v>
      </c>
      <c r="EQ260">
        <v>39.91</v>
      </c>
      <c r="ER260">
        <v>0</v>
      </c>
      <c r="ES260">
        <v>1659722547.7</v>
      </c>
      <c r="ET260">
        <v>0</v>
      </c>
      <c r="EU260">
        <v>277.7044</v>
      </c>
      <c r="EV260">
        <v>-0.0648461517619538</v>
      </c>
      <c r="EW260">
        <v>7.09692308475319</v>
      </c>
      <c r="EX260">
        <v>5817.5396</v>
      </c>
      <c r="EY260">
        <v>15</v>
      </c>
      <c r="EZ260">
        <v>0</v>
      </c>
      <c r="FA260" t="s">
        <v>419</v>
      </c>
      <c r="FB260">
        <v>1659628608.5</v>
      </c>
      <c r="FC260">
        <v>1659628614.5</v>
      </c>
      <c r="FD260">
        <v>0</v>
      </c>
      <c r="FE260">
        <v>0.171</v>
      </c>
      <c r="FF260">
        <v>-0.023</v>
      </c>
      <c r="FG260">
        <v>6.372</v>
      </c>
      <c r="FH260">
        <v>0.072</v>
      </c>
      <c r="FI260">
        <v>420</v>
      </c>
      <c r="FJ260">
        <v>15</v>
      </c>
      <c r="FK260">
        <v>0.23</v>
      </c>
      <c r="FL260">
        <v>0.04</v>
      </c>
      <c r="FM260">
        <v>-35.585555</v>
      </c>
      <c r="FN260">
        <v>-2.22031069418385</v>
      </c>
      <c r="FO260">
        <v>0.811420938215794</v>
      </c>
      <c r="FP260">
        <v>0</v>
      </c>
      <c r="FQ260">
        <v>277.678117647059</v>
      </c>
      <c r="FR260">
        <v>0.50316272201394</v>
      </c>
      <c r="FS260">
        <v>0.193931729149554</v>
      </c>
      <c r="FT260">
        <v>1</v>
      </c>
      <c r="FU260">
        <v>1.29795425</v>
      </c>
      <c r="FV260">
        <v>0.188595534709193</v>
      </c>
      <c r="FW260">
        <v>0.0255699795548902</v>
      </c>
      <c r="FX260">
        <v>0</v>
      </c>
      <c r="FY260">
        <v>1</v>
      </c>
      <c r="FZ260">
        <v>3</v>
      </c>
      <c r="GA260" t="s">
        <v>426</v>
      </c>
      <c r="GB260">
        <v>2.97322</v>
      </c>
      <c r="GC260">
        <v>2.75401</v>
      </c>
      <c r="GD260">
        <v>0.189059</v>
      </c>
      <c r="GE260">
        <v>0.193191</v>
      </c>
      <c r="GF260">
        <v>0.0952953</v>
      </c>
      <c r="GG260">
        <v>0.0919542</v>
      </c>
      <c r="GH260">
        <v>31588.3</v>
      </c>
      <c r="GI260">
        <v>34379.5</v>
      </c>
      <c r="GJ260">
        <v>35295</v>
      </c>
      <c r="GK260">
        <v>38640.6</v>
      </c>
      <c r="GL260">
        <v>45275.8</v>
      </c>
      <c r="GM260">
        <v>50681.3</v>
      </c>
      <c r="GN260">
        <v>55166.2</v>
      </c>
      <c r="GO260">
        <v>61981.6</v>
      </c>
      <c r="GP260">
        <v>1.9802</v>
      </c>
      <c r="GQ260">
        <v>1.849</v>
      </c>
      <c r="GR260">
        <v>0.0794232</v>
      </c>
      <c r="GS260">
        <v>0</v>
      </c>
      <c r="GT260">
        <v>23.6775</v>
      </c>
      <c r="GU260">
        <v>999.9</v>
      </c>
      <c r="GV260">
        <v>55.268</v>
      </c>
      <c r="GW260">
        <v>28.782</v>
      </c>
      <c r="GX260">
        <v>24.2876</v>
      </c>
      <c r="GY260">
        <v>54.6821</v>
      </c>
      <c r="GZ260">
        <v>49.5192</v>
      </c>
      <c r="HA260">
        <v>1</v>
      </c>
      <c r="HB260">
        <v>-0.0751626</v>
      </c>
      <c r="HC260">
        <v>1.61255</v>
      </c>
      <c r="HD260">
        <v>20.1391</v>
      </c>
      <c r="HE260">
        <v>5.19932</v>
      </c>
      <c r="HF260">
        <v>12.004</v>
      </c>
      <c r="HG260">
        <v>4.9756</v>
      </c>
      <c r="HH260">
        <v>3.2936</v>
      </c>
      <c r="HI260">
        <v>661</v>
      </c>
      <c r="HJ260">
        <v>9999</v>
      </c>
      <c r="HK260">
        <v>9999</v>
      </c>
      <c r="HL260">
        <v>9999</v>
      </c>
      <c r="HM260">
        <v>1.86282</v>
      </c>
      <c r="HN260">
        <v>1.86783</v>
      </c>
      <c r="HO260">
        <v>1.86752</v>
      </c>
      <c r="HP260">
        <v>1.86868</v>
      </c>
      <c r="HQ260">
        <v>1.86951</v>
      </c>
      <c r="HR260">
        <v>1.86557</v>
      </c>
      <c r="HS260">
        <v>1.86673</v>
      </c>
      <c r="HT260">
        <v>1.8681</v>
      </c>
      <c r="HU260">
        <v>5</v>
      </c>
      <c r="HV260">
        <v>0</v>
      </c>
      <c r="HW260">
        <v>0</v>
      </c>
      <c r="HX260">
        <v>0</v>
      </c>
      <c r="HY260" t="s">
        <v>421</v>
      </c>
      <c r="HZ260" t="s">
        <v>422</v>
      </c>
      <c r="IA260" t="s">
        <v>423</v>
      </c>
      <c r="IB260" t="s">
        <v>423</v>
      </c>
      <c r="IC260" t="s">
        <v>423</v>
      </c>
      <c r="ID260" t="s">
        <v>423</v>
      </c>
      <c r="IE260">
        <v>0</v>
      </c>
      <c r="IF260">
        <v>100</v>
      </c>
      <c r="IG260">
        <v>100</v>
      </c>
      <c r="IH260">
        <v>10.67</v>
      </c>
      <c r="II260">
        <v>0.35</v>
      </c>
      <c r="IJ260">
        <v>3.92169283877132</v>
      </c>
      <c r="IK260">
        <v>0.0054094350880348</v>
      </c>
      <c r="IL260">
        <v>8.62785101562088e-07</v>
      </c>
      <c r="IM260">
        <v>-6.09410195572284e-10</v>
      </c>
      <c r="IN260">
        <v>-0.025273926026183</v>
      </c>
      <c r="IO260">
        <v>-0.0219156322177338</v>
      </c>
      <c r="IP260">
        <v>0.00246301660602182</v>
      </c>
      <c r="IQ260">
        <v>-2.7174175459257e-05</v>
      </c>
      <c r="IR260">
        <v>-3</v>
      </c>
      <c r="IS260">
        <v>1757</v>
      </c>
      <c r="IT260">
        <v>1</v>
      </c>
      <c r="IU260">
        <v>21</v>
      </c>
      <c r="IV260">
        <v>1565.7</v>
      </c>
      <c r="IW260">
        <v>1565.6</v>
      </c>
      <c r="IX260">
        <v>2.48169</v>
      </c>
      <c r="IY260">
        <v>2.6001</v>
      </c>
      <c r="IZ260">
        <v>1.54785</v>
      </c>
      <c r="JA260">
        <v>2.30591</v>
      </c>
      <c r="JB260">
        <v>1.34644</v>
      </c>
      <c r="JC260">
        <v>2.29614</v>
      </c>
      <c r="JD260">
        <v>32.2225</v>
      </c>
      <c r="JE260">
        <v>16.1459</v>
      </c>
      <c r="JF260">
        <v>18</v>
      </c>
      <c r="JG260">
        <v>492.977</v>
      </c>
      <c r="JH260">
        <v>409.1</v>
      </c>
      <c r="JI260">
        <v>20.5389</v>
      </c>
      <c r="JJ260">
        <v>26.2067</v>
      </c>
      <c r="JK260">
        <v>30.0004</v>
      </c>
      <c r="JL260">
        <v>26.1612</v>
      </c>
      <c r="JM260">
        <v>26.1051</v>
      </c>
      <c r="JN260">
        <v>49.7838</v>
      </c>
      <c r="JO260">
        <v>22.5549</v>
      </c>
      <c r="JP260">
        <v>8.08113</v>
      </c>
      <c r="JQ260">
        <v>20.5494</v>
      </c>
      <c r="JR260">
        <v>1275.96</v>
      </c>
      <c r="JS260">
        <v>20.0347</v>
      </c>
      <c r="JT260">
        <v>102.339</v>
      </c>
      <c r="JU260">
        <v>103.167</v>
      </c>
    </row>
    <row r="261" spans="1:281">
      <c r="A261">
        <v>245</v>
      </c>
      <c r="B261">
        <v>1659722556</v>
      </c>
      <c r="C261">
        <v>4570.90000009537</v>
      </c>
      <c r="D261" t="s">
        <v>915</v>
      </c>
      <c r="E261" t="s">
        <v>916</v>
      </c>
      <c r="F261">
        <v>5</v>
      </c>
      <c r="G261" t="s">
        <v>764</v>
      </c>
      <c r="H261" t="s">
        <v>416</v>
      </c>
      <c r="I261">
        <v>1659722548.23214</v>
      </c>
      <c r="J261">
        <f>(K261)/1000</f>
        <v>0</v>
      </c>
      <c r="K261">
        <f>IF(CZ261, AN261, AH261)</f>
        <v>0</v>
      </c>
      <c r="L261">
        <f>IF(CZ261, AI261, AG261)</f>
        <v>0</v>
      </c>
      <c r="M261">
        <f>DB261 - IF(AU261&gt;1, L261*CV261*100.0/(AW261*DP261), 0)</f>
        <v>0</v>
      </c>
      <c r="N261">
        <f>((T261-J261/2)*M261-L261)/(T261+J261/2)</f>
        <v>0</v>
      </c>
      <c r="O261">
        <f>N261*(DI261+DJ261)/1000.0</f>
        <v>0</v>
      </c>
      <c r="P261">
        <f>(DB261 - IF(AU261&gt;1, L261*CV261*100.0/(AW261*DP261), 0))*(DI261+DJ261)/1000.0</f>
        <v>0</v>
      </c>
      <c r="Q261">
        <f>2.0/((1/S261-1/R261)+SIGN(S261)*SQRT((1/S261-1/R261)*(1/S261-1/R261) + 4*CW261/((CW261+1)*(CW261+1))*(2*1/S261*1/R261-1/R261*1/R261)))</f>
        <v>0</v>
      </c>
      <c r="R261">
        <f>IF(LEFT(CX261,1)&lt;&gt;"0",IF(LEFT(CX261,1)="1",3.0,CY261),$D$5+$E$5*(DP261*DI261/($K$5*1000))+$F$5*(DP261*DI261/($K$5*1000))*MAX(MIN(CV261,$J$5),$I$5)*MAX(MIN(CV261,$J$5),$I$5)+$G$5*MAX(MIN(CV261,$J$5),$I$5)*(DP261*DI261/($K$5*1000))+$H$5*(DP261*DI261/($K$5*1000))*(DP261*DI261/($K$5*1000)))</f>
        <v>0</v>
      </c>
      <c r="S261">
        <f>J261*(1000-(1000*0.61365*exp(17.502*W261/(240.97+W261))/(DI261+DJ261)+DD261)/2)/(1000*0.61365*exp(17.502*W261/(240.97+W261))/(DI261+DJ261)-DD261)</f>
        <v>0</v>
      </c>
      <c r="T261">
        <f>1/((CW261+1)/(Q261/1.6)+1/(R261/1.37)) + CW261/((CW261+1)/(Q261/1.6) + CW261/(R261/1.37))</f>
        <v>0</v>
      </c>
      <c r="U261">
        <f>(CR261*CU261)</f>
        <v>0</v>
      </c>
      <c r="V261">
        <f>(DK261+(U261+2*0.95*5.67E-8*(((DK261+$B$7)+273)^4-(DK261+273)^4)-44100*J261)/(1.84*29.3*R261+8*0.95*5.67E-8*(DK261+273)^3))</f>
        <v>0</v>
      </c>
      <c r="W261">
        <f>($C$7*DL261+$D$7*DM261+$E$7*V261)</f>
        <v>0</v>
      </c>
      <c r="X261">
        <f>0.61365*exp(17.502*W261/(240.97+W261))</f>
        <v>0</v>
      </c>
      <c r="Y261">
        <f>(Z261/AA261*100)</f>
        <v>0</v>
      </c>
      <c r="Z261">
        <f>DD261*(DI261+DJ261)/1000</f>
        <v>0</v>
      </c>
      <c r="AA261">
        <f>0.61365*exp(17.502*DK261/(240.97+DK261))</f>
        <v>0</v>
      </c>
      <c r="AB261">
        <f>(X261-DD261*(DI261+DJ261)/1000)</f>
        <v>0</v>
      </c>
      <c r="AC261">
        <f>(-J261*44100)</f>
        <v>0</v>
      </c>
      <c r="AD261">
        <f>2*29.3*R261*0.92*(DK261-W261)</f>
        <v>0</v>
      </c>
      <c r="AE261">
        <f>2*0.95*5.67E-8*(((DK261+$B$7)+273)^4-(W261+273)^4)</f>
        <v>0</v>
      </c>
      <c r="AF261">
        <f>U261+AE261+AC261+AD261</f>
        <v>0</v>
      </c>
      <c r="AG261">
        <f>DH261*AU261*(DC261-DB261*(1000-AU261*DE261)/(1000-AU261*DD261))/(100*CV261)</f>
        <v>0</v>
      </c>
      <c r="AH261">
        <f>1000*DH261*AU261*(DD261-DE261)/(100*CV261*(1000-AU261*DD261))</f>
        <v>0</v>
      </c>
      <c r="AI261">
        <f>(AJ261 - AK261 - DI261*1E3/(8.314*(DK261+273.15)) * AM261/DH261 * AL261) * DH261/(100*CV261) * (1000 - DE261)/1000</f>
        <v>0</v>
      </c>
      <c r="AJ261">
        <v>1295.53379121197</v>
      </c>
      <c r="AK261">
        <v>1268.24381818182</v>
      </c>
      <c r="AL261">
        <v>3.45460036619087</v>
      </c>
      <c r="AM261">
        <v>66.0070140870222</v>
      </c>
      <c r="AN261">
        <f>(AP261 - AO261 + DI261*1E3/(8.314*(DK261+273.15)) * AR261/DH261 * AQ261) * DH261/(100*CV261) * 1000/(1000 - AP261)</f>
        <v>0</v>
      </c>
      <c r="AO261">
        <v>20.0144336821717</v>
      </c>
      <c r="AP261">
        <v>21.3570636363636</v>
      </c>
      <c r="AQ261">
        <v>-0.00262859087529952</v>
      </c>
      <c r="AR261">
        <v>111.285414985331</v>
      </c>
      <c r="AS261">
        <v>2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MAX(0,($B$13+$C$13*DP261)/(1+$D$13*DP261)*DI261/(DK261+273)*$E$13)</f>
        <v>0</v>
      </c>
      <c r="AX261" t="s">
        <v>417</v>
      </c>
      <c r="AY261" t="s">
        <v>417</v>
      </c>
      <c r="AZ261">
        <v>0</v>
      </c>
      <c r="BA261">
        <v>0</v>
      </c>
      <c r="BB261">
        <f>1-AZ261/BA261</f>
        <v>0</v>
      </c>
      <c r="BC261">
        <v>0</v>
      </c>
      <c r="BD261" t="s">
        <v>417</v>
      </c>
      <c r="BE261" t="s">
        <v>417</v>
      </c>
      <c r="BF261">
        <v>0</v>
      </c>
      <c r="BG261">
        <v>0</v>
      </c>
      <c r="BH261">
        <f>1-BF261/BG261</f>
        <v>0</v>
      </c>
      <c r="BI261">
        <v>0.5</v>
      </c>
      <c r="BJ261">
        <f>CS261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417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f>$B$11*DQ261+$C$11*DR261+$F$11*EC261*(1-EF261)</f>
        <v>0</v>
      </c>
      <c r="CS261">
        <f>CR261*CT261</f>
        <v>0</v>
      </c>
      <c r="CT261">
        <f>($B$11*$D$9+$C$11*$D$9+$F$11*((EP261+EH261)/MAX(EP261+EH261+EQ261, 0.1)*$I$9+EQ261/MAX(EP261+EH261+EQ261, 0.1)*$J$9))/($B$11+$C$11+$F$11)</f>
        <v>0</v>
      </c>
      <c r="CU261">
        <f>($B$11*$K$9+$C$11*$K$9+$F$11*((EP261+EH261)/MAX(EP261+EH261+EQ261, 0.1)*$P$9+EQ261/MAX(EP261+EH261+EQ261, 0.1)*$Q$9))/($B$11+$C$11+$F$11)</f>
        <v>0</v>
      </c>
      <c r="CV261">
        <v>6</v>
      </c>
      <c r="CW261">
        <v>0.5</v>
      </c>
      <c r="CX261" t="s">
        <v>418</v>
      </c>
      <c r="CY261">
        <v>2</v>
      </c>
      <c r="CZ261" t="b">
        <v>1</v>
      </c>
      <c r="DA261">
        <v>1659722548.23214</v>
      </c>
      <c r="DB261">
        <v>1216.68714285714</v>
      </c>
      <c r="DC261">
        <v>1252.43642857143</v>
      </c>
      <c r="DD261">
        <v>21.3794857142857</v>
      </c>
      <c r="DE261">
        <v>20.0513928571429</v>
      </c>
      <c r="DF261">
        <v>1206.05571428571</v>
      </c>
      <c r="DG261">
        <v>21.0291321428571</v>
      </c>
      <c r="DH261">
        <v>500.082678571429</v>
      </c>
      <c r="DI261">
        <v>90.3679107142857</v>
      </c>
      <c r="DJ261">
        <v>0.0999985714285715</v>
      </c>
      <c r="DK261">
        <v>24.5814678571429</v>
      </c>
      <c r="DL261">
        <v>24.976875</v>
      </c>
      <c r="DM261">
        <v>999.9</v>
      </c>
      <c r="DN261">
        <v>0</v>
      </c>
      <c r="DO261">
        <v>0</v>
      </c>
      <c r="DP261">
        <v>10006.25</v>
      </c>
      <c r="DQ261">
        <v>0</v>
      </c>
      <c r="DR261">
        <v>11.088</v>
      </c>
      <c r="DS261">
        <v>-35.7482035714286</v>
      </c>
      <c r="DT261">
        <v>1243.26785714286</v>
      </c>
      <c r="DU261">
        <v>1278.06214285714</v>
      </c>
      <c r="DV261">
        <v>1.32809142857143</v>
      </c>
      <c r="DW261">
        <v>1252.43642857143</v>
      </c>
      <c r="DX261">
        <v>20.0513928571429</v>
      </c>
      <c r="DY261">
        <v>1.93202</v>
      </c>
      <c r="DZ261">
        <v>1.81200357142857</v>
      </c>
      <c r="EA261">
        <v>16.8979464285714</v>
      </c>
      <c r="EB261">
        <v>15.8906857142857</v>
      </c>
      <c r="EC261">
        <v>1999.9825</v>
      </c>
      <c r="ED261">
        <v>0.979999214285714</v>
      </c>
      <c r="EE261">
        <v>0.0200005178571429</v>
      </c>
      <c r="EF261">
        <v>0</v>
      </c>
      <c r="EG261">
        <v>277.679678571429</v>
      </c>
      <c r="EH261">
        <v>5.00063</v>
      </c>
      <c r="EI261">
        <v>5818.15571428571</v>
      </c>
      <c r="EJ261">
        <v>17256.7464285714</v>
      </c>
      <c r="EK261">
        <v>38.375</v>
      </c>
      <c r="EL261">
        <v>38.464</v>
      </c>
      <c r="EM261">
        <v>37.9148571428571</v>
      </c>
      <c r="EN261">
        <v>37.821</v>
      </c>
      <c r="EO261">
        <v>39.187</v>
      </c>
      <c r="EP261">
        <v>1955.07857142857</v>
      </c>
      <c r="EQ261">
        <v>39.9039285714286</v>
      </c>
      <c r="ER261">
        <v>0</v>
      </c>
      <c r="ES261">
        <v>1659722553.1</v>
      </c>
      <c r="ET261">
        <v>0</v>
      </c>
      <c r="EU261">
        <v>277.689115384615</v>
      </c>
      <c r="EV261">
        <v>-0.640512819947228</v>
      </c>
      <c r="EW261">
        <v>7.95589742180426</v>
      </c>
      <c r="EX261">
        <v>5818.15961538461</v>
      </c>
      <c r="EY261">
        <v>15</v>
      </c>
      <c r="EZ261">
        <v>0</v>
      </c>
      <c r="FA261" t="s">
        <v>419</v>
      </c>
      <c r="FB261">
        <v>1659628608.5</v>
      </c>
      <c r="FC261">
        <v>1659628614.5</v>
      </c>
      <c r="FD261">
        <v>0</v>
      </c>
      <c r="FE261">
        <v>0.171</v>
      </c>
      <c r="FF261">
        <v>-0.023</v>
      </c>
      <c r="FG261">
        <v>6.372</v>
      </c>
      <c r="FH261">
        <v>0.072</v>
      </c>
      <c r="FI261">
        <v>420</v>
      </c>
      <c r="FJ261">
        <v>15</v>
      </c>
      <c r="FK261">
        <v>0.23</v>
      </c>
      <c r="FL261">
        <v>0.04</v>
      </c>
      <c r="FM261">
        <v>-35.5955</v>
      </c>
      <c r="FN261">
        <v>-0.203826641650952</v>
      </c>
      <c r="FO261">
        <v>0.788420346008396</v>
      </c>
      <c r="FP261">
        <v>1</v>
      </c>
      <c r="FQ261">
        <v>277.665794117647</v>
      </c>
      <c r="FR261">
        <v>-0.0152024406416316</v>
      </c>
      <c r="FS261">
        <v>0.185766263544493</v>
      </c>
      <c r="FT261">
        <v>1</v>
      </c>
      <c r="FU261">
        <v>1.314769</v>
      </c>
      <c r="FV261">
        <v>0.291568930581609</v>
      </c>
      <c r="FW261">
        <v>0.0324376779995116</v>
      </c>
      <c r="FX261">
        <v>0</v>
      </c>
      <c r="FY261">
        <v>2</v>
      </c>
      <c r="FZ261">
        <v>3</v>
      </c>
      <c r="GA261" t="s">
        <v>429</v>
      </c>
      <c r="GB261">
        <v>2.97319</v>
      </c>
      <c r="GC261">
        <v>2.754</v>
      </c>
      <c r="GD261">
        <v>0.190766</v>
      </c>
      <c r="GE261">
        <v>0.195103</v>
      </c>
      <c r="GF261">
        <v>0.0952257</v>
      </c>
      <c r="GG261">
        <v>0.0919225</v>
      </c>
      <c r="GH261">
        <v>31521.6</v>
      </c>
      <c r="GI261">
        <v>34298</v>
      </c>
      <c r="GJ261">
        <v>35294.8</v>
      </c>
      <c r="GK261">
        <v>38640.5</v>
      </c>
      <c r="GL261">
        <v>45279.7</v>
      </c>
      <c r="GM261">
        <v>50682.7</v>
      </c>
      <c r="GN261">
        <v>55166.5</v>
      </c>
      <c r="GO261">
        <v>61981.1</v>
      </c>
      <c r="GP261">
        <v>1.9806</v>
      </c>
      <c r="GQ261">
        <v>1.8486</v>
      </c>
      <c r="GR261">
        <v>0.0797212</v>
      </c>
      <c r="GS261">
        <v>0</v>
      </c>
      <c r="GT261">
        <v>23.6755</v>
      </c>
      <c r="GU261">
        <v>999.9</v>
      </c>
      <c r="GV261">
        <v>55.268</v>
      </c>
      <c r="GW261">
        <v>28.792</v>
      </c>
      <c r="GX261">
        <v>24.302</v>
      </c>
      <c r="GY261">
        <v>54.8321</v>
      </c>
      <c r="GZ261">
        <v>49.7997</v>
      </c>
      <c r="HA261">
        <v>1</v>
      </c>
      <c r="HB261">
        <v>-0.0754065</v>
      </c>
      <c r="HC261">
        <v>1.62996</v>
      </c>
      <c r="HD261">
        <v>20.1382</v>
      </c>
      <c r="HE261">
        <v>5.19932</v>
      </c>
      <c r="HF261">
        <v>12.004</v>
      </c>
      <c r="HG261">
        <v>4.9756</v>
      </c>
      <c r="HH261">
        <v>3.2934</v>
      </c>
      <c r="HI261">
        <v>661</v>
      </c>
      <c r="HJ261">
        <v>9999</v>
      </c>
      <c r="HK261">
        <v>9999</v>
      </c>
      <c r="HL261">
        <v>9999</v>
      </c>
      <c r="HM261">
        <v>1.86292</v>
      </c>
      <c r="HN261">
        <v>1.86783</v>
      </c>
      <c r="HO261">
        <v>1.86752</v>
      </c>
      <c r="HP261">
        <v>1.86871</v>
      </c>
      <c r="HQ261">
        <v>1.86951</v>
      </c>
      <c r="HR261">
        <v>1.86557</v>
      </c>
      <c r="HS261">
        <v>1.86667</v>
      </c>
      <c r="HT261">
        <v>1.86813</v>
      </c>
      <c r="HU261">
        <v>5</v>
      </c>
      <c r="HV261">
        <v>0</v>
      </c>
      <c r="HW261">
        <v>0</v>
      </c>
      <c r="HX261">
        <v>0</v>
      </c>
      <c r="HY261" t="s">
        <v>421</v>
      </c>
      <c r="HZ261" t="s">
        <v>422</v>
      </c>
      <c r="IA261" t="s">
        <v>423</v>
      </c>
      <c r="IB261" t="s">
        <v>423</v>
      </c>
      <c r="IC261" t="s">
        <v>423</v>
      </c>
      <c r="ID261" t="s">
        <v>423</v>
      </c>
      <c r="IE261">
        <v>0</v>
      </c>
      <c r="IF261">
        <v>100</v>
      </c>
      <c r="IG261">
        <v>100</v>
      </c>
      <c r="IH261">
        <v>10.76</v>
      </c>
      <c r="II261">
        <v>0.3491</v>
      </c>
      <c r="IJ261">
        <v>3.92169283877132</v>
      </c>
      <c r="IK261">
        <v>0.0054094350880348</v>
      </c>
      <c r="IL261">
        <v>8.62785101562088e-07</v>
      </c>
      <c r="IM261">
        <v>-6.09410195572284e-10</v>
      </c>
      <c r="IN261">
        <v>-0.025273926026183</v>
      </c>
      <c r="IO261">
        <v>-0.0219156322177338</v>
      </c>
      <c r="IP261">
        <v>0.00246301660602182</v>
      </c>
      <c r="IQ261">
        <v>-2.7174175459257e-05</v>
      </c>
      <c r="IR261">
        <v>-3</v>
      </c>
      <c r="IS261">
        <v>1757</v>
      </c>
      <c r="IT261">
        <v>1</v>
      </c>
      <c r="IU261">
        <v>21</v>
      </c>
      <c r="IV261">
        <v>1565.8</v>
      </c>
      <c r="IW261">
        <v>1565.7</v>
      </c>
      <c r="IX261">
        <v>2.51343</v>
      </c>
      <c r="IY261">
        <v>2.59277</v>
      </c>
      <c r="IZ261">
        <v>1.54785</v>
      </c>
      <c r="JA261">
        <v>2.30469</v>
      </c>
      <c r="JB261">
        <v>1.34644</v>
      </c>
      <c r="JC261">
        <v>2.40723</v>
      </c>
      <c r="JD261">
        <v>32.2225</v>
      </c>
      <c r="JE261">
        <v>16.1546</v>
      </c>
      <c r="JF261">
        <v>18</v>
      </c>
      <c r="JG261">
        <v>493.257</v>
      </c>
      <c r="JH261">
        <v>408.892</v>
      </c>
      <c r="JI261">
        <v>20.5602</v>
      </c>
      <c r="JJ261">
        <v>26.2089</v>
      </c>
      <c r="JK261">
        <v>30.0001</v>
      </c>
      <c r="JL261">
        <v>26.1634</v>
      </c>
      <c r="JM261">
        <v>26.1073</v>
      </c>
      <c r="JN261">
        <v>50.318</v>
      </c>
      <c r="JO261">
        <v>22.5549</v>
      </c>
      <c r="JP261">
        <v>8.08113</v>
      </c>
      <c r="JQ261">
        <v>20.5635</v>
      </c>
      <c r="JR261">
        <v>1289.5</v>
      </c>
      <c r="JS261">
        <v>20.0347</v>
      </c>
      <c r="JT261">
        <v>102.339</v>
      </c>
      <c r="JU261">
        <v>103.167</v>
      </c>
    </row>
    <row r="262" spans="1:281">
      <c r="A262">
        <v>246</v>
      </c>
      <c r="B262">
        <v>1659722560.5</v>
      </c>
      <c r="C262">
        <v>4575.40000009537</v>
      </c>
      <c r="D262" t="s">
        <v>917</v>
      </c>
      <c r="E262" t="s">
        <v>918</v>
      </c>
      <c r="F262">
        <v>5</v>
      </c>
      <c r="G262" t="s">
        <v>764</v>
      </c>
      <c r="H262" t="s">
        <v>416</v>
      </c>
      <c r="I262">
        <v>1659722552.67857</v>
      </c>
      <c r="J262">
        <f>(K262)/1000</f>
        <v>0</v>
      </c>
      <c r="K262">
        <f>IF(CZ262, AN262, AH262)</f>
        <v>0</v>
      </c>
      <c r="L262">
        <f>IF(CZ262, AI262, AG262)</f>
        <v>0</v>
      </c>
      <c r="M262">
        <f>DB262 - IF(AU262&gt;1, L262*CV262*100.0/(AW262*DP262), 0)</f>
        <v>0</v>
      </c>
      <c r="N262">
        <f>((T262-J262/2)*M262-L262)/(T262+J262/2)</f>
        <v>0</v>
      </c>
      <c r="O262">
        <f>N262*(DI262+DJ262)/1000.0</f>
        <v>0</v>
      </c>
      <c r="P262">
        <f>(DB262 - IF(AU262&gt;1, L262*CV262*100.0/(AW262*DP262), 0))*(DI262+DJ262)/1000.0</f>
        <v>0</v>
      </c>
      <c r="Q262">
        <f>2.0/((1/S262-1/R262)+SIGN(S262)*SQRT((1/S262-1/R262)*(1/S262-1/R262) + 4*CW262/((CW262+1)*(CW262+1))*(2*1/S262*1/R262-1/R262*1/R262)))</f>
        <v>0</v>
      </c>
      <c r="R262">
        <f>IF(LEFT(CX262,1)&lt;&gt;"0",IF(LEFT(CX262,1)="1",3.0,CY262),$D$5+$E$5*(DP262*DI262/($K$5*1000))+$F$5*(DP262*DI262/($K$5*1000))*MAX(MIN(CV262,$J$5),$I$5)*MAX(MIN(CV262,$J$5),$I$5)+$G$5*MAX(MIN(CV262,$J$5),$I$5)*(DP262*DI262/($K$5*1000))+$H$5*(DP262*DI262/($K$5*1000))*(DP262*DI262/($K$5*1000)))</f>
        <v>0</v>
      </c>
      <c r="S262">
        <f>J262*(1000-(1000*0.61365*exp(17.502*W262/(240.97+W262))/(DI262+DJ262)+DD262)/2)/(1000*0.61365*exp(17.502*W262/(240.97+W262))/(DI262+DJ262)-DD262)</f>
        <v>0</v>
      </c>
      <c r="T262">
        <f>1/((CW262+1)/(Q262/1.6)+1/(R262/1.37)) + CW262/((CW262+1)/(Q262/1.6) + CW262/(R262/1.37))</f>
        <v>0</v>
      </c>
      <c r="U262">
        <f>(CR262*CU262)</f>
        <v>0</v>
      </c>
      <c r="V262">
        <f>(DK262+(U262+2*0.95*5.67E-8*(((DK262+$B$7)+273)^4-(DK262+273)^4)-44100*J262)/(1.84*29.3*R262+8*0.95*5.67E-8*(DK262+273)^3))</f>
        <v>0</v>
      </c>
      <c r="W262">
        <f>($C$7*DL262+$D$7*DM262+$E$7*V262)</f>
        <v>0</v>
      </c>
      <c r="X262">
        <f>0.61365*exp(17.502*W262/(240.97+W262))</f>
        <v>0</v>
      </c>
      <c r="Y262">
        <f>(Z262/AA262*100)</f>
        <v>0</v>
      </c>
      <c r="Z262">
        <f>DD262*(DI262+DJ262)/1000</f>
        <v>0</v>
      </c>
      <c r="AA262">
        <f>0.61365*exp(17.502*DK262/(240.97+DK262))</f>
        <v>0</v>
      </c>
      <c r="AB262">
        <f>(X262-DD262*(DI262+DJ262)/1000)</f>
        <v>0</v>
      </c>
      <c r="AC262">
        <f>(-J262*44100)</f>
        <v>0</v>
      </c>
      <c r="AD262">
        <f>2*29.3*R262*0.92*(DK262-W262)</f>
        <v>0</v>
      </c>
      <c r="AE262">
        <f>2*0.95*5.67E-8*(((DK262+$B$7)+273)^4-(W262+273)^4)</f>
        <v>0</v>
      </c>
      <c r="AF262">
        <f>U262+AE262+AC262+AD262</f>
        <v>0</v>
      </c>
      <c r="AG262">
        <f>DH262*AU262*(DC262-DB262*(1000-AU262*DE262)/(1000-AU262*DD262))/(100*CV262)</f>
        <v>0</v>
      </c>
      <c r="AH262">
        <f>1000*DH262*AU262*(DD262-DE262)/(100*CV262*(1000-AU262*DD262))</f>
        <v>0</v>
      </c>
      <c r="AI262">
        <f>(AJ262 - AK262 - DI262*1E3/(8.314*(DK262+273.15)) * AM262/DH262 * AL262) * DH262/(100*CV262) * (1000 - DE262)/1000</f>
        <v>0</v>
      </c>
      <c r="AJ262">
        <v>1311.51817438614</v>
      </c>
      <c r="AK262">
        <v>1283.85751515152</v>
      </c>
      <c r="AL262">
        <v>3.47707683247258</v>
      </c>
      <c r="AM262">
        <v>66.0070140870222</v>
      </c>
      <c r="AN262">
        <f>(AP262 - AO262 + DI262*1E3/(8.314*(DK262+273.15)) * AR262/DH262 * AQ262) * DH262/(100*CV262) * 1000/(1000 - AP262)</f>
        <v>0</v>
      </c>
      <c r="AO262">
        <v>20.011221085389</v>
      </c>
      <c r="AP262">
        <v>21.346034965035</v>
      </c>
      <c r="AQ262">
        <v>-0.000643742808308589</v>
      </c>
      <c r="AR262">
        <v>111.285414985331</v>
      </c>
      <c r="AS262">
        <v>2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MAX(0,($B$13+$C$13*DP262)/(1+$D$13*DP262)*DI262/(DK262+273)*$E$13)</f>
        <v>0</v>
      </c>
      <c r="AX262" t="s">
        <v>417</v>
      </c>
      <c r="AY262" t="s">
        <v>417</v>
      </c>
      <c r="AZ262">
        <v>0</v>
      </c>
      <c r="BA262">
        <v>0</v>
      </c>
      <c r="BB262">
        <f>1-AZ262/BA262</f>
        <v>0</v>
      </c>
      <c r="BC262">
        <v>0</v>
      </c>
      <c r="BD262" t="s">
        <v>417</v>
      </c>
      <c r="BE262" t="s">
        <v>417</v>
      </c>
      <c r="BF262">
        <v>0</v>
      </c>
      <c r="BG262">
        <v>0</v>
      </c>
      <c r="BH262">
        <f>1-BF262/BG262</f>
        <v>0</v>
      </c>
      <c r="BI262">
        <v>0.5</v>
      </c>
      <c r="BJ262">
        <f>CS262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417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f>$B$11*DQ262+$C$11*DR262+$F$11*EC262*(1-EF262)</f>
        <v>0</v>
      </c>
      <c r="CS262">
        <f>CR262*CT262</f>
        <v>0</v>
      </c>
      <c r="CT262">
        <f>($B$11*$D$9+$C$11*$D$9+$F$11*((EP262+EH262)/MAX(EP262+EH262+EQ262, 0.1)*$I$9+EQ262/MAX(EP262+EH262+EQ262, 0.1)*$J$9))/($B$11+$C$11+$F$11)</f>
        <v>0</v>
      </c>
      <c r="CU262">
        <f>($B$11*$K$9+$C$11*$K$9+$F$11*((EP262+EH262)/MAX(EP262+EH262+EQ262, 0.1)*$P$9+EQ262/MAX(EP262+EH262+EQ262, 0.1)*$Q$9))/($B$11+$C$11+$F$11)</f>
        <v>0</v>
      </c>
      <c r="CV262">
        <v>6</v>
      </c>
      <c r="CW262">
        <v>0.5</v>
      </c>
      <c r="CX262" t="s">
        <v>418</v>
      </c>
      <c r="CY262">
        <v>2</v>
      </c>
      <c r="CZ262" t="b">
        <v>1</v>
      </c>
      <c r="DA262">
        <v>1659722552.67857</v>
      </c>
      <c r="DB262">
        <v>1231.72464285714</v>
      </c>
      <c r="DC262">
        <v>1267.49285714286</v>
      </c>
      <c r="DD262">
        <v>21.3681785714286</v>
      </c>
      <c r="DE262">
        <v>20.0254892857143</v>
      </c>
      <c r="DF262">
        <v>1221.02107142857</v>
      </c>
      <c r="DG262">
        <v>21.0183142857143</v>
      </c>
      <c r="DH262">
        <v>500.098571428572</v>
      </c>
      <c r="DI262">
        <v>90.3676142857143</v>
      </c>
      <c r="DJ262">
        <v>0.0999625428571429</v>
      </c>
      <c r="DK262">
        <v>24.5868142857143</v>
      </c>
      <c r="DL262">
        <v>24.9813178571429</v>
      </c>
      <c r="DM262">
        <v>999.9</v>
      </c>
      <c r="DN262">
        <v>0</v>
      </c>
      <c r="DO262">
        <v>0</v>
      </c>
      <c r="DP262">
        <v>10013.9285714286</v>
      </c>
      <c r="DQ262">
        <v>0</v>
      </c>
      <c r="DR262">
        <v>11.088</v>
      </c>
      <c r="DS262">
        <v>-35.7667785714286</v>
      </c>
      <c r="DT262">
        <v>1258.62</v>
      </c>
      <c r="DU262">
        <v>1293.39285714286</v>
      </c>
      <c r="DV262">
        <v>1.34268321428571</v>
      </c>
      <c r="DW262">
        <v>1267.49285714286</v>
      </c>
      <c r="DX262">
        <v>20.0254892857143</v>
      </c>
      <c r="DY262">
        <v>1.93099178571429</v>
      </c>
      <c r="DZ262">
        <v>1.80965714285714</v>
      </c>
      <c r="EA262">
        <v>16.8895464285714</v>
      </c>
      <c r="EB262">
        <v>15.8704321428571</v>
      </c>
      <c r="EC262">
        <v>2000.01571428571</v>
      </c>
      <c r="ED262">
        <v>0.979997357142857</v>
      </c>
      <c r="EE262">
        <v>0.0200024035714286</v>
      </c>
      <c r="EF262">
        <v>0</v>
      </c>
      <c r="EG262">
        <v>277.654</v>
      </c>
      <c r="EH262">
        <v>5.00063</v>
      </c>
      <c r="EI262">
        <v>5818.81285714286</v>
      </c>
      <c r="EJ262">
        <v>17257.0178571429</v>
      </c>
      <c r="EK262">
        <v>38.375</v>
      </c>
      <c r="EL262">
        <v>38.4775</v>
      </c>
      <c r="EM262">
        <v>37.9215</v>
      </c>
      <c r="EN262">
        <v>37.83225</v>
      </c>
      <c r="EO262">
        <v>39.187</v>
      </c>
      <c r="EP262">
        <v>1955.1075</v>
      </c>
      <c r="EQ262">
        <v>39.9082142857143</v>
      </c>
      <c r="ER262">
        <v>0</v>
      </c>
      <c r="ES262">
        <v>1659722557.9</v>
      </c>
      <c r="ET262">
        <v>0</v>
      </c>
      <c r="EU262">
        <v>277.675230769231</v>
      </c>
      <c r="EV262">
        <v>0.377914528080693</v>
      </c>
      <c r="EW262">
        <v>7.90153846124869</v>
      </c>
      <c r="EX262">
        <v>5818.79230769231</v>
      </c>
      <c r="EY262">
        <v>15</v>
      </c>
      <c r="EZ262">
        <v>0</v>
      </c>
      <c r="FA262" t="s">
        <v>419</v>
      </c>
      <c r="FB262">
        <v>1659628608.5</v>
      </c>
      <c r="FC262">
        <v>1659628614.5</v>
      </c>
      <c r="FD262">
        <v>0</v>
      </c>
      <c r="FE262">
        <v>0.171</v>
      </c>
      <c r="FF262">
        <v>-0.023</v>
      </c>
      <c r="FG262">
        <v>6.372</v>
      </c>
      <c r="FH262">
        <v>0.072</v>
      </c>
      <c r="FI262">
        <v>420</v>
      </c>
      <c r="FJ262">
        <v>15</v>
      </c>
      <c r="FK262">
        <v>0.23</v>
      </c>
      <c r="FL262">
        <v>0.04</v>
      </c>
      <c r="FM262">
        <v>-35.70526</v>
      </c>
      <c r="FN262">
        <v>-1.95678123827388</v>
      </c>
      <c r="FO262">
        <v>0.81448719044562</v>
      </c>
      <c r="FP262">
        <v>0</v>
      </c>
      <c r="FQ262">
        <v>277.701</v>
      </c>
      <c r="FR262">
        <v>-0.295828877167035</v>
      </c>
      <c r="FS262">
        <v>0.176828264975139</v>
      </c>
      <c r="FT262">
        <v>1</v>
      </c>
      <c r="FU262">
        <v>1.3280845</v>
      </c>
      <c r="FV262">
        <v>0.209987842401503</v>
      </c>
      <c r="FW262">
        <v>0.028498732072673</v>
      </c>
      <c r="FX262">
        <v>0</v>
      </c>
      <c r="FY262">
        <v>1</v>
      </c>
      <c r="FZ262">
        <v>3</v>
      </c>
      <c r="GA262" t="s">
        <v>426</v>
      </c>
      <c r="GB262">
        <v>2.97384</v>
      </c>
      <c r="GC262">
        <v>2.75369</v>
      </c>
      <c r="GD262">
        <v>0.192237</v>
      </c>
      <c r="GE262">
        <v>0.196274</v>
      </c>
      <c r="GF262">
        <v>0.0952221</v>
      </c>
      <c r="GG262">
        <v>0.0919276</v>
      </c>
      <c r="GH262">
        <v>31465.1</v>
      </c>
      <c r="GI262">
        <v>34247.3</v>
      </c>
      <c r="GJ262">
        <v>35295.6</v>
      </c>
      <c r="GK262">
        <v>38639.6</v>
      </c>
      <c r="GL262">
        <v>45280.8</v>
      </c>
      <c r="GM262">
        <v>50682.1</v>
      </c>
      <c r="GN262">
        <v>55167.6</v>
      </c>
      <c r="GO262">
        <v>61980.7</v>
      </c>
      <c r="GP262">
        <v>1.9808</v>
      </c>
      <c r="GQ262">
        <v>1.849</v>
      </c>
      <c r="GR262">
        <v>0.0812113</v>
      </c>
      <c r="GS262">
        <v>0</v>
      </c>
      <c r="GT262">
        <v>23.6755</v>
      </c>
      <c r="GU262">
        <v>999.9</v>
      </c>
      <c r="GV262">
        <v>55.268</v>
      </c>
      <c r="GW262">
        <v>28.782</v>
      </c>
      <c r="GX262">
        <v>24.2886</v>
      </c>
      <c r="GY262">
        <v>54.7321</v>
      </c>
      <c r="GZ262">
        <v>49.403</v>
      </c>
      <c r="HA262">
        <v>1</v>
      </c>
      <c r="HB262">
        <v>-0.0751829</v>
      </c>
      <c r="HC262">
        <v>1.64259</v>
      </c>
      <c r="HD262">
        <v>20.1385</v>
      </c>
      <c r="HE262">
        <v>5.19932</v>
      </c>
      <c r="HF262">
        <v>12.0052</v>
      </c>
      <c r="HG262">
        <v>4.976</v>
      </c>
      <c r="HH262">
        <v>3.2934</v>
      </c>
      <c r="HI262">
        <v>661</v>
      </c>
      <c r="HJ262">
        <v>9999</v>
      </c>
      <c r="HK262">
        <v>9999</v>
      </c>
      <c r="HL262">
        <v>9999</v>
      </c>
      <c r="HM262">
        <v>1.86289</v>
      </c>
      <c r="HN262">
        <v>1.8678</v>
      </c>
      <c r="HO262">
        <v>1.86752</v>
      </c>
      <c r="HP262">
        <v>1.86868</v>
      </c>
      <c r="HQ262">
        <v>1.86951</v>
      </c>
      <c r="HR262">
        <v>1.86554</v>
      </c>
      <c r="HS262">
        <v>1.86661</v>
      </c>
      <c r="HT262">
        <v>1.86804</v>
      </c>
      <c r="HU262">
        <v>5</v>
      </c>
      <c r="HV262">
        <v>0</v>
      </c>
      <c r="HW262">
        <v>0</v>
      </c>
      <c r="HX262">
        <v>0</v>
      </c>
      <c r="HY262" t="s">
        <v>421</v>
      </c>
      <c r="HZ262" t="s">
        <v>422</v>
      </c>
      <c r="IA262" t="s">
        <v>423</v>
      </c>
      <c r="IB262" t="s">
        <v>423</v>
      </c>
      <c r="IC262" t="s">
        <v>423</v>
      </c>
      <c r="ID262" t="s">
        <v>423</v>
      </c>
      <c r="IE262">
        <v>0</v>
      </c>
      <c r="IF262">
        <v>100</v>
      </c>
      <c r="IG262">
        <v>100</v>
      </c>
      <c r="IH262">
        <v>10.83</v>
      </c>
      <c r="II262">
        <v>0.349</v>
      </c>
      <c r="IJ262">
        <v>3.92169283877132</v>
      </c>
      <c r="IK262">
        <v>0.0054094350880348</v>
      </c>
      <c r="IL262">
        <v>8.62785101562088e-07</v>
      </c>
      <c r="IM262">
        <v>-6.09410195572284e-10</v>
      </c>
      <c r="IN262">
        <v>-0.025273926026183</v>
      </c>
      <c r="IO262">
        <v>-0.0219156322177338</v>
      </c>
      <c r="IP262">
        <v>0.00246301660602182</v>
      </c>
      <c r="IQ262">
        <v>-2.7174175459257e-05</v>
      </c>
      <c r="IR262">
        <v>-3</v>
      </c>
      <c r="IS262">
        <v>1757</v>
      </c>
      <c r="IT262">
        <v>1</v>
      </c>
      <c r="IU262">
        <v>21</v>
      </c>
      <c r="IV262">
        <v>1565.9</v>
      </c>
      <c r="IW262">
        <v>1565.8</v>
      </c>
      <c r="IX262">
        <v>2.5354</v>
      </c>
      <c r="IY262">
        <v>2.59155</v>
      </c>
      <c r="IZ262">
        <v>1.54785</v>
      </c>
      <c r="JA262">
        <v>2.30469</v>
      </c>
      <c r="JB262">
        <v>1.34644</v>
      </c>
      <c r="JC262">
        <v>2.34375</v>
      </c>
      <c r="JD262">
        <v>32.2225</v>
      </c>
      <c r="JE262">
        <v>16.1459</v>
      </c>
      <c r="JF262">
        <v>18</v>
      </c>
      <c r="JG262">
        <v>493.406</v>
      </c>
      <c r="JH262">
        <v>409.132</v>
      </c>
      <c r="JI262">
        <v>20.5718</v>
      </c>
      <c r="JJ262">
        <v>26.2111</v>
      </c>
      <c r="JK262">
        <v>30.0002</v>
      </c>
      <c r="JL262">
        <v>26.1655</v>
      </c>
      <c r="JM262">
        <v>26.1094</v>
      </c>
      <c r="JN262">
        <v>50.7532</v>
      </c>
      <c r="JO262">
        <v>22.5549</v>
      </c>
      <c r="JP262">
        <v>8.08113</v>
      </c>
      <c r="JQ262">
        <v>20.5736</v>
      </c>
      <c r="JR262">
        <v>1309.62</v>
      </c>
      <c r="JS262">
        <v>20.0347</v>
      </c>
      <c r="JT262">
        <v>102.341</v>
      </c>
      <c r="JU262">
        <v>103.165</v>
      </c>
    </row>
    <row r="263" spans="1:281">
      <c r="A263">
        <v>247</v>
      </c>
      <c r="B263">
        <v>1659722566</v>
      </c>
      <c r="C263">
        <v>4580.90000009537</v>
      </c>
      <c r="D263" t="s">
        <v>919</v>
      </c>
      <c r="E263" t="s">
        <v>920</v>
      </c>
      <c r="F263">
        <v>5</v>
      </c>
      <c r="G263" t="s">
        <v>764</v>
      </c>
      <c r="H263" t="s">
        <v>416</v>
      </c>
      <c r="I263">
        <v>1659722558.25</v>
      </c>
      <c r="J263">
        <f>(K263)/1000</f>
        <v>0</v>
      </c>
      <c r="K263">
        <f>IF(CZ263, AN263, AH263)</f>
        <v>0</v>
      </c>
      <c r="L263">
        <f>IF(CZ263, AI263, AG263)</f>
        <v>0</v>
      </c>
      <c r="M263">
        <f>DB263 - IF(AU263&gt;1, L263*CV263*100.0/(AW263*DP263), 0)</f>
        <v>0</v>
      </c>
      <c r="N263">
        <f>((T263-J263/2)*M263-L263)/(T263+J263/2)</f>
        <v>0</v>
      </c>
      <c r="O263">
        <f>N263*(DI263+DJ263)/1000.0</f>
        <v>0</v>
      </c>
      <c r="P263">
        <f>(DB263 - IF(AU263&gt;1, L263*CV263*100.0/(AW263*DP263), 0))*(DI263+DJ263)/1000.0</f>
        <v>0</v>
      </c>
      <c r="Q263">
        <f>2.0/((1/S263-1/R263)+SIGN(S263)*SQRT((1/S263-1/R263)*(1/S263-1/R263) + 4*CW263/((CW263+1)*(CW263+1))*(2*1/S263*1/R263-1/R263*1/R263)))</f>
        <v>0</v>
      </c>
      <c r="R263">
        <f>IF(LEFT(CX263,1)&lt;&gt;"0",IF(LEFT(CX263,1)="1",3.0,CY263),$D$5+$E$5*(DP263*DI263/($K$5*1000))+$F$5*(DP263*DI263/($K$5*1000))*MAX(MIN(CV263,$J$5),$I$5)*MAX(MIN(CV263,$J$5),$I$5)+$G$5*MAX(MIN(CV263,$J$5),$I$5)*(DP263*DI263/($K$5*1000))+$H$5*(DP263*DI263/($K$5*1000))*(DP263*DI263/($K$5*1000)))</f>
        <v>0</v>
      </c>
      <c r="S263">
        <f>J263*(1000-(1000*0.61365*exp(17.502*W263/(240.97+W263))/(DI263+DJ263)+DD263)/2)/(1000*0.61365*exp(17.502*W263/(240.97+W263))/(DI263+DJ263)-DD263)</f>
        <v>0</v>
      </c>
      <c r="T263">
        <f>1/((CW263+1)/(Q263/1.6)+1/(R263/1.37)) + CW263/((CW263+1)/(Q263/1.6) + CW263/(R263/1.37))</f>
        <v>0</v>
      </c>
      <c r="U263">
        <f>(CR263*CU263)</f>
        <v>0</v>
      </c>
      <c r="V263">
        <f>(DK263+(U263+2*0.95*5.67E-8*(((DK263+$B$7)+273)^4-(DK263+273)^4)-44100*J263)/(1.84*29.3*R263+8*0.95*5.67E-8*(DK263+273)^3))</f>
        <v>0</v>
      </c>
      <c r="W263">
        <f>($C$7*DL263+$D$7*DM263+$E$7*V263)</f>
        <v>0</v>
      </c>
      <c r="X263">
        <f>0.61365*exp(17.502*W263/(240.97+W263))</f>
        <v>0</v>
      </c>
      <c r="Y263">
        <f>(Z263/AA263*100)</f>
        <v>0</v>
      </c>
      <c r="Z263">
        <f>DD263*(DI263+DJ263)/1000</f>
        <v>0</v>
      </c>
      <c r="AA263">
        <f>0.61365*exp(17.502*DK263/(240.97+DK263))</f>
        <v>0</v>
      </c>
      <c r="AB263">
        <f>(X263-DD263*(DI263+DJ263)/1000)</f>
        <v>0</v>
      </c>
      <c r="AC263">
        <f>(-J263*44100)</f>
        <v>0</v>
      </c>
      <c r="AD263">
        <f>2*29.3*R263*0.92*(DK263-W263)</f>
        <v>0</v>
      </c>
      <c r="AE263">
        <f>2*0.95*5.67E-8*(((DK263+$B$7)+273)^4-(W263+273)^4)</f>
        <v>0</v>
      </c>
      <c r="AF263">
        <f>U263+AE263+AC263+AD263</f>
        <v>0</v>
      </c>
      <c r="AG263">
        <f>DH263*AU263*(DC263-DB263*(1000-AU263*DE263)/(1000-AU263*DD263))/(100*CV263)</f>
        <v>0</v>
      </c>
      <c r="AH263">
        <f>1000*DH263*AU263*(DD263-DE263)/(100*CV263*(1000-AU263*DD263))</f>
        <v>0</v>
      </c>
      <c r="AI263">
        <f>(AJ263 - AK263 - DI263*1E3/(8.314*(DK263+273.15)) * AM263/DH263 * AL263) * DH263/(100*CV263) * (1000 - DE263)/1000</f>
        <v>0</v>
      </c>
      <c r="AJ263">
        <v>1329.46674861457</v>
      </c>
      <c r="AK263">
        <v>1302.11806060606</v>
      </c>
      <c r="AL263">
        <v>3.36706546062</v>
      </c>
      <c r="AM263">
        <v>66.0070140870222</v>
      </c>
      <c r="AN263">
        <f>(AP263 - AO263 + DI263*1E3/(8.314*(DK263+273.15)) * AR263/DH263 * AQ263) * DH263/(100*CV263) * 1000/(1000 - AP263)</f>
        <v>0</v>
      </c>
      <c r="AO263">
        <v>20.0111976264308</v>
      </c>
      <c r="AP263">
        <v>21.3355818181818</v>
      </c>
      <c r="AQ263">
        <v>-0.000424632919910716</v>
      </c>
      <c r="AR263">
        <v>111.285414985331</v>
      </c>
      <c r="AS263">
        <v>2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MAX(0,($B$13+$C$13*DP263)/(1+$D$13*DP263)*DI263/(DK263+273)*$E$13)</f>
        <v>0</v>
      </c>
      <c r="AX263" t="s">
        <v>417</v>
      </c>
      <c r="AY263" t="s">
        <v>417</v>
      </c>
      <c r="AZ263">
        <v>0</v>
      </c>
      <c r="BA263">
        <v>0</v>
      </c>
      <c r="BB263">
        <f>1-AZ263/BA263</f>
        <v>0</v>
      </c>
      <c r="BC263">
        <v>0</v>
      </c>
      <c r="BD263" t="s">
        <v>417</v>
      </c>
      <c r="BE263" t="s">
        <v>417</v>
      </c>
      <c r="BF263">
        <v>0</v>
      </c>
      <c r="BG263">
        <v>0</v>
      </c>
      <c r="BH263">
        <f>1-BF263/BG263</f>
        <v>0</v>
      </c>
      <c r="BI263">
        <v>0.5</v>
      </c>
      <c r="BJ263">
        <f>CS263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417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f>$B$11*DQ263+$C$11*DR263+$F$11*EC263*(1-EF263)</f>
        <v>0</v>
      </c>
      <c r="CS263">
        <f>CR263*CT263</f>
        <v>0</v>
      </c>
      <c r="CT263">
        <f>($B$11*$D$9+$C$11*$D$9+$F$11*((EP263+EH263)/MAX(EP263+EH263+EQ263, 0.1)*$I$9+EQ263/MAX(EP263+EH263+EQ263, 0.1)*$J$9))/($B$11+$C$11+$F$11)</f>
        <v>0</v>
      </c>
      <c r="CU263">
        <f>($B$11*$K$9+$C$11*$K$9+$F$11*((EP263+EH263)/MAX(EP263+EH263+EQ263, 0.1)*$P$9+EQ263/MAX(EP263+EH263+EQ263, 0.1)*$Q$9))/($B$11+$C$11+$F$11)</f>
        <v>0</v>
      </c>
      <c r="CV263">
        <v>6</v>
      </c>
      <c r="CW263">
        <v>0.5</v>
      </c>
      <c r="CX263" t="s">
        <v>418</v>
      </c>
      <c r="CY263">
        <v>2</v>
      </c>
      <c r="CZ263" t="b">
        <v>1</v>
      </c>
      <c r="DA263">
        <v>1659722558.25</v>
      </c>
      <c r="DB263">
        <v>1250.32821428571</v>
      </c>
      <c r="DC263">
        <v>1286.00285714286</v>
      </c>
      <c r="DD263">
        <v>21.3505892857143</v>
      </c>
      <c r="DE263">
        <v>20.01245</v>
      </c>
      <c r="DF263">
        <v>1239.53642857143</v>
      </c>
      <c r="DG263">
        <v>21.0015</v>
      </c>
      <c r="DH263">
        <v>500.118</v>
      </c>
      <c r="DI263">
        <v>90.3687214285714</v>
      </c>
      <c r="DJ263">
        <v>0.10000775</v>
      </c>
      <c r="DK263">
        <v>24.5947357142857</v>
      </c>
      <c r="DL263">
        <v>24.9897392857143</v>
      </c>
      <c r="DM263">
        <v>999.9</v>
      </c>
      <c r="DN263">
        <v>0</v>
      </c>
      <c r="DO263">
        <v>0</v>
      </c>
      <c r="DP263">
        <v>9991.60714285714</v>
      </c>
      <c r="DQ263">
        <v>0</v>
      </c>
      <c r="DR263">
        <v>11.088</v>
      </c>
      <c r="DS263">
        <v>-35.6738285714286</v>
      </c>
      <c r="DT263">
        <v>1277.60607142857</v>
      </c>
      <c r="DU263">
        <v>1312.26357142857</v>
      </c>
      <c r="DV263">
        <v>1.33814714285714</v>
      </c>
      <c r="DW263">
        <v>1286.00285714286</v>
      </c>
      <c r="DX263">
        <v>20.01245</v>
      </c>
      <c r="DY263">
        <v>1.92942678571429</v>
      </c>
      <c r="DZ263">
        <v>1.80850035714286</v>
      </c>
      <c r="EA263">
        <v>16.8767571428571</v>
      </c>
      <c r="EB263">
        <v>15.8604428571429</v>
      </c>
      <c r="EC263">
        <v>2000.0025</v>
      </c>
      <c r="ED263">
        <v>0.98</v>
      </c>
      <c r="EE263">
        <v>0.0199997428571429</v>
      </c>
      <c r="EF263">
        <v>0</v>
      </c>
      <c r="EG263">
        <v>277.658642857143</v>
      </c>
      <c r="EH263">
        <v>5.00063</v>
      </c>
      <c r="EI263">
        <v>5819.2425</v>
      </c>
      <c r="EJ263">
        <v>17256.9178571429</v>
      </c>
      <c r="EK263">
        <v>38.3794285714286</v>
      </c>
      <c r="EL263">
        <v>38.4865</v>
      </c>
      <c r="EM263">
        <v>37.9237142857143</v>
      </c>
      <c r="EN263">
        <v>37.85475</v>
      </c>
      <c r="EO263">
        <v>39.187</v>
      </c>
      <c r="EP263">
        <v>1955.09964285714</v>
      </c>
      <c r="EQ263">
        <v>39.9028571428572</v>
      </c>
      <c r="ER263">
        <v>0</v>
      </c>
      <c r="ES263">
        <v>1659722563.3</v>
      </c>
      <c r="ET263">
        <v>0</v>
      </c>
      <c r="EU263">
        <v>277.67128</v>
      </c>
      <c r="EV263">
        <v>-0.144076924820053</v>
      </c>
      <c r="EW263">
        <v>1.41461538294177</v>
      </c>
      <c r="EX263">
        <v>5819.236</v>
      </c>
      <c r="EY263">
        <v>15</v>
      </c>
      <c r="EZ263">
        <v>0</v>
      </c>
      <c r="FA263" t="s">
        <v>419</v>
      </c>
      <c r="FB263">
        <v>1659628608.5</v>
      </c>
      <c r="FC263">
        <v>1659628614.5</v>
      </c>
      <c r="FD263">
        <v>0</v>
      </c>
      <c r="FE263">
        <v>0.171</v>
      </c>
      <c r="FF263">
        <v>-0.023</v>
      </c>
      <c r="FG263">
        <v>6.372</v>
      </c>
      <c r="FH263">
        <v>0.072</v>
      </c>
      <c r="FI263">
        <v>420</v>
      </c>
      <c r="FJ263">
        <v>15</v>
      </c>
      <c r="FK263">
        <v>0.23</v>
      </c>
      <c r="FL263">
        <v>0.04</v>
      </c>
      <c r="FM263">
        <v>-35.6492675</v>
      </c>
      <c r="FN263">
        <v>1.11601013133208</v>
      </c>
      <c r="FO263">
        <v>0.763432397264977</v>
      </c>
      <c r="FP263">
        <v>0</v>
      </c>
      <c r="FQ263">
        <v>277.669147058824</v>
      </c>
      <c r="FR263">
        <v>0.0617723422264295</v>
      </c>
      <c r="FS263">
        <v>0.163865643018715</v>
      </c>
      <c r="FT263">
        <v>1</v>
      </c>
      <c r="FU263">
        <v>1.34056675</v>
      </c>
      <c r="FV263">
        <v>-0.0782034146341503</v>
      </c>
      <c r="FW263">
        <v>0.0125850411972905</v>
      </c>
      <c r="FX263">
        <v>1</v>
      </c>
      <c r="FY263">
        <v>2</v>
      </c>
      <c r="FZ263">
        <v>3</v>
      </c>
      <c r="GA263" t="s">
        <v>429</v>
      </c>
      <c r="GB263">
        <v>2.97416</v>
      </c>
      <c r="GC263">
        <v>2.75367</v>
      </c>
      <c r="GD263">
        <v>0.19392</v>
      </c>
      <c r="GE263">
        <v>0.198051</v>
      </c>
      <c r="GF263">
        <v>0.0951921</v>
      </c>
      <c r="GG263">
        <v>0.0919051</v>
      </c>
      <c r="GH263">
        <v>31399.2</v>
      </c>
      <c r="GI263">
        <v>34171.3</v>
      </c>
      <c r="GJ263">
        <v>35295.2</v>
      </c>
      <c r="GK263">
        <v>38639.2</v>
      </c>
      <c r="GL263">
        <v>45282.4</v>
      </c>
      <c r="GM263">
        <v>50682.5</v>
      </c>
      <c r="GN263">
        <v>55167.6</v>
      </c>
      <c r="GO263">
        <v>61979.5</v>
      </c>
      <c r="GP263">
        <v>1.9806</v>
      </c>
      <c r="GQ263">
        <v>1.8496</v>
      </c>
      <c r="GR263">
        <v>0.0816584</v>
      </c>
      <c r="GS263">
        <v>0</v>
      </c>
      <c r="GT263">
        <v>23.6775</v>
      </c>
      <c r="GU263">
        <v>999.9</v>
      </c>
      <c r="GV263">
        <v>55.268</v>
      </c>
      <c r="GW263">
        <v>28.792</v>
      </c>
      <c r="GX263">
        <v>24.3034</v>
      </c>
      <c r="GY263">
        <v>54.9421</v>
      </c>
      <c r="GZ263">
        <v>49.4872</v>
      </c>
      <c r="HA263">
        <v>1</v>
      </c>
      <c r="HB263">
        <v>-0.0747561</v>
      </c>
      <c r="HC263">
        <v>1.69619</v>
      </c>
      <c r="HD263">
        <v>20.1379</v>
      </c>
      <c r="HE263">
        <v>5.19932</v>
      </c>
      <c r="HF263">
        <v>12.0052</v>
      </c>
      <c r="HG263">
        <v>4.976</v>
      </c>
      <c r="HH263">
        <v>3.2934</v>
      </c>
      <c r="HI263">
        <v>661</v>
      </c>
      <c r="HJ263">
        <v>9999</v>
      </c>
      <c r="HK263">
        <v>9999</v>
      </c>
      <c r="HL263">
        <v>9999</v>
      </c>
      <c r="HM263">
        <v>1.86285</v>
      </c>
      <c r="HN263">
        <v>1.8678</v>
      </c>
      <c r="HO263">
        <v>1.86752</v>
      </c>
      <c r="HP263">
        <v>1.86868</v>
      </c>
      <c r="HQ263">
        <v>1.86951</v>
      </c>
      <c r="HR263">
        <v>1.86557</v>
      </c>
      <c r="HS263">
        <v>1.86661</v>
      </c>
      <c r="HT263">
        <v>1.8681</v>
      </c>
      <c r="HU263">
        <v>5</v>
      </c>
      <c r="HV263">
        <v>0</v>
      </c>
      <c r="HW263">
        <v>0</v>
      </c>
      <c r="HX263">
        <v>0</v>
      </c>
      <c r="HY263" t="s">
        <v>421</v>
      </c>
      <c r="HZ263" t="s">
        <v>422</v>
      </c>
      <c r="IA263" t="s">
        <v>423</v>
      </c>
      <c r="IB263" t="s">
        <v>423</v>
      </c>
      <c r="IC263" t="s">
        <v>423</v>
      </c>
      <c r="ID263" t="s">
        <v>423</v>
      </c>
      <c r="IE263">
        <v>0</v>
      </c>
      <c r="IF263">
        <v>100</v>
      </c>
      <c r="IG263">
        <v>100</v>
      </c>
      <c r="IH263">
        <v>10.91</v>
      </c>
      <c r="II263">
        <v>0.3486</v>
      </c>
      <c r="IJ263">
        <v>3.92169283877132</v>
      </c>
      <c r="IK263">
        <v>0.0054094350880348</v>
      </c>
      <c r="IL263">
        <v>8.62785101562088e-07</v>
      </c>
      <c r="IM263">
        <v>-6.09410195572284e-10</v>
      </c>
      <c r="IN263">
        <v>-0.025273926026183</v>
      </c>
      <c r="IO263">
        <v>-0.0219156322177338</v>
      </c>
      <c r="IP263">
        <v>0.00246301660602182</v>
      </c>
      <c r="IQ263">
        <v>-2.7174175459257e-05</v>
      </c>
      <c r="IR263">
        <v>-3</v>
      </c>
      <c r="IS263">
        <v>1757</v>
      </c>
      <c r="IT263">
        <v>1</v>
      </c>
      <c r="IU263">
        <v>21</v>
      </c>
      <c r="IV263">
        <v>1566</v>
      </c>
      <c r="IW263">
        <v>1565.9</v>
      </c>
      <c r="IX263">
        <v>2.56226</v>
      </c>
      <c r="IY263">
        <v>2.60498</v>
      </c>
      <c r="IZ263">
        <v>1.54785</v>
      </c>
      <c r="JA263">
        <v>2.30591</v>
      </c>
      <c r="JB263">
        <v>1.34644</v>
      </c>
      <c r="JC263">
        <v>2.27173</v>
      </c>
      <c r="JD263">
        <v>32.2225</v>
      </c>
      <c r="JE263">
        <v>16.1459</v>
      </c>
      <c r="JF263">
        <v>18</v>
      </c>
      <c r="JG263">
        <v>493.296</v>
      </c>
      <c r="JH263">
        <v>409.484</v>
      </c>
      <c r="JI263">
        <v>20.5814</v>
      </c>
      <c r="JJ263">
        <v>26.2133</v>
      </c>
      <c r="JK263">
        <v>30.0005</v>
      </c>
      <c r="JL263">
        <v>26.1677</v>
      </c>
      <c r="JM263">
        <v>26.1116</v>
      </c>
      <c r="JN263">
        <v>51.3238</v>
      </c>
      <c r="JO263">
        <v>22.5549</v>
      </c>
      <c r="JP263">
        <v>8.08113</v>
      </c>
      <c r="JQ263">
        <v>20.5762</v>
      </c>
      <c r="JR263">
        <v>1323.11</v>
      </c>
      <c r="JS263">
        <v>20.0347</v>
      </c>
      <c r="JT263">
        <v>102.341</v>
      </c>
      <c r="JU263">
        <v>103.164</v>
      </c>
    </row>
    <row r="264" spans="1:281">
      <c r="A264">
        <v>248</v>
      </c>
      <c r="B264">
        <v>1659722570.5</v>
      </c>
      <c r="C264">
        <v>4585.40000009537</v>
      </c>
      <c r="D264" t="s">
        <v>921</v>
      </c>
      <c r="E264" t="s">
        <v>922</v>
      </c>
      <c r="F264">
        <v>5</v>
      </c>
      <c r="G264" t="s">
        <v>764</v>
      </c>
      <c r="H264" t="s">
        <v>416</v>
      </c>
      <c r="I264">
        <v>1659722562.67857</v>
      </c>
      <c r="J264">
        <f>(K264)/1000</f>
        <v>0</v>
      </c>
      <c r="K264">
        <f>IF(CZ264, AN264, AH264)</f>
        <v>0</v>
      </c>
      <c r="L264">
        <f>IF(CZ264, AI264, AG264)</f>
        <v>0</v>
      </c>
      <c r="M264">
        <f>DB264 - IF(AU264&gt;1, L264*CV264*100.0/(AW264*DP264), 0)</f>
        <v>0</v>
      </c>
      <c r="N264">
        <f>((T264-J264/2)*M264-L264)/(T264+J264/2)</f>
        <v>0</v>
      </c>
      <c r="O264">
        <f>N264*(DI264+DJ264)/1000.0</f>
        <v>0</v>
      </c>
      <c r="P264">
        <f>(DB264 - IF(AU264&gt;1, L264*CV264*100.0/(AW264*DP264), 0))*(DI264+DJ264)/1000.0</f>
        <v>0</v>
      </c>
      <c r="Q264">
        <f>2.0/((1/S264-1/R264)+SIGN(S264)*SQRT((1/S264-1/R264)*(1/S264-1/R264) + 4*CW264/((CW264+1)*(CW264+1))*(2*1/S264*1/R264-1/R264*1/R264)))</f>
        <v>0</v>
      </c>
      <c r="R264">
        <f>IF(LEFT(CX264,1)&lt;&gt;"0",IF(LEFT(CX264,1)="1",3.0,CY264),$D$5+$E$5*(DP264*DI264/($K$5*1000))+$F$5*(DP264*DI264/($K$5*1000))*MAX(MIN(CV264,$J$5),$I$5)*MAX(MIN(CV264,$J$5),$I$5)+$G$5*MAX(MIN(CV264,$J$5),$I$5)*(DP264*DI264/($K$5*1000))+$H$5*(DP264*DI264/($K$5*1000))*(DP264*DI264/($K$5*1000)))</f>
        <v>0</v>
      </c>
      <c r="S264">
        <f>J264*(1000-(1000*0.61365*exp(17.502*W264/(240.97+W264))/(DI264+DJ264)+DD264)/2)/(1000*0.61365*exp(17.502*W264/(240.97+W264))/(DI264+DJ264)-DD264)</f>
        <v>0</v>
      </c>
      <c r="T264">
        <f>1/((CW264+1)/(Q264/1.6)+1/(R264/1.37)) + CW264/((CW264+1)/(Q264/1.6) + CW264/(R264/1.37))</f>
        <v>0</v>
      </c>
      <c r="U264">
        <f>(CR264*CU264)</f>
        <v>0</v>
      </c>
      <c r="V264">
        <f>(DK264+(U264+2*0.95*5.67E-8*(((DK264+$B$7)+273)^4-(DK264+273)^4)-44100*J264)/(1.84*29.3*R264+8*0.95*5.67E-8*(DK264+273)^3))</f>
        <v>0</v>
      </c>
      <c r="W264">
        <f>($C$7*DL264+$D$7*DM264+$E$7*V264)</f>
        <v>0</v>
      </c>
      <c r="X264">
        <f>0.61365*exp(17.502*W264/(240.97+W264))</f>
        <v>0</v>
      </c>
      <c r="Y264">
        <f>(Z264/AA264*100)</f>
        <v>0</v>
      </c>
      <c r="Z264">
        <f>DD264*(DI264+DJ264)/1000</f>
        <v>0</v>
      </c>
      <c r="AA264">
        <f>0.61365*exp(17.502*DK264/(240.97+DK264))</f>
        <v>0</v>
      </c>
      <c r="AB264">
        <f>(X264-DD264*(DI264+DJ264)/1000)</f>
        <v>0</v>
      </c>
      <c r="AC264">
        <f>(-J264*44100)</f>
        <v>0</v>
      </c>
      <c r="AD264">
        <f>2*29.3*R264*0.92*(DK264-W264)</f>
        <v>0</v>
      </c>
      <c r="AE264">
        <f>2*0.95*5.67E-8*(((DK264+$B$7)+273)^4-(W264+273)^4)</f>
        <v>0</v>
      </c>
      <c r="AF264">
        <f>U264+AE264+AC264+AD264</f>
        <v>0</v>
      </c>
      <c r="AG264">
        <f>DH264*AU264*(DC264-DB264*(1000-AU264*DE264)/(1000-AU264*DD264))/(100*CV264)</f>
        <v>0</v>
      </c>
      <c r="AH264">
        <f>1000*DH264*AU264*(DD264-DE264)/(100*CV264*(1000-AU264*DD264))</f>
        <v>0</v>
      </c>
      <c r="AI264">
        <f>(AJ264 - AK264 - DI264*1E3/(8.314*(DK264+273.15)) * AM264/DH264 * AL264) * DH264/(100*CV264) * (1000 - DE264)/1000</f>
        <v>0</v>
      </c>
      <c r="AJ264">
        <v>1344.14123533908</v>
      </c>
      <c r="AK264">
        <v>1317.38442424242</v>
      </c>
      <c r="AL264">
        <v>3.38624185322759</v>
      </c>
      <c r="AM264">
        <v>66.0070140870222</v>
      </c>
      <c r="AN264">
        <f>(AP264 - AO264 + DI264*1E3/(8.314*(DK264+273.15)) * AR264/DH264 * AQ264) * DH264/(100*CV264) * 1000/(1000 - AP264)</f>
        <v>0</v>
      </c>
      <c r="AO264">
        <v>20.0071756179581</v>
      </c>
      <c r="AP264">
        <v>21.3333993006993</v>
      </c>
      <c r="AQ264">
        <v>2.02579762841173e-05</v>
      </c>
      <c r="AR264">
        <v>111.285414985331</v>
      </c>
      <c r="AS264">
        <v>2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MAX(0,($B$13+$C$13*DP264)/(1+$D$13*DP264)*DI264/(DK264+273)*$E$13)</f>
        <v>0</v>
      </c>
      <c r="AX264" t="s">
        <v>417</v>
      </c>
      <c r="AY264" t="s">
        <v>417</v>
      </c>
      <c r="AZ264">
        <v>0</v>
      </c>
      <c r="BA264">
        <v>0</v>
      </c>
      <c r="BB264">
        <f>1-AZ264/BA264</f>
        <v>0</v>
      </c>
      <c r="BC264">
        <v>0</v>
      </c>
      <c r="BD264" t="s">
        <v>417</v>
      </c>
      <c r="BE264" t="s">
        <v>417</v>
      </c>
      <c r="BF264">
        <v>0</v>
      </c>
      <c r="BG264">
        <v>0</v>
      </c>
      <c r="BH264">
        <f>1-BF264/BG264</f>
        <v>0</v>
      </c>
      <c r="BI264">
        <v>0.5</v>
      </c>
      <c r="BJ264">
        <f>CS264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417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f>$B$11*DQ264+$C$11*DR264+$F$11*EC264*(1-EF264)</f>
        <v>0</v>
      </c>
      <c r="CS264">
        <f>CR264*CT264</f>
        <v>0</v>
      </c>
      <c r="CT264">
        <f>($B$11*$D$9+$C$11*$D$9+$F$11*((EP264+EH264)/MAX(EP264+EH264+EQ264, 0.1)*$I$9+EQ264/MAX(EP264+EH264+EQ264, 0.1)*$J$9))/($B$11+$C$11+$F$11)</f>
        <v>0</v>
      </c>
      <c r="CU264">
        <f>($B$11*$K$9+$C$11*$K$9+$F$11*((EP264+EH264)/MAX(EP264+EH264+EQ264, 0.1)*$P$9+EQ264/MAX(EP264+EH264+EQ264, 0.1)*$Q$9))/($B$11+$C$11+$F$11)</f>
        <v>0</v>
      </c>
      <c r="CV264">
        <v>6</v>
      </c>
      <c r="CW264">
        <v>0.5</v>
      </c>
      <c r="CX264" t="s">
        <v>418</v>
      </c>
      <c r="CY264">
        <v>2</v>
      </c>
      <c r="CZ264" t="b">
        <v>1</v>
      </c>
      <c r="DA264">
        <v>1659722562.67857</v>
      </c>
      <c r="DB264">
        <v>1265.06428571429</v>
      </c>
      <c r="DC264">
        <v>1300.5725</v>
      </c>
      <c r="DD264">
        <v>21.341875</v>
      </c>
      <c r="DE264">
        <v>20.0107142857143</v>
      </c>
      <c r="DF264">
        <v>1254.2025</v>
      </c>
      <c r="DG264">
        <v>20.9931607142857</v>
      </c>
      <c r="DH264">
        <v>500.12325</v>
      </c>
      <c r="DI264">
        <v>90.3690464285714</v>
      </c>
      <c r="DJ264">
        <v>0.0998993285714286</v>
      </c>
      <c r="DK264">
        <v>24.601575</v>
      </c>
      <c r="DL264">
        <v>24.9956464285714</v>
      </c>
      <c r="DM264">
        <v>999.9</v>
      </c>
      <c r="DN264">
        <v>0</v>
      </c>
      <c r="DO264">
        <v>0</v>
      </c>
      <c r="DP264">
        <v>9997.5</v>
      </c>
      <c r="DQ264">
        <v>0</v>
      </c>
      <c r="DR264">
        <v>11.088</v>
      </c>
      <c r="DS264">
        <v>-35.5078428571429</v>
      </c>
      <c r="DT264">
        <v>1292.6525</v>
      </c>
      <c r="DU264">
        <v>1327.12892857143</v>
      </c>
      <c r="DV264">
        <v>1.33116035714286</v>
      </c>
      <c r="DW264">
        <v>1300.5725</v>
      </c>
      <c r="DX264">
        <v>20.0107142857143</v>
      </c>
      <c r="DY264">
        <v>1.92864535714286</v>
      </c>
      <c r="DZ264">
        <v>1.80835035714286</v>
      </c>
      <c r="EA264">
        <v>16.870375</v>
      </c>
      <c r="EB264">
        <v>15.8591464285714</v>
      </c>
      <c r="EC264">
        <v>2000.0275</v>
      </c>
      <c r="ED264">
        <v>0.979999607142857</v>
      </c>
      <c r="EE264">
        <v>0.0200001607142857</v>
      </c>
      <c r="EF264">
        <v>0</v>
      </c>
      <c r="EG264">
        <v>277.715928571429</v>
      </c>
      <c r="EH264">
        <v>5.00063</v>
      </c>
      <c r="EI264">
        <v>5819.43535714286</v>
      </c>
      <c r="EJ264">
        <v>17257.1321428571</v>
      </c>
      <c r="EK264">
        <v>38.3860714285714</v>
      </c>
      <c r="EL264">
        <v>38.5</v>
      </c>
      <c r="EM264">
        <v>37.9281428571429</v>
      </c>
      <c r="EN264">
        <v>37.86825</v>
      </c>
      <c r="EO264">
        <v>39.187</v>
      </c>
      <c r="EP264">
        <v>1955.12357142857</v>
      </c>
      <c r="EQ264">
        <v>39.9039285714286</v>
      </c>
      <c r="ER264">
        <v>0</v>
      </c>
      <c r="ES264">
        <v>1659722568.1</v>
      </c>
      <c r="ET264">
        <v>0</v>
      </c>
      <c r="EU264">
        <v>277.7052</v>
      </c>
      <c r="EV264">
        <v>-0.060461540621245</v>
      </c>
      <c r="EW264">
        <v>-1.05153846622031</v>
      </c>
      <c r="EX264">
        <v>5819.4324</v>
      </c>
      <c r="EY264">
        <v>15</v>
      </c>
      <c r="EZ264">
        <v>0</v>
      </c>
      <c r="FA264" t="s">
        <v>419</v>
      </c>
      <c r="FB264">
        <v>1659628608.5</v>
      </c>
      <c r="FC264">
        <v>1659628614.5</v>
      </c>
      <c r="FD264">
        <v>0</v>
      </c>
      <c r="FE264">
        <v>0.171</v>
      </c>
      <c r="FF264">
        <v>-0.023</v>
      </c>
      <c r="FG264">
        <v>6.372</v>
      </c>
      <c r="FH264">
        <v>0.072</v>
      </c>
      <c r="FI264">
        <v>420</v>
      </c>
      <c r="FJ264">
        <v>15</v>
      </c>
      <c r="FK264">
        <v>0.23</v>
      </c>
      <c r="FL264">
        <v>0.04</v>
      </c>
      <c r="FM264">
        <v>-35.4963125</v>
      </c>
      <c r="FN264">
        <v>1.07529793621013</v>
      </c>
      <c r="FO264">
        <v>0.691583621909708</v>
      </c>
      <c r="FP264">
        <v>0</v>
      </c>
      <c r="FQ264">
        <v>277.675794117647</v>
      </c>
      <c r="FR264">
        <v>0.303483576704303</v>
      </c>
      <c r="FS264">
        <v>0.155048337702214</v>
      </c>
      <c r="FT264">
        <v>1</v>
      </c>
      <c r="FU264">
        <v>1.33696375</v>
      </c>
      <c r="FV264">
        <v>-0.0982303564727999</v>
      </c>
      <c r="FW264">
        <v>0.0102206388468383</v>
      </c>
      <c r="FX264">
        <v>1</v>
      </c>
      <c r="FY264">
        <v>2</v>
      </c>
      <c r="FZ264">
        <v>3</v>
      </c>
      <c r="GA264" t="s">
        <v>429</v>
      </c>
      <c r="GB264">
        <v>2.97335</v>
      </c>
      <c r="GC264">
        <v>2.75379</v>
      </c>
      <c r="GD264">
        <v>0.195291</v>
      </c>
      <c r="GE264">
        <v>0.199316</v>
      </c>
      <c r="GF264">
        <v>0.095173</v>
      </c>
      <c r="GG264">
        <v>0.0919079</v>
      </c>
      <c r="GH264">
        <v>31345.8</v>
      </c>
      <c r="GI264">
        <v>34117.4</v>
      </c>
      <c r="GJ264">
        <v>35295.2</v>
      </c>
      <c r="GK264">
        <v>38639.2</v>
      </c>
      <c r="GL264">
        <v>45283.1</v>
      </c>
      <c r="GM264">
        <v>50682.4</v>
      </c>
      <c r="GN264">
        <v>55167.3</v>
      </c>
      <c r="GO264">
        <v>61979.6</v>
      </c>
      <c r="GP264">
        <v>1.9804</v>
      </c>
      <c r="GQ264">
        <v>1.849</v>
      </c>
      <c r="GR264">
        <v>0.0824928</v>
      </c>
      <c r="GS264">
        <v>0</v>
      </c>
      <c r="GT264">
        <v>23.6795</v>
      </c>
      <c r="GU264">
        <v>999.9</v>
      </c>
      <c r="GV264">
        <v>55.268</v>
      </c>
      <c r="GW264">
        <v>28.792</v>
      </c>
      <c r="GX264">
        <v>24.3033</v>
      </c>
      <c r="GY264">
        <v>54.4521</v>
      </c>
      <c r="GZ264">
        <v>49.4511</v>
      </c>
      <c r="HA264">
        <v>1</v>
      </c>
      <c r="HB264">
        <v>-0.0741057</v>
      </c>
      <c r="HC264">
        <v>2.50283</v>
      </c>
      <c r="HD264">
        <v>20.1279</v>
      </c>
      <c r="HE264">
        <v>5.19932</v>
      </c>
      <c r="HF264">
        <v>12.004</v>
      </c>
      <c r="HG264">
        <v>4.9756</v>
      </c>
      <c r="HH264">
        <v>3.2934</v>
      </c>
      <c r="HI264">
        <v>661</v>
      </c>
      <c r="HJ264">
        <v>9999</v>
      </c>
      <c r="HK264">
        <v>9999</v>
      </c>
      <c r="HL264">
        <v>9999</v>
      </c>
      <c r="HM264">
        <v>1.86279</v>
      </c>
      <c r="HN264">
        <v>1.8678</v>
      </c>
      <c r="HO264">
        <v>1.86752</v>
      </c>
      <c r="HP264">
        <v>1.86865</v>
      </c>
      <c r="HQ264">
        <v>1.86951</v>
      </c>
      <c r="HR264">
        <v>1.86554</v>
      </c>
      <c r="HS264">
        <v>1.86664</v>
      </c>
      <c r="HT264">
        <v>1.86801</v>
      </c>
      <c r="HU264">
        <v>5</v>
      </c>
      <c r="HV264">
        <v>0</v>
      </c>
      <c r="HW264">
        <v>0</v>
      </c>
      <c r="HX264">
        <v>0</v>
      </c>
      <c r="HY264" t="s">
        <v>421</v>
      </c>
      <c r="HZ264" t="s">
        <v>422</v>
      </c>
      <c r="IA264" t="s">
        <v>423</v>
      </c>
      <c r="IB264" t="s">
        <v>423</v>
      </c>
      <c r="IC264" t="s">
        <v>423</v>
      </c>
      <c r="ID264" t="s">
        <v>423</v>
      </c>
      <c r="IE264">
        <v>0</v>
      </c>
      <c r="IF264">
        <v>100</v>
      </c>
      <c r="IG264">
        <v>100</v>
      </c>
      <c r="IH264">
        <v>10.98</v>
      </c>
      <c r="II264">
        <v>0.3483</v>
      </c>
      <c r="IJ264">
        <v>3.92169283877132</v>
      </c>
      <c r="IK264">
        <v>0.0054094350880348</v>
      </c>
      <c r="IL264">
        <v>8.62785101562088e-07</v>
      </c>
      <c r="IM264">
        <v>-6.09410195572284e-10</v>
      </c>
      <c r="IN264">
        <v>-0.025273926026183</v>
      </c>
      <c r="IO264">
        <v>-0.0219156322177338</v>
      </c>
      <c r="IP264">
        <v>0.00246301660602182</v>
      </c>
      <c r="IQ264">
        <v>-2.7174175459257e-05</v>
      </c>
      <c r="IR264">
        <v>-3</v>
      </c>
      <c r="IS264">
        <v>1757</v>
      </c>
      <c r="IT264">
        <v>1</v>
      </c>
      <c r="IU264">
        <v>21</v>
      </c>
      <c r="IV264">
        <v>1566</v>
      </c>
      <c r="IW264">
        <v>1565.9</v>
      </c>
      <c r="IX264">
        <v>2.58667</v>
      </c>
      <c r="IY264">
        <v>2.59033</v>
      </c>
      <c r="IZ264">
        <v>1.54785</v>
      </c>
      <c r="JA264">
        <v>2.30469</v>
      </c>
      <c r="JB264">
        <v>1.34644</v>
      </c>
      <c r="JC264">
        <v>2.39624</v>
      </c>
      <c r="JD264">
        <v>32.2225</v>
      </c>
      <c r="JE264">
        <v>16.1459</v>
      </c>
      <c r="JF264">
        <v>18</v>
      </c>
      <c r="JG264">
        <v>493.186</v>
      </c>
      <c r="JH264">
        <v>409.164</v>
      </c>
      <c r="JI264">
        <v>20.5625</v>
      </c>
      <c r="JJ264">
        <v>26.2155</v>
      </c>
      <c r="JK264">
        <v>30.001</v>
      </c>
      <c r="JL264">
        <v>26.17</v>
      </c>
      <c r="JM264">
        <v>26.1138</v>
      </c>
      <c r="JN264">
        <v>51.7679</v>
      </c>
      <c r="JO264">
        <v>22.5549</v>
      </c>
      <c r="JP264">
        <v>8.08113</v>
      </c>
      <c r="JQ264">
        <v>20.4292</v>
      </c>
      <c r="JR264">
        <v>1343.27</v>
      </c>
      <c r="JS264">
        <v>20.0347</v>
      </c>
      <c r="JT264">
        <v>102.341</v>
      </c>
      <c r="JU264">
        <v>103.164</v>
      </c>
    </row>
    <row r="265" spans="1:281">
      <c r="A265">
        <v>249</v>
      </c>
      <c r="B265">
        <v>1659722576</v>
      </c>
      <c r="C265">
        <v>4590.90000009537</v>
      </c>
      <c r="D265" t="s">
        <v>923</v>
      </c>
      <c r="E265" t="s">
        <v>924</v>
      </c>
      <c r="F265">
        <v>5</v>
      </c>
      <c r="G265" t="s">
        <v>764</v>
      </c>
      <c r="H265" t="s">
        <v>416</v>
      </c>
      <c r="I265">
        <v>1659722568.25</v>
      </c>
      <c r="J265">
        <f>(K265)/1000</f>
        <v>0</v>
      </c>
      <c r="K265">
        <f>IF(CZ265, AN265, AH265)</f>
        <v>0</v>
      </c>
      <c r="L265">
        <f>IF(CZ265, AI265, AG265)</f>
        <v>0</v>
      </c>
      <c r="M265">
        <f>DB265 - IF(AU265&gt;1, L265*CV265*100.0/(AW265*DP265), 0)</f>
        <v>0</v>
      </c>
      <c r="N265">
        <f>((T265-J265/2)*M265-L265)/(T265+J265/2)</f>
        <v>0</v>
      </c>
      <c r="O265">
        <f>N265*(DI265+DJ265)/1000.0</f>
        <v>0</v>
      </c>
      <c r="P265">
        <f>(DB265 - IF(AU265&gt;1, L265*CV265*100.0/(AW265*DP265), 0))*(DI265+DJ265)/1000.0</f>
        <v>0</v>
      </c>
      <c r="Q265">
        <f>2.0/((1/S265-1/R265)+SIGN(S265)*SQRT((1/S265-1/R265)*(1/S265-1/R265) + 4*CW265/((CW265+1)*(CW265+1))*(2*1/S265*1/R265-1/R265*1/R265)))</f>
        <v>0</v>
      </c>
      <c r="R265">
        <f>IF(LEFT(CX265,1)&lt;&gt;"0",IF(LEFT(CX265,1)="1",3.0,CY265),$D$5+$E$5*(DP265*DI265/($K$5*1000))+$F$5*(DP265*DI265/($K$5*1000))*MAX(MIN(CV265,$J$5),$I$5)*MAX(MIN(CV265,$J$5),$I$5)+$G$5*MAX(MIN(CV265,$J$5),$I$5)*(DP265*DI265/($K$5*1000))+$H$5*(DP265*DI265/($K$5*1000))*(DP265*DI265/($K$5*1000)))</f>
        <v>0</v>
      </c>
      <c r="S265">
        <f>J265*(1000-(1000*0.61365*exp(17.502*W265/(240.97+W265))/(DI265+DJ265)+DD265)/2)/(1000*0.61365*exp(17.502*W265/(240.97+W265))/(DI265+DJ265)-DD265)</f>
        <v>0</v>
      </c>
      <c r="T265">
        <f>1/((CW265+1)/(Q265/1.6)+1/(R265/1.37)) + CW265/((CW265+1)/(Q265/1.6) + CW265/(R265/1.37))</f>
        <v>0</v>
      </c>
      <c r="U265">
        <f>(CR265*CU265)</f>
        <v>0</v>
      </c>
      <c r="V265">
        <f>(DK265+(U265+2*0.95*5.67E-8*(((DK265+$B$7)+273)^4-(DK265+273)^4)-44100*J265)/(1.84*29.3*R265+8*0.95*5.67E-8*(DK265+273)^3))</f>
        <v>0</v>
      </c>
      <c r="W265">
        <f>($C$7*DL265+$D$7*DM265+$E$7*V265)</f>
        <v>0</v>
      </c>
      <c r="X265">
        <f>0.61365*exp(17.502*W265/(240.97+W265))</f>
        <v>0</v>
      </c>
      <c r="Y265">
        <f>(Z265/AA265*100)</f>
        <v>0</v>
      </c>
      <c r="Z265">
        <f>DD265*(DI265+DJ265)/1000</f>
        <v>0</v>
      </c>
      <c r="AA265">
        <f>0.61365*exp(17.502*DK265/(240.97+DK265))</f>
        <v>0</v>
      </c>
      <c r="AB265">
        <f>(X265-DD265*(DI265+DJ265)/1000)</f>
        <v>0</v>
      </c>
      <c r="AC265">
        <f>(-J265*44100)</f>
        <v>0</v>
      </c>
      <c r="AD265">
        <f>2*29.3*R265*0.92*(DK265-W265)</f>
        <v>0</v>
      </c>
      <c r="AE265">
        <f>2*0.95*5.67E-8*(((DK265+$B$7)+273)^4-(W265+273)^4)</f>
        <v>0</v>
      </c>
      <c r="AF265">
        <f>U265+AE265+AC265+AD265</f>
        <v>0</v>
      </c>
      <c r="AG265">
        <f>DH265*AU265*(DC265-DB265*(1000-AU265*DE265)/(1000-AU265*DD265))/(100*CV265)</f>
        <v>0</v>
      </c>
      <c r="AH265">
        <f>1000*DH265*AU265*(DD265-DE265)/(100*CV265*(1000-AU265*DD265))</f>
        <v>0</v>
      </c>
      <c r="AI265">
        <f>(AJ265 - AK265 - DI265*1E3/(8.314*(DK265+273.15)) * AM265/DH265 * AL265) * DH265/(100*CV265) * (1000 - DE265)/1000</f>
        <v>0</v>
      </c>
      <c r="AJ265">
        <v>1363.07893347438</v>
      </c>
      <c r="AK265">
        <v>1335.66836363636</v>
      </c>
      <c r="AL265">
        <v>3.37397665132417</v>
      </c>
      <c r="AM265">
        <v>66.0070140870222</v>
      </c>
      <c r="AN265">
        <f>(AP265 - AO265 + DI265*1E3/(8.314*(DK265+273.15)) * AR265/DH265 * AQ265) * DH265/(100*CV265) * 1000/(1000 - AP265)</f>
        <v>0</v>
      </c>
      <c r="AO265">
        <v>20.0095436511591</v>
      </c>
      <c r="AP265">
        <v>21.313355944056</v>
      </c>
      <c r="AQ265">
        <v>-0.000424259165434933</v>
      </c>
      <c r="AR265">
        <v>111.285414985331</v>
      </c>
      <c r="AS265">
        <v>2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MAX(0,($B$13+$C$13*DP265)/(1+$D$13*DP265)*DI265/(DK265+273)*$E$13)</f>
        <v>0</v>
      </c>
      <c r="AX265" t="s">
        <v>417</v>
      </c>
      <c r="AY265" t="s">
        <v>417</v>
      </c>
      <c r="AZ265">
        <v>0</v>
      </c>
      <c r="BA265">
        <v>0</v>
      </c>
      <c r="BB265">
        <f>1-AZ265/BA265</f>
        <v>0</v>
      </c>
      <c r="BC265">
        <v>0</v>
      </c>
      <c r="BD265" t="s">
        <v>417</v>
      </c>
      <c r="BE265" t="s">
        <v>417</v>
      </c>
      <c r="BF265">
        <v>0</v>
      </c>
      <c r="BG265">
        <v>0</v>
      </c>
      <c r="BH265">
        <f>1-BF265/BG265</f>
        <v>0</v>
      </c>
      <c r="BI265">
        <v>0.5</v>
      </c>
      <c r="BJ265">
        <f>CS265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417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f>$B$11*DQ265+$C$11*DR265+$F$11*EC265*(1-EF265)</f>
        <v>0</v>
      </c>
      <c r="CS265">
        <f>CR265*CT265</f>
        <v>0</v>
      </c>
      <c r="CT265">
        <f>($B$11*$D$9+$C$11*$D$9+$F$11*((EP265+EH265)/MAX(EP265+EH265+EQ265, 0.1)*$I$9+EQ265/MAX(EP265+EH265+EQ265, 0.1)*$J$9))/($B$11+$C$11+$F$11)</f>
        <v>0</v>
      </c>
      <c r="CU265">
        <f>($B$11*$K$9+$C$11*$K$9+$F$11*((EP265+EH265)/MAX(EP265+EH265+EQ265, 0.1)*$P$9+EQ265/MAX(EP265+EH265+EQ265, 0.1)*$Q$9))/($B$11+$C$11+$F$11)</f>
        <v>0</v>
      </c>
      <c r="CV265">
        <v>6</v>
      </c>
      <c r="CW265">
        <v>0.5</v>
      </c>
      <c r="CX265" t="s">
        <v>418</v>
      </c>
      <c r="CY265">
        <v>2</v>
      </c>
      <c r="CZ265" t="b">
        <v>1</v>
      </c>
      <c r="DA265">
        <v>1659722568.25</v>
      </c>
      <c r="DB265">
        <v>1283.36678571429</v>
      </c>
      <c r="DC265">
        <v>1318.83607142857</v>
      </c>
      <c r="DD265">
        <v>21.3314785714286</v>
      </c>
      <c r="DE265">
        <v>20.00935</v>
      </c>
      <c r="DF265">
        <v>1272.42</v>
      </c>
      <c r="DG265">
        <v>20.9832214285714</v>
      </c>
      <c r="DH265">
        <v>500.120535714286</v>
      </c>
      <c r="DI265">
        <v>90.3697821428572</v>
      </c>
      <c r="DJ265">
        <v>0.100032385714286</v>
      </c>
      <c r="DK265">
        <v>24.6064964285714</v>
      </c>
      <c r="DL265">
        <v>25.0028785714286</v>
      </c>
      <c r="DM265">
        <v>999.9</v>
      </c>
      <c r="DN265">
        <v>0</v>
      </c>
      <c r="DO265">
        <v>0</v>
      </c>
      <c r="DP265">
        <v>9985.53571428571</v>
      </c>
      <c r="DQ265">
        <v>0</v>
      </c>
      <c r="DR265">
        <v>11.088</v>
      </c>
      <c r="DS265">
        <v>-35.4690571428571</v>
      </c>
      <c r="DT265">
        <v>1311.34035714286</v>
      </c>
      <c r="DU265">
        <v>1345.76392857143</v>
      </c>
      <c r="DV265">
        <v>1.322135</v>
      </c>
      <c r="DW265">
        <v>1318.83607142857</v>
      </c>
      <c r="DX265">
        <v>20.00935</v>
      </c>
      <c r="DY265">
        <v>1.92772214285714</v>
      </c>
      <c r="DZ265">
        <v>1.80824142857143</v>
      </c>
      <c r="EA265">
        <v>16.8628357142857</v>
      </c>
      <c r="EB265">
        <v>15.8582071428571</v>
      </c>
      <c r="EC265">
        <v>2000.00464285714</v>
      </c>
      <c r="ED265">
        <v>0.980000714285714</v>
      </c>
      <c r="EE265">
        <v>0.0199990964285714</v>
      </c>
      <c r="EF265">
        <v>0</v>
      </c>
      <c r="EG265">
        <v>277.699821428571</v>
      </c>
      <c r="EH265">
        <v>5.00063</v>
      </c>
      <c r="EI265">
        <v>5819.54714285714</v>
      </c>
      <c r="EJ265">
        <v>17256.95</v>
      </c>
      <c r="EK265">
        <v>38.4082142857143</v>
      </c>
      <c r="EL265">
        <v>38.5</v>
      </c>
      <c r="EM265">
        <v>37.9325714285714</v>
      </c>
      <c r="EN265">
        <v>37.875</v>
      </c>
      <c r="EO265">
        <v>39.187</v>
      </c>
      <c r="EP265">
        <v>1955.10285714286</v>
      </c>
      <c r="EQ265">
        <v>39.9017857142857</v>
      </c>
      <c r="ER265">
        <v>0</v>
      </c>
      <c r="ES265">
        <v>1659722572.9</v>
      </c>
      <c r="ET265">
        <v>0</v>
      </c>
      <c r="EU265">
        <v>277.69964</v>
      </c>
      <c r="EV265">
        <v>0.221153842549657</v>
      </c>
      <c r="EW265">
        <v>3.16307689233311</v>
      </c>
      <c r="EX265">
        <v>5819.5336</v>
      </c>
      <c r="EY265">
        <v>15</v>
      </c>
      <c r="EZ265">
        <v>0</v>
      </c>
      <c r="FA265" t="s">
        <v>419</v>
      </c>
      <c r="FB265">
        <v>1659628608.5</v>
      </c>
      <c r="FC265">
        <v>1659628614.5</v>
      </c>
      <c r="FD265">
        <v>0</v>
      </c>
      <c r="FE265">
        <v>0.171</v>
      </c>
      <c r="FF265">
        <v>-0.023</v>
      </c>
      <c r="FG265">
        <v>6.372</v>
      </c>
      <c r="FH265">
        <v>0.072</v>
      </c>
      <c r="FI265">
        <v>420</v>
      </c>
      <c r="FJ265">
        <v>15</v>
      </c>
      <c r="FK265">
        <v>0.23</v>
      </c>
      <c r="FL265">
        <v>0.04</v>
      </c>
      <c r="FM265">
        <v>-35.5037725</v>
      </c>
      <c r="FN265">
        <v>1.94789380863047</v>
      </c>
      <c r="FO265">
        <v>0.680032372386602</v>
      </c>
      <c r="FP265">
        <v>0</v>
      </c>
      <c r="FQ265">
        <v>277.725235294118</v>
      </c>
      <c r="FR265">
        <v>0.11969442244573</v>
      </c>
      <c r="FS265">
        <v>0.156471771335638</v>
      </c>
      <c r="FT265">
        <v>1</v>
      </c>
      <c r="FU265">
        <v>1.32819825</v>
      </c>
      <c r="FV265">
        <v>-0.0847329455909965</v>
      </c>
      <c r="FW265">
        <v>0.00898606501409266</v>
      </c>
      <c r="FX265">
        <v>1</v>
      </c>
      <c r="FY265">
        <v>2</v>
      </c>
      <c r="FZ265">
        <v>3</v>
      </c>
      <c r="GA265" t="s">
        <v>429</v>
      </c>
      <c r="GB265">
        <v>2.97368</v>
      </c>
      <c r="GC265">
        <v>2.754</v>
      </c>
      <c r="GD265">
        <v>0.196952</v>
      </c>
      <c r="GE265">
        <v>0.201111</v>
      </c>
      <c r="GF265">
        <v>0.0951114</v>
      </c>
      <c r="GG265">
        <v>0.0919043</v>
      </c>
      <c r="GH265">
        <v>31280.3</v>
      </c>
      <c r="GI265">
        <v>34041.1</v>
      </c>
      <c r="GJ265">
        <v>35294.3</v>
      </c>
      <c r="GK265">
        <v>38639.3</v>
      </c>
      <c r="GL265">
        <v>45285.6</v>
      </c>
      <c r="GM265">
        <v>50682.6</v>
      </c>
      <c r="GN265">
        <v>55166.4</v>
      </c>
      <c r="GO265">
        <v>61979.5</v>
      </c>
      <c r="GP265">
        <v>1.9808</v>
      </c>
      <c r="GQ265">
        <v>1.8494</v>
      </c>
      <c r="GR265">
        <v>0.0800192</v>
      </c>
      <c r="GS265">
        <v>0</v>
      </c>
      <c r="GT265">
        <v>23.6851</v>
      </c>
      <c r="GU265">
        <v>999.9</v>
      </c>
      <c r="GV265">
        <v>55.268</v>
      </c>
      <c r="GW265">
        <v>28.792</v>
      </c>
      <c r="GX265">
        <v>24.3009</v>
      </c>
      <c r="GY265">
        <v>55.1721</v>
      </c>
      <c r="GZ265">
        <v>50.0401</v>
      </c>
      <c r="HA265">
        <v>1</v>
      </c>
      <c r="HB265">
        <v>-0.072378</v>
      </c>
      <c r="HC265">
        <v>2.14357</v>
      </c>
      <c r="HD265">
        <v>20.1331</v>
      </c>
      <c r="HE265">
        <v>5.19932</v>
      </c>
      <c r="HF265">
        <v>12.004</v>
      </c>
      <c r="HG265">
        <v>4.9756</v>
      </c>
      <c r="HH265">
        <v>3.2934</v>
      </c>
      <c r="HI265">
        <v>661</v>
      </c>
      <c r="HJ265">
        <v>9999</v>
      </c>
      <c r="HK265">
        <v>9999</v>
      </c>
      <c r="HL265">
        <v>9999</v>
      </c>
      <c r="HM265">
        <v>1.86282</v>
      </c>
      <c r="HN265">
        <v>1.86783</v>
      </c>
      <c r="HO265">
        <v>1.86752</v>
      </c>
      <c r="HP265">
        <v>1.86874</v>
      </c>
      <c r="HQ265">
        <v>1.86951</v>
      </c>
      <c r="HR265">
        <v>1.86557</v>
      </c>
      <c r="HS265">
        <v>1.86667</v>
      </c>
      <c r="HT265">
        <v>1.86804</v>
      </c>
      <c r="HU265">
        <v>5</v>
      </c>
      <c r="HV265">
        <v>0</v>
      </c>
      <c r="HW265">
        <v>0</v>
      </c>
      <c r="HX265">
        <v>0</v>
      </c>
      <c r="HY265" t="s">
        <v>421</v>
      </c>
      <c r="HZ265" t="s">
        <v>422</v>
      </c>
      <c r="IA265" t="s">
        <v>423</v>
      </c>
      <c r="IB265" t="s">
        <v>423</v>
      </c>
      <c r="IC265" t="s">
        <v>423</v>
      </c>
      <c r="ID265" t="s">
        <v>423</v>
      </c>
      <c r="IE265">
        <v>0</v>
      </c>
      <c r="IF265">
        <v>100</v>
      </c>
      <c r="IG265">
        <v>100</v>
      </c>
      <c r="IH265">
        <v>11.06</v>
      </c>
      <c r="II265">
        <v>0.3473</v>
      </c>
      <c r="IJ265">
        <v>3.92169283877132</v>
      </c>
      <c r="IK265">
        <v>0.0054094350880348</v>
      </c>
      <c r="IL265">
        <v>8.62785101562088e-07</v>
      </c>
      <c r="IM265">
        <v>-6.09410195572284e-10</v>
      </c>
      <c r="IN265">
        <v>-0.025273926026183</v>
      </c>
      <c r="IO265">
        <v>-0.0219156322177338</v>
      </c>
      <c r="IP265">
        <v>0.00246301660602182</v>
      </c>
      <c r="IQ265">
        <v>-2.7174175459257e-05</v>
      </c>
      <c r="IR265">
        <v>-3</v>
      </c>
      <c r="IS265">
        <v>1757</v>
      </c>
      <c r="IT265">
        <v>1</v>
      </c>
      <c r="IU265">
        <v>21</v>
      </c>
      <c r="IV265">
        <v>1566.1</v>
      </c>
      <c r="IW265">
        <v>1566</v>
      </c>
      <c r="IX265">
        <v>2.61475</v>
      </c>
      <c r="IY265">
        <v>2.58667</v>
      </c>
      <c r="IZ265">
        <v>1.54785</v>
      </c>
      <c r="JA265">
        <v>2.30469</v>
      </c>
      <c r="JB265">
        <v>1.34644</v>
      </c>
      <c r="JC265">
        <v>2.37061</v>
      </c>
      <c r="JD265">
        <v>32.2225</v>
      </c>
      <c r="JE265">
        <v>16.1459</v>
      </c>
      <c r="JF265">
        <v>18</v>
      </c>
      <c r="JG265">
        <v>493.466</v>
      </c>
      <c r="JH265">
        <v>409.404</v>
      </c>
      <c r="JI265">
        <v>20.4174</v>
      </c>
      <c r="JJ265">
        <v>26.2177</v>
      </c>
      <c r="JK265">
        <v>30.001</v>
      </c>
      <c r="JL265">
        <v>26.1722</v>
      </c>
      <c r="JM265">
        <v>26.116</v>
      </c>
      <c r="JN265">
        <v>52.362</v>
      </c>
      <c r="JO265">
        <v>22.5549</v>
      </c>
      <c r="JP265">
        <v>8.08113</v>
      </c>
      <c r="JQ265">
        <v>20.4111</v>
      </c>
      <c r="JR265">
        <v>1356.76</v>
      </c>
      <c r="JS265">
        <v>20.0403</v>
      </c>
      <c r="JT265">
        <v>102.339</v>
      </c>
      <c r="JU265">
        <v>103.164</v>
      </c>
    </row>
    <row r="266" spans="1:281">
      <c r="A266">
        <v>250</v>
      </c>
      <c r="B266">
        <v>1659722581</v>
      </c>
      <c r="C266">
        <v>4595.90000009537</v>
      </c>
      <c r="D266" t="s">
        <v>925</v>
      </c>
      <c r="E266" t="s">
        <v>926</v>
      </c>
      <c r="F266">
        <v>5</v>
      </c>
      <c r="G266" t="s">
        <v>764</v>
      </c>
      <c r="H266" t="s">
        <v>416</v>
      </c>
      <c r="I266">
        <v>1659722573.51852</v>
      </c>
      <c r="J266">
        <f>(K266)/1000</f>
        <v>0</v>
      </c>
      <c r="K266">
        <f>IF(CZ266, AN266, AH266)</f>
        <v>0</v>
      </c>
      <c r="L266">
        <f>IF(CZ266, AI266, AG266)</f>
        <v>0</v>
      </c>
      <c r="M266">
        <f>DB266 - IF(AU266&gt;1, L266*CV266*100.0/(AW266*DP266), 0)</f>
        <v>0</v>
      </c>
      <c r="N266">
        <f>((T266-J266/2)*M266-L266)/(T266+J266/2)</f>
        <v>0</v>
      </c>
      <c r="O266">
        <f>N266*(DI266+DJ266)/1000.0</f>
        <v>0</v>
      </c>
      <c r="P266">
        <f>(DB266 - IF(AU266&gt;1, L266*CV266*100.0/(AW266*DP266), 0))*(DI266+DJ266)/1000.0</f>
        <v>0</v>
      </c>
      <c r="Q266">
        <f>2.0/((1/S266-1/R266)+SIGN(S266)*SQRT((1/S266-1/R266)*(1/S266-1/R266) + 4*CW266/((CW266+1)*(CW266+1))*(2*1/S266*1/R266-1/R266*1/R266)))</f>
        <v>0</v>
      </c>
      <c r="R266">
        <f>IF(LEFT(CX266,1)&lt;&gt;"0",IF(LEFT(CX266,1)="1",3.0,CY266),$D$5+$E$5*(DP266*DI266/($K$5*1000))+$F$5*(DP266*DI266/($K$5*1000))*MAX(MIN(CV266,$J$5),$I$5)*MAX(MIN(CV266,$J$5),$I$5)+$G$5*MAX(MIN(CV266,$J$5),$I$5)*(DP266*DI266/($K$5*1000))+$H$5*(DP266*DI266/($K$5*1000))*(DP266*DI266/($K$5*1000)))</f>
        <v>0</v>
      </c>
      <c r="S266">
        <f>J266*(1000-(1000*0.61365*exp(17.502*W266/(240.97+W266))/(DI266+DJ266)+DD266)/2)/(1000*0.61365*exp(17.502*W266/(240.97+W266))/(DI266+DJ266)-DD266)</f>
        <v>0</v>
      </c>
      <c r="T266">
        <f>1/((CW266+1)/(Q266/1.6)+1/(R266/1.37)) + CW266/((CW266+1)/(Q266/1.6) + CW266/(R266/1.37))</f>
        <v>0</v>
      </c>
      <c r="U266">
        <f>(CR266*CU266)</f>
        <v>0</v>
      </c>
      <c r="V266">
        <f>(DK266+(U266+2*0.95*5.67E-8*(((DK266+$B$7)+273)^4-(DK266+273)^4)-44100*J266)/(1.84*29.3*R266+8*0.95*5.67E-8*(DK266+273)^3))</f>
        <v>0</v>
      </c>
      <c r="W266">
        <f>($C$7*DL266+$D$7*DM266+$E$7*V266)</f>
        <v>0</v>
      </c>
      <c r="X266">
        <f>0.61365*exp(17.502*W266/(240.97+W266))</f>
        <v>0</v>
      </c>
      <c r="Y266">
        <f>(Z266/AA266*100)</f>
        <v>0</v>
      </c>
      <c r="Z266">
        <f>DD266*(DI266+DJ266)/1000</f>
        <v>0</v>
      </c>
      <c r="AA266">
        <f>0.61365*exp(17.502*DK266/(240.97+DK266))</f>
        <v>0</v>
      </c>
      <c r="AB266">
        <f>(X266-DD266*(DI266+DJ266)/1000)</f>
        <v>0</v>
      </c>
      <c r="AC266">
        <f>(-J266*44100)</f>
        <v>0</v>
      </c>
      <c r="AD266">
        <f>2*29.3*R266*0.92*(DK266-W266)</f>
        <v>0</v>
      </c>
      <c r="AE266">
        <f>2*0.95*5.67E-8*(((DK266+$B$7)+273)^4-(W266+273)^4)</f>
        <v>0</v>
      </c>
      <c r="AF266">
        <f>U266+AE266+AC266+AD266</f>
        <v>0</v>
      </c>
      <c r="AG266">
        <f>DH266*AU266*(DC266-DB266*(1000-AU266*DE266)/(1000-AU266*DD266))/(100*CV266)</f>
        <v>0</v>
      </c>
      <c r="AH266">
        <f>1000*DH266*AU266*(DD266-DE266)/(100*CV266*(1000-AU266*DD266))</f>
        <v>0</v>
      </c>
      <c r="AI266">
        <f>(AJ266 - AK266 - DI266*1E3/(8.314*(DK266+273.15)) * AM266/DH266 * AL266) * DH266/(100*CV266) * (1000 - DE266)/1000</f>
        <v>0</v>
      </c>
      <c r="AJ266">
        <v>1379.84256094589</v>
      </c>
      <c r="AK266">
        <v>1352.74212121212</v>
      </c>
      <c r="AL266">
        <v>3.36740863733683</v>
      </c>
      <c r="AM266">
        <v>66.0070140870222</v>
      </c>
      <c r="AN266">
        <f>(AP266 - AO266 + DI266*1E3/(8.314*(DK266+273.15)) * AR266/DH266 * AQ266) * DH266/(100*CV266) * 1000/(1000 - AP266)</f>
        <v>0</v>
      </c>
      <c r="AO266">
        <v>20.0091027080077</v>
      </c>
      <c r="AP266">
        <v>21.2996545454546</v>
      </c>
      <c r="AQ266">
        <v>-0.00187367314129036</v>
      </c>
      <c r="AR266">
        <v>111.285414985331</v>
      </c>
      <c r="AS266">
        <v>2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MAX(0,($B$13+$C$13*DP266)/(1+$D$13*DP266)*DI266/(DK266+273)*$E$13)</f>
        <v>0</v>
      </c>
      <c r="AX266" t="s">
        <v>417</v>
      </c>
      <c r="AY266" t="s">
        <v>417</v>
      </c>
      <c r="AZ266">
        <v>0</v>
      </c>
      <c r="BA266">
        <v>0</v>
      </c>
      <c r="BB266">
        <f>1-AZ266/BA266</f>
        <v>0</v>
      </c>
      <c r="BC266">
        <v>0</v>
      </c>
      <c r="BD266" t="s">
        <v>417</v>
      </c>
      <c r="BE266" t="s">
        <v>417</v>
      </c>
      <c r="BF266">
        <v>0</v>
      </c>
      <c r="BG266">
        <v>0</v>
      </c>
      <c r="BH266">
        <f>1-BF266/BG266</f>
        <v>0</v>
      </c>
      <c r="BI266">
        <v>0.5</v>
      </c>
      <c r="BJ266">
        <f>CS266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417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f>$B$11*DQ266+$C$11*DR266+$F$11*EC266*(1-EF266)</f>
        <v>0</v>
      </c>
      <c r="CS266">
        <f>CR266*CT266</f>
        <v>0</v>
      </c>
      <c r="CT266">
        <f>($B$11*$D$9+$C$11*$D$9+$F$11*((EP266+EH266)/MAX(EP266+EH266+EQ266, 0.1)*$I$9+EQ266/MAX(EP266+EH266+EQ266, 0.1)*$J$9))/($B$11+$C$11+$F$11)</f>
        <v>0</v>
      </c>
      <c r="CU266">
        <f>($B$11*$K$9+$C$11*$K$9+$F$11*((EP266+EH266)/MAX(EP266+EH266+EQ266, 0.1)*$P$9+EQ266/MAX(EP266+EH266+EQ266, 0.1)*$Q$9))/($B$11+$C$11+$F$11)</f>
        <v>0</v>
      </c>
      <c r="CV266">
        <v>6</v>
      </c>
      <c r="CW266">
        <v>0.5</v>
      </c>
      <c r="CX266" t="s">
        <v>418</v>
      </c>
      <c r="CY266">
        <v>2</v>
      </c>
      <c r="CZ266" t="b">
        <v>1</v>
      </c>
      <c r="DA266">
        <v>1659722573.51852</v>
      </c>
      <c r="DB266">
        <v>1300.77925925926</v>
      </c>
      <c r="DC266">
        <v>1336.21444444444</v>
      </c>
      <c r="DD266">
        <v>21.3198481481482</v>
      </c>
      <c r="DE266">
        <v>20.0087888888889</v>
      </c>
      <c r="DF266">
        <v>1289.75333333333</v>
      </c>
      <c r="DG266">
        <v>20.9720962962963</v>
      </c>
      <c r="DH266">
        <v>500.099925925926</v>
      </c>
      <c r="DI266">
        <v>90.3684296296296</v>
      </c>
      <c r="DJ266">
        <v>0.100076466666667</v>
      </c>
      <c r="DK266">
        <v>24.6072259259259</v>
      </c>
      <c r="DL266">
        <v>25.0044</v>
      </c>
      <c r="DM266">
        <v>999.9</v>
      </c>
      <c r="DN266">
        <v>0</v>
      </c>
      <c r="DO266">
        <v>0</v>
      </c>
      <c r="DP266">
        <v>9984.62962962963</v>
      </c>
      <c r="DQ266">
        <v>0</v>
      </c>
      <c r="DR266">
        <v>11.088</v>
      </c>
      <c r="DS266">
        <v>-35.434237037037</v>
      </c>
      <c r="DT266">
        <v>1329.11814814815</v>
      </c>
      <c r="DU266">
        <v>1363.4962962963</v>
      </c>
      <c r="DV266">
        <v>1.31105037037037</v>
      </c>
      <c r="DW266">
        <v>1336.21444444444</v>
      </c>
      <c r="DX266">
        <v>20.0087888888889</v>
      </c>
      <c r="DY266">
        <v>1.92664148148148</v>
      </c>
      <c r="DZ266">
        <v>1.80816481481481</v>
      </c>
      <c r="EA266">
        <v>16.8540037037037</v>
      </c>
      <c r="EB266">
        <v>15.8575407407407</v>
      </c>
      <c r="EC266">
        <v>2000.02666666667</v>
      </c>
      <c r="ED266">
        <v>0.979999962962963</v>
      </c>
      <c r="EE266">
        <v>0.0199998481481481</v>
      </c>
      <c r="EF266">
        <v>0</v>
      </c>
      <c r="EG266">
        <v>277.70137037037</v>
      </c>
      <c r="EH266">
        <v>5.00063</v>
      </c>
      <c r="EI266">
        <v>5819.95444444444</v>
      </c>
      <c r="EJ266">
        <v>17257.1296296296</v>
      </c>
      <c r="EK266">
        <v>38.4255185185185</v>
      </c>
      <c r="EL266">
        <v>38.5</v>
      </c>
      <c r="EM266">
        <v>37.9324074074074</v>
      </c>
      <c r="EN266">
        <v>37.875</v>
      </c>
      <c r="EO266">
        <v>39.187</v>
      </c>
      <c r="EP266">
        <v>1955.12333333333</v>
      </c>
      <c r="EQ266">
        <v>39.9033333333333</v>
      </c>
      <c r="ER266">
        <v>0</v>
      </c>
      <c r="ES266">
        <v>1659722578.3</v>
      </c>
      <c r="ET266">
        <v>0</v>
      </c>
      <c r="EU266">
        <v>277.694269230769</v>
      </c>
      <c r="EV266">
        <v>-0.651931614617097</v>
      </c>
      <c r="EW266">
        <v>4.85538462050415</v>
      </c>
      <c r="EX266">
        <v>5819.89</v>
      </c>
      <c r="EY266">
        <v>15</v>
      </c>
      <c r="EZ266">
        <v>0</v>
      </c>
      <c r="FA266" t="s">
        <v>419</v>
      </c>
      <c r="FB266">
        <v>1659628608.5</v>
      </c>
      <c r="FC266">
        <v>1659628614.5</v>
      </c>
      <c r="FD266">
        <v>0</v>
      </c>
      <c r="FE266">
        <v>0.171</v>
      </c>
      <c r="FF266">
        <v>-0.023</v>
      </c>
      <c r="FG266">
        <v>6.372</v>
      </c>
      <c r="FH266">
        <v>0.072</v>
      </c>
      <c r="FI266">
        <v>420</v>
      </c>
      <c r="FJ266">
        <v>15</v>
      </c>
      <c r="FK266">
        <v>0.23</v>
      </c>
      <c r="FL266">
        <v>0.04</v>
      </c>
      <c r="FM266">
        <v>-35.3942025</v>
      </c>
      <c r="FN266">
        <v>-1.7998457786115</v>
      </c>
      <c r="FO266">
        <v>0.530322387556616</v>
      </c>
      <c r="FP266">
        <v>0</v>
      </c>
      <c r="FQ266">
        <v>277.707617647059</v>
      </c>
      <c r="FR266">
        <v>0.0904354473017763</v>
      </c>
      <c r="FS266">
        <v>0.161465897821082</v>
      </c>
      <c r="FT266">
        <v>1</v>
      </c>
      <c r="FU266">
        <v>1.3182505</v>
      </c>
      <c r="FV266">
        <v>-0.123133733583493</v>
      </c>
      <c r="FW266">
        <v>0.0129636161910942</v>
      </c>
      <c r="FX266">
        <v>0</v>
      </c>
      <c r="FY266">
        <v>1</v>
      </c>
      <c r="FZ266">
        <v>3</v>
      </c>
      <c r="GA266" t="s">
        <v>426</v>
      </c>
      <c r="GB266">
        <v>2.97416</v>
      </c>
      <c r="GC266">
        <v>2.75337</v>
      </c>
      <c r="GD266">
        <v>0.198492</v>
      </c>
      <c r="GE266">
        <v>0.202549</v>
      </c>
      <c r="GF266">
        <v>0.0950609</v>
      </c>
      <c r="GG266">
        <v>0.091912</v>
      </c>
      <c r="GH266">
        <v>31220.7</v>
      </c>
      <c r="GI266">
        <v>33979.8</v>
      </c>
      <c r="GJ266">
        <v>35294.7</v>
      </c>
      <c r="GK266">
        <v>38639.3</v>
      </c>
      <c r="GL266">
        <v>45288</v>
      </c>
      <c r="GM266">
        <v>50682.7</v>
      </c>
      <c r="GN266">
        <v>55166.2</v>
      </c>
      <c r="GO266">
        <v>61980.1</v>
      </c>
      <c r="GP266">
        <v>1.9796</v>
      </c>
      <c r="GQ266">
        <v>1.849</v>
      </c>
      <c r="GR266">
        <v>0.0788569</v>
      </c>
      <c r="GS266">
        <v>0</v>
      </c>
      <c r="GT266">
        <v>23.6882</v>
      </c>
      <c r="GU266">
        <v>999.9</v>
      </c>
      <c r="GV266">
        <v>55.268</v>
      </c>
      <c r="GW266">
        <v>28.792</v>
      </c>
      <c r="GX266">
        <v>24.3027</v>
      </c>
      <c r="GY266">
        <v>55.8121</v>
      </c>
      <c r="GZ266">
        <v>49.4151</v>
      </c>
      <c r="HA266">
        <v>1</v>
      </c>
      <c r="HB266">
        <v>-0.0730488</v>
      </c>
      <c r="HC266">
        <v>1.95856</v>
      </c>
      <c r="HD266">
        <v>20.1342</v>
      </c>
      <c r="HE266">
        <v>5.19932</v>
      </c>
      <c r="HF266">
        <v>12.004</v>
      </c>
      <c r="HG266">
        <v>4.976</v>
      </c>
      <c r="HH266">
        <v>3.2932</v>
      </c>
      <c r="HI266">
        <v>661</v>
      </c>
      <c r="HJ266">
        <v>9999</v>
      </c>
      <c r="HK266">
        <v>9999</v>
      </c>
      <c r="HL266">
        <v>9999</v>
      </c>
      <c r="HM266">
        <v>1.86285</v>
      </c>
      <c r="HN266">
        <v>1.8678</v>
      </c>
      <c r="HO266">
        <v>1.86752</v>
      </c>
      <c r="HP266">
        <v>1.86871</v>
      </c>
      <c r="HQ266">
        <v>1.86951</v>
      </c>
      <c r="HR266">
        <v>1.86557</v>
      </c>
      <c r="HS266">
        <v>1.86661</v>
      </c>
      <c r="HT266">
        <v>1.86807</v>
      </c>
      <c r="HU266">
        <v>5</v>
      </c>
      <c r="HV266">
        <v>0</v>
      </c>
      <c r="HW266">
        <v>0</v>
      </c>
      <c r="HX266">
        <v>0</v>
      </c>
      <c r="HY266" t="s">
        <v>421</v>
      </c>
      <c r="HZ266" t="s">
        <v>422</v>
      </c>
      <c r="IA266" t="s">
        <v>423</v>
      </c>
      <c r="IB266" t="s">
        <v>423</v>
      </c>
      <c r="IC266" t="s">
        <v>423</v>
      </c>
      <c r="ID266" t="s">
        <v>423</v>
      </c>
      <c r="IE266">
        <v>0</v>
      </c>
      <c r="IF266">
        <v>100</v>
      </c>
      <c r="IG266">
        <v>100</v>
      </c>
      <c r="IH266">
        <v>11.14</v>
      </c>
      <c r="II266">
        <v>0.3468</v>
      </c>
      <c r="IJ266">
        <v>3.92169283877132</v>
      </c>
      <c r="IK266">
        <v>0.0054094350880348</v>
      </c>
      <c r="IL266">
        <v>8.62785101562088e-07</v>
      </c>
      <c r="IM266">
        <v>-6.09410195572284e-10</v>
      </c>
      <c r="IN266">
        <v>-0.025273926026183</v>
      </c>
      <c r="IO266">
        <v>-0.0219156322177338</v>
      </c>
      <c r="IP266">
        <v>0.00246301660602182</v>
      </c>
      <c r="IQ266">
        <v>-2.7174175459257e-05</v>
      </c>
      <c r="IR266">
        <v>-3</v>
      </c>
      <c r="IS266">
        <v>1757</v>
      </c>
      <c r="IT266">
        <v>1</v>
      </c>
      <c r="IU266">
        <v>21</v>
      </c>
      <c r="IV266">
        <v>1566.2</v>
      </c>
      <c r="IW266">
        <v>1566.1</v>
      </c>
      <c r="IX266">
        <v>2.63916</v>
      </c>
      <c r="IY266">
        <v>2.60132</v>
      </c>
      <c r="IZ266">
        <v>1.54785</v>
      </c>
      <c r="JA266">
        <v>2.30469</v>
      </c>
      <c r="JB266">
        <v>1.34644</v>
      </c>
      <c r="JC266">
        <v>2.30835</v>
      </c>
      <c r="JD266">
        <v>32.2446</v>
      </c>
      <c r="JE266">
        <v>16.1371</v>
      </c>
      <c r="JF266">
        <v>18</v>
      </c>
      <c r="JG266">
        <v>492.698</v>
      </c>
      <c r="JH266">
        <v>409.196</v>
      </c>
      <c r="JI266">
        <v>20.389</v>
      </c>
      <c r="JJ266">
        <v>26.2177</v>
      </c>
      <c r="JK266">
        <v>30.0001</v>
      </c>
      <c r="JL266">
        <v>26.1739</v>
      </c>
      <c r="JM266">
        <v>26.1182</v>
      </c>
      <c r="JN266">
        <v>52.9126</v>
      </c>
      <c r="JO266">
        <v>22.5549</v>
      </c>
      <c r="JP266">
        <v>8.08113</v>
      </c>
      <c r="JQ266">
        <v>20.4093</v>
      </c>
      <c r="JR266">
        <v>1377.03</v>
      </c>
      <c r="JS266">
        <v>20.0523</v>
      </c>
      <c r="JT266">
        <v>102.339</v>
      </c>
      <c r="JU266">
        <v>103.164</v>
      </c>
    </row>
    <row r="267" spans="1:281">
      <c r="A267">
        <v>251</v>
      </c>
      <c r="B267">
        <v>1659722586</v>
      </c>
      <c r="C267">
        <v>4600.90000009537</v>
      </c>
      <c r="D267" t="s">
        <v>927</v>
      </c>
      <c r="E267" t="s">
        <v>928</v>
      </c>
      <c r="F267">
        <v>5</v>
      </c>
      <c r="G267" t="s">
        <v>764</v>
      </c>
      <c r="H267" t="s">
        <v>416</v>
      </c>
      <c r="I267">
        <v>1659722578.23214</v>
      </c>
      <c r="J267">
        <f>(K267)/1000</f>
        <v>0</v>
      </c>
      <c r="K267">
        <f>IF(CZ267, AN267, AH267)</f>
        <v>0</v>
      </c>
      <c r="L267">
        <f>IF(CZ267, AI267, AG267)</f>
        <v>0</v>
      </c>
      <c r="M267">
        <f>DB267 - IF(AU267&gt;1, L267*CV267*100.0/(AW267*DP267), 0)</f>
        <v>0</v>
      </c>
      <c r="N267">
        <f>((T267-J267/2)*M267-L267)/(T267+J267/2)</f>
        <v>0</v>
      </c>
      <c r="O267">
        <f>N267*(DI267+DJ267)/1000.0</f>
        <v>0</v>
      </c>
      <c r="P267">
        <f>(DB267 - IF(AU267&gt;1, L267*CV267*100.0/(AW267*DP267), 0))*(DI267+DJ267)/1000.0</f>
        <v>0</v>
      </c>
      <c r="Q267">
        <f>2.0/((1/S267-1/R267)+SIGN(S267)*SQRT((1/S267-1/R267)*(1/S267-1/R267) + 4*CW267/((CW267+1)*(CW267+1))*(2*1/S267*1/R267-1/R267*1/R267)))</f>
        <v>0</v>
      </c>
      <c r="R267">
        <f>IF(LEFT(CX267,1)&lt;&gt;"0",IF(LEFT(CX267,1)="1",3.0,CY267),$D$5+$E$5*(DP267*DI267/($K$5*1000))+$F$5*(DP267*DI267/($K$5*1000))*MAX(MIN(CV267,$J$5),$I$5)*MAX(MIN(CV267,$J$5),$I$5)+$G$5*MAX(MIN(CV267,$J$5),$I$5)*(DP267*DI267/($K$5*1000))+$H$5*(DP267*DI267/($K$5*1000))*(DP267*DI267/($K$5*1000)))</f>
        <v>0</v>
      </c>
      <c r="S267">
        <f>J267*(1000-(1000*0.61365*exp(17.502*W267/(240.97+W267))/(DI267+DJ267)+DD267)/2)/(1000*0.61365*exp(17.502*W267/(240.97+W267))/(DI267+DJ267)-DD267)</f>
        <v>0</v>
      </c>
      <c r="T267">
        <f>1/((CW267+1)/(Q267/1.6)+1/(R267/1.37)) + CW267/((CW267+1)/(Q267/1.6) + CW267/(R267/1.37))</f>
        <v>0</v>
      </c>
      <c r="U267">
        <f>(CR267*CU267)</f>
        <v>0</v>
      </c>
      <c r="V267">
        <f>(DK267+(U267+2*0.95*5.67E-8*(((DK267+$B$7)+273)^4-(DK267+273)^4)-44100*J267)/(1.84*29.3*R267+8*0.95*5.67E-8*(DK267+273)^3))</f>
        <v>0</v>
      </c>
      <c r="W267">
        <f>($C$7*DL267+$D$7*DM267+$E$7*V267)</f>
        <v>0</v>
      </c>
      <c r="X267">
        <f>0.61365*exp(17.502*W267/(240.97+W267))</f>
        <v>0</v>
      </c>
      <c r="Y267">
        <f>(Z267/AA267*100)</f>
        <v>0</v>
      </c>
      <c r="Z267">
        <f>DD267*(DI267+DJ267)/1000</f>
        <v>0</v>
      </c>
      <c r="AA267">
        <f>0.61365*exp(17.502*DK267/(240.97+DK267))</f>
        <v>0</v>
      </c>
      <c r="AB267">
        <f>(X267-DD267*(DI267+DJ267)/1000)</f>
        <v>0</v>
      </c>
      <c r="AC267">
        <f>(-J267*44100)</f>
        <v>0</v>
      </c>
      <c r="AD267">
        <f>2*29.3*R267*0.92*(DK267-W267)</f>
        <v>0</v>
      </c>
      <c r="AE267">
        <f>2*0.95*5.67E-8*(((DK267+$B$7)+273)^4-(W267+273)^4)</f>
        <v>0</v>
      </c>
      <c r="AF267">
        <f>U267+AE267+AC267+AD267</f>
        <v>0</v>
      </c>
      <c r="AG267">
        <f>DH267*AU267*(DC267-DB267*(1000-AU267*DE267)/(1000-AU267*DD267))/(100*CV267)</f>
        <v>0</v>
      </c>
      <c r="AH267">
        <f>1000*DH267*AU267*(DD267-DE267)/(100*CV267*(1000-AU267*DD267))</f>
        <v>0</v>
      </c>
      <c r="AI267">
        <f>(AJ267 - AK267 - DI267*1E3/(8.314*(DK267+273.15)) * AM267/DH267 * AL267) * DH267/(100*CV267) * (1000 - DE267)/1000</f>
        <v>0</v>
      </c>
      <c r="AJ267">
        <v>1397.42258544852</v>
      </c>
      <c r="AK267">
        <v>1369.87884848485</v>
      </c>
      <c r="AL267">
        <v>3.44654375785586</v>
      </c>
      <c r="AM267">
        <v>66.0070140870222</v>
      </c>
      <c r="AN267">
        <f>(AP267 - AO267 + DI267*1E3/(8.314*(DK267+273.15)) * AR267/DH267 * AQ267) * DH267/(100*CV267) * 1000/(1000 - AP267)</f>
        <v>0</v>
      </c>
      <c r="AO267">
        <v>20.0068525729348</v>
      </c>
      <c r="AP267">
        <v>21.2946461538462</v>
      </c>
      <c r="AQ267">
        <v>-0.000614108955099135</v>
      </c>
      <c r="AR267">
        <v>111.285414985331</v>
      </c>
      <c r="AS267">
        <v>2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MAX(0,($B$13+$C$13*DP267)/(1+$D$13*DP267)*DI267/(DK267+273)*$E$13)</f>
        <v>0</v>
      </c>
      <c r="AX267" t="s">
        <v>417</v>
      </c>
      <c r="AY267" t="s">
        <v>417</v>
      </c>
      <c r="AZ267">
        <v>0</v>
      </c>
      <c r="BA267">
        <v>0</v>
      </c>
      <c r="BB267">
        <f>1-AZ267/BA267</f>
        <v>0</v>
      </c>
      <c r="BC267">
        <v>0</v>
      </c>
      <c r="BD267" t="s">
        <v>417</v>
      </c>
      <c r="BE267" t="s">
        <v>417</v>
      </c>
      <c r="BF267">
        <v>0</v>
      </c>
      <c r="BG267">
        <v>0</v>
      </c>
      <c r="BH267">
        <f>1-BF267/BG267</f>
        <v>0</v>
      </c>
      <c r="BI267">
        <v>0.5</v>
      </c>
      <c r="BJ267">
        <f>CS267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417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f>$B$11*DQ267+$C$11*DR267+$F$11*EC267*(1-EF267)</f>
        <v>0</v>
      </c>
      <c r="CS267">
        <f>CR267*CT267</f>
        <v>0</v>
      </c>
      <c r="CT267">
        <f>($B$11*$D$9+$C$11*$D$9+$F$11*((EP267+EH267)/MAX(EP267+EH267+EQ267, 0.1)*$I$9+EQ267/MAX(EP267+EH267+EQ267, 0.1)*$J$9))/($B$11+$C$11+$F$11)</f>
        <v>0</v>
      </c>
      <c r="CU267">
        <f>($B$11*$K$9+$C$11*$K$9+$F$11*((EP267+EH267)/MAX(EP267+EH267+EQ267, 0.1)*$P$9+EQ267/MAX(EP267+EH267+EQ267, 0.1)*$Q$9))/($B$11+$C$11+$F$11)</f>
        <v>0</v>
      </c>
      <c r="CV267">
        <v>6</v>
      </c>
      <c r="CW267">
        <v>0.5</v>
      </c>
      <c r="CX267" t="s">
        <v>418</v>
      </c>
      <c r="CY267">
        <v>2</v>
      </c>
      <c r="CZ267" t="b">
        <v>1</v>
      </c>
      <c r="DA267">
        <v>1659722578.23214</v>
      </c>
      <c r="DB267">
        <v>1316.40178571429</v>
      </c>
      <c r="DC267">
        <v>1352.16107142857</v>
      </c>
      <c r="DD267">
        <v>21.3072928571429</v>
      </c>
      <c r="DE267">
        <v>20.0083142857143</v>
      </c>
      <c r="DF267">
        <v>1305.305</v>
      </c>
      <c r="DG267">
        <v>20.9600857142857</v>
      </c>
      <c r="DH267">
        <v>500.080857142857</v>
      </c>
      <c r="DI267">
        <v>90.3685071428571</v>
      </c>
      <c r="DJ267">
        <v>0.100036939285714</v>
      </c>
      <c r="DK267">
        <v>24.6031857142857</v>
      </c>
      <c r="DL267">
        <v>25.0019785714286</v>
      </c>
      <c r="DM267">
        <v>999.9</v>
      </c>
      <c r="DN267">
        <v>0</v>
      </c>
      <c r="DO267">
        <v>0</v>
      </c>
      <c r="DP267">
        <v>9991.78571428571</v>
      </c>
      <c r="DQ267">
        <v>0</v>
      </c>
      <c r="DR267">
        <v>11.088</v>
      </c>
      <c r="DS267">
        <v>-35.7586857142857</v>
      </c>
      <c r="DT267">
        <v>1345.06321428571</v>
      </c>
      <c r="DU267">
        <v>1379.76785714286</v>
      </c>
      <c r="DV267">
        <v>1.29896857142857</v>
      </c>
      <c r="DW267">
        <v>1352.16107142857</v>
      </c>
      <c r="DX267">
        <v>20.0083142857143</v>
      </c>
      <c r="DY267">
        <v>1.92550785714286</v>
      </c>
      <c r="DZ267">
        <v>1.8081225</v>
      </c>
      <c r="EA267">
        <v>16.844725</v>
      </c>
      <c r="EB267">
        <v>15.8571857142857</v>
      </c>
      <c r="EC267">
        <v>2000.0025</v>
      </c>
      <c r="ED267">
        <v>0.979998571428571</v>
      </c>
      <c r="EE267">
        <v>0.0200012321428571</v>
      </c>
      <c r="EF267">
        <v>0</v>
      </c>
      <c r="EG267">
        <v>277.678428571429</v>
      </c>
      <c r="EH267">
        <v>5.00063</v>
      </c>
      <c r="EI267">
        <v>5820.17642857143</v>
      </c>
      <c r="EJ267">
        <v>17256.9071428571</v>
      </c>
      <c r="EK267">
        <v>38.437</v>
      </c>
      <c r="EL267">
        <v>38.5</v>
      </c>
      <c r="EM267">
        <v>37.937</v>
      </c>
      <c r="EN267">
        <v>37.875</v>
      </c>
      <c r="EO267">
        <v>39.187</v>
      </c>
      <c r="EP267">
        <v>1955.09642857143</v>
      </c>
      <c r="EQ267">
        <v>39.9060714285714</v>
      </c>
      <c r="ER267">
        <v>0</v>
      </c>
      <c r="ES267">
        <v>1659722583.1</v>
      </c>
      <c r="ET267">
        <v>0</v>
      </c>
      <c r="EU267">
        <v>277.681576923077</v>
      </c>
      <c r="EV267">
        <v>-0.14923076555723</v>
      </c>
      <c r="EW267">
        <v>2.85641023290622</v>
      </c>
      <c r="EX267">
        <v>5820.17346153846</v>
      </c>
      <c r="EY267">
        <v>15</v>
      </c>
      <c r="EZ267">
        <v>0</v>
      </c>
      <c r="FA267" t="s">
        <v>419</v>
      </c>
      <c r="FB267">
        <v>1659628608.5</v>
      </c>
      <c r="FC267">
        <v>1659628614.5</v>
      </c>
      <c r="FD267">
        <v>0</v>
      </c>
      <c r="FE267">
        <v>0.171</v>
      </c>
      <c r="FF267">
        <v>-0.023</v>
      </c>
      <c r="FG267">
        <v>6.372</v>
      </c>
      <c r="FH267">
        <v>0.072</v>
      </c>
      <c r="FI267">
        <v>420</v>
      </c>
      <c r="FJ267">
        <v>15</v>
      </c>
      <c r="FK267">
        <v>0.23</v>
      </c>
      <c r="FL267">
        <v>0.04</v>
      </c>
      <c r="FM267">
        <v>-35.5485075</v>
      </c>
      <c r="FN267">
        <v>-2.71323039399622</v>
      </c>
      <c r="FO267">
        <v>0.487471346536132</v>
      </c>
      <c r="FP267">
        <v>0</v>
      </c>
      <c r="FQ267">
        <v>277.695735294118</v>
      </c>
      <c r="FR267">
        <v>-0.239801371445814</v>
      </c>
      <c r="FS267">
        <v>0.183092761578817</v>
      </c>
      <c r="FT267">
        <v>1</v>
      </c>
      <c r="FU267">
        <v>1.3079105</v>
      </c>
      <c r="FV267">
        <v>-0.16329230769231</v>
      </c>
      <c r="FW267">
        <v>0.0161426116149153</v>
      </c>
      <c r="FX267">
        <v>0</v>
      </c>
      <c r="FY267">
        <v>1</v>
      </c>
      <c r="FZ267">
        <v>3</v>
      </c>
      <c r="GA267" t="s">
        <v>426</v>
      </c>
      <c r="GB267">
        <v>2.97411</v>
      </c>
      <c r="GC267">
        <v>2.75418</v>
      </c>
      <c r="GD267">
        <v>0.200031</v>
      </c>
      <c r="GE267">
        <v>0.204123</v>
      </c>
      <c r="GF267">
        <v>0.0950553</v>
      </c>
      <c r="GG267">
        <v>0.0919055</v>
      </c>
      <c r="GH267">
        <v>31160.9</v>
      </c>
      <c r="GI267">
        <v>33912.8</v>
      </c>
      <c r="GJ267">
        <v>35294.8</v>
      </c>
      <c r="GK267">
        <v>38639.3</v>
      </c>
      <c r="GL267">
        <v>45288.9</v>
      </c>
      <c r="GM267">
        <v>50682.7</v>
      </c>
      <c r="GN267">
        <v>55166.9</v>
      </c>
      <c r="GO267">
        <v>61979.6</v>
      </c>
      <c r="GP267">
        <v>1.9812</v>
      </c>
      <c r="GQ267">
        <v>1.8486</v>
      </c>
      <c r="GR267">
        <v>0.0797212</v>
      </c>
      <c r="GS267">
        <v>0</v>
      </c>
      <c r="GT267">
        <v>23.6895</v>
      </c>
      <c r="GU267">
        <v>999.9</v>
      </c>
      <c r="GV267">
        <v>55.268</v>
      </c>
      <c r="GW267">
        <v>28.792</v>
      </c>
      <c r="GX267">
        <v>24.3031</v>
      </c>
      <c r="GY267">
        <v>54.9521</v>
      </c>
      <c r="GZ267">
        <v>49.4431</v>
      </c>
      <c r="HA267">
        <v>1</v>
      </c>
      <c r="HB267">
        <v>-0.0737195</v>
      </c>
      <c r="HC267">
        <v>1.8744</v>
      </c>
      <c r="HD267">
        <v>20.1355</v>
      </c>
      <c r="HE267">
        <v>5.19932</v>
      </c>
      <c r="HF267">
        <v>12.004</v>
      </c>
      <c r="HG267">
        <v>4.976</v>
      </c>
      <c r="HH267">
        <v>3.2934</v>
      </c>
      <c r="HI267">
        <v>661</v>
      </c>
      <c r="HJ267">
        <v>9999</v>
      </c>
      <c r="HK267">
        <v>9999</v>
      </c>
      <c r="HL267">
        <v>9999</v>
      </c>
      <c r="HM267">
        <v>1.86285</v>
      </c>
      <c r="HN267">
        <v>1.86777</v>
      </c>
      <c r="HO267">
        <v>1.86752</v>
      </c>
      <c r="HP267">
        <v>1.86865</v>
      </c>
      <c r="HQ267">
        <v>1.86951</v>
      </c>
      <c r="HR267">
        <v>1.86554</v>
      </c>
      <c r="HS267">
        <v>1.86664</v>
      </c>
      <c r="HT267">
        <v>1.86807</v>
      </c>
      <c r="HU267">
        <v>5</v>
      </c>
      <c r="HV267">
        <v>0</v>
      </c>
      <c r="HW267">
        <v>0</v>
      </c>
      <c r="HX267">
        <v>0</v>
      </c>
      <c r="HY267" t="s">
        <v>421</v>
      </c>
      <c r="HZ267" t="s">
        <v>422</v>
      </c>
      <c r="IA267" t="s">
        <v>423</v>
      </c>
      <c r="IB267" t="s">
        <v>423</v>
      </c>
      <c r="IC267" t="s">
        <v>423</v>
      </c>
      <c r="ID267" t="s">
        <v>423</v>
      </c>
      <c r="IE267">
        <v>0</v>
      </c>
      <c r="IF267">
        <v>100</v>
      </c>
      <c r="IG267">
        <v>100</v>
      </c>
      <c r="IH267">
        <v>11.22</v>
      </c>
      <c r="II267">
        <v>0.3466</v>
      </c>
      <c r="IJ267">
        <v>3.92169283877132</v>
      </c>
      <c r="IK267">
        <v>0.0054094350880348</v>
      </c>
      <c r="IL267">
        <v>8.62785101562088e-07</v>
      </c>
      <c r="IM267">
        <v>-6.09410195572284e-10</v>
      </c>
      <c r="IN267">
        <v>-0.025273926026183</v>
      </c>
      <c r="IO267">
        <v>-0.0219156322177338</v>
      </c>
      <c r="IP267">
        <v>0.00246301660602182</v>
      </c>
      <c r="IQ267">
        <v>-2.7174175459257e-05</v>
      </c>
      <c r="IR267">
        <v>-3</v>
      </c>
      <c r="IS267">
        <v>1757</v>
      </c>
      <c r="IT267">
        <v>1</v>
      </c>
      <c r="IU267">
        <v>21</v>
      </c>
      <c r="IV267">
        <v>1566.3</v>
      </c>
      <c r="IW267">
        <v>1566.2</v>
      </c>
      <c r="IX267">
        <v>2.66724</v>
      </c>
      <c r="IY267">
        <v>2.59399</v>
      </c>
      <c r="IZ267">
        <v>1.54785</v>
      </c>
      <c r="JA267">
        <v>2.30469</v>
      </c>
      <c r="JB267">
        <v>1.34644</v>
      </c>
      <c r="JC267">
        <v>2.37793</v>
      </c>
      <c r="JD267">
        <v>32.2225</v>
      </c>
      <c r="JE267">
        <v>16.1459</v>
      </c>
      <c r="JF267">
        <v>18</v>
      </c>
      <c r="JG267">
        <v>493.746</v>
      </c>
      <c r="JH267">
        <v>408.982</v>
      </c>
      <c r="JI267">
        <v>20.391</v>
      </c>
      <c r="JJ267">
        <v>26.2199</v>
      </c>
      <c r="JK267">
        <v>30</v>
      </c>
      <c r="JL267">
        <v>26.1743</v>
      </c>
      <c r="JM267">
        <v>26.1199</v>
      </c>
      <c r="JN267">
        <v>53.4095</v>
      </c>
      <c r="JO267">
        <v>22.5549</v>
      </c>
      <c r="JP267">
        <v>8.08113</v>
      </c>
      <c r="JQ267">
        <v>20.4089</v>
      </c>
      <c r="JR267">
        <v>1390.54</v>
      </c>
      <c r="JS267">
        <v>20.0618</v>
      </c>
      <c r="JT267">
        <v>102.34</v>
      </c>
      <c r="JU267">
        <v>103.164</v>
      </c>
    </row>
    <row r="268" spans="1:281">
      <c r="A268">
        <v>252</v>
      </c>
      <c r="B268">
        <v>1659722591</v>
      </c>
      <c r="C268">
        <v>4605.90000009537</v>
      </c>
      <c r="D268" t="s">
        <v>929</v>
      </c>
      <c r="E268" t="s">
        <v>930</v>
      </c>
      <c r="F268">
        <v>5</v>
      </c>
      <c r="G268" t="s">
        <v>764</v>
      </c>
      <c r="H268" t="s">
        <v>416</v>
      </c>
      <c r="I268">
        <v>1659722583.5</v>
      </c>
      <c r="J268">
        <f>(K268)/1000</f>
        <v>0</v>
      </c>
      <c r="K268">
        <f>IF(CZ268, AN268, AH268)</f>
        <v>0</v>
      </c>
      <c r="L268">
        <f>IF(CZ268, AI268, AG268)</f>
        <v>0</v>
      </c>
      <c r="M268">
        <f>DB268 - IF(AU268&gt;1, L268*CV268*100.0/(AW268*DP268), 0)</f>
        <v>0</v>
      </c>
      <c r="N268">
        <f>((T268-J268/2)*M268-L268)/(T268+J268/2)</f>
        <v>0</v>
      </c>
      <c r="O268">
        <f>N268*(DI268+DJ268)/1000.0</f>
        <v>0</v>
      </c>
      <c r="P268">
        <f>(DB268 - IF(AU268&gt;1, L268*CV268*100.0/(AW268*DP268), 0))*(DI268+DJ268)/1000.0</f>
        <v>0</v>
      </c>
      <c r="Q268">
        <f>2.0/((1/S268-1/R268)+SIGN(S268)*SQRT((1/S268-1/R268)*(1/S268-1/R268) + 4*CW268/((CW268+1)*(CW268+1))*(2*1/S268*1/R268-1/R268*1/R268)))</f>
        <v>0</v>
      </c>
      <c r="R268">
        <f>IF(LEFT(CX268,1)&lt;&gt;"0",IF(LEFT(CX268,1)="1",3.0,CY268),$D$5+$E$5*(DP268*DI268/($K$5*1000))+$F$5*(DP268*DI268/($K$5*1000))*MAX(MIN(CV268,$J$5),$I$5)*MAX(MIN(CV268,$J$5),$I$5)+$G$5*MAX(MIN(CV268,$J$5),$I$5)*(DP268*DI268/($K$5*1000))+$H$5*(DP268*DI268/($K$5*1000))*(DP268*DI268/($K$5*1000)))</f>
        <v>0</v>
      </c>
      <c r="S268">
        <f>J268*(1000-(1000*0.61365*exp(17.502*W268/(240.97+W268))/(DI268+DJ268)+DD268)/2)/(1000*0.61365*exp(17.502*W268/(240.97+W268))/(DI268+DJ268)-DD268)</f>
        <v>0</v>
      </c>
      <c r="T268">
        <f>1/((CW268+1)/(Q268/1.6)+1/(R268/1.37)) + CW268/((CW268+1)/(Q268/1.6) + CW268/(R268/1.37))</f>
        <v>0</v>
      </c>
      <c r="U268">
        <f>(CR268*CU268)</f>
        <v>0</v>
      </c>
      <c r="V268">
        <f>(DK268+(U268+2*0.95*5.67E-8*(((DK268+$B$7)+273)^4-(DK268+273)^4)-44100*J268)/(1.84*29.3*R268+8*0.95*5.67E-8*(DK268+273)^3))</f>
        <v>0</v>
      </c>
      <c r="W268">
        <f>($C$7*DL268+$D$7*DM268+$E$7*V268)</f>
        <v>0</v>
      </c>
      <c r="X268">
        <f>0.61365*exp(17.502*W268/(240.97+W268))</f>
        <v>0</v>
      </c>
      <c r="Y268">
        <f>(Z268/AA268*100)</f>
        <v>0</v>
      </c>
      <c r="Z268">
        <f>DD268*(DI268+DJ268)/1000</f>
        <v>0</v>
      </c>
      <c r="AA268">
        <f>0.61365*exp(17.502*DK268/(240.97+DK268))</f>
        <v>0</v>
      </c>
      <c r="AB268">
        <f>(X268-DD268*(DI268+DJ268)/1000)</f>
        <v>0</v>
      </c>
      <c r="AC268">
        <f>(-J268*44100)</f>
        <v>0</v>
      </c>
      <c r="AD268">
        <f>2*29.3*R268*0.92*(DK268-W268)</f>
        <v>0</v>
      </c>
      <c r="AE268">
        <f>2*0.95*5.67E-8*(((DK268+$B$7)+273)^4-(W268+273)^4)</f>
        <v>0</v>
      </c>
      <c r="AF268">
        <f>U268+AE268+AC268+AD268</f>
        <v>0</v>
      </c>
      <c r="AG268">
        <f>DH268*AU268*(DC268-DB268*(1000-AU268*DE268)/(1000-AU268*DD268))/(100*CV268)</f>
        <v>0</v>
      </c>
      <c r="AH268">
        <f>1000*DH268*AU268*(DD268-DE268)/(100*CV268*(1000-AU268*DD268))</f>
        <v>0</v>
      </c>
      <c r="AI268">
        <f>(AJ268 - AK268 - DI268*1E3/(8.314*(DK268+273.15)) * AM268/DH268 * AL268) * DH268/(100*CV268) * (1000 - DE268)/1000</f>
        <v>0</v>
      </c>
      <c r="AJ268">
        <v>1414.86855707383</v>
      </c>
      <c r="AK268">
        <v>1387.3323030303</v>
      </c>
      <c r="AL268">
        <v>3.44742634190754</v>
      </c>
      <c r="AM268">
        <v>66.0070140870222</v>
      </c>
      <c r="AN268">
        <f>(AP268 - AO268 + DI268*1E3/(8.314*(DK268+273.15)) * AR268/DH268 * AQ268) * DH268/(100*CV268) * 1000/(1000 - AP268)</f>
        <v>0</v>
      </c>
      <c r="AO268">
        <v>20.0071959704205</v>
      </c>
      <c r="AP268">
        <v>21.297341958042</v>
      </c>
      <c r="AQ268">
        <v>-0.000124887410646397</v>
      </c>
      <c r="AR268">
        <v>111.285414985331</v>
      </c>
      <c r="AS268">
        <v>2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MAX(0,($B$13+$C$13*DP268)/(1+$D$13*DP268)*DI268/(DK268+273)*$E$13)</f>
        <v>0</v>
      </c>
      <c r="AX268" t="s">
        <v>417</v>
      </c>
      <c r="AY268" t="s">
        <v>417</v>
      </c>
      <c r="AZ268">
        <v>0</v>
      </c>
      <c r="BA268">
        <v>0</v>
      </c>
      <c r="BB268">
        <f>1-AZ268/BA268</f>
        <v>0</v>
      </c>
      <c r="BC268">
        <v>0</v>
      </c>
      <c r="BD268" t="s">
        <v>417</v>
      </c>
      <c r="BE268" t="s">
        <v>417</v>
      </c>
      <c r="BF268">
        <v>0</v>
      </c>
      <c r="BG268">
        <v>0</v>
      </c>
      <c r="BH268">
        <f>1-BF268/BG268</f>
        <v>0</v>
      </c>
      <c r="BI268">
        <v>0.5</v>
      </c>
      <c r="BJ268">
        <f>CS268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417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f>$B$11*DQ268+$C$11*DR268+$F$11*EC268*(1-EF268)</f>
        <v>0</v>
      </c>
      <c r="CS268">
        <f>CR268*CT268</f>
        <v>0</v>
      </c>
      <c r="CT268">
        <f>($B$11*$D$9+$C$11*$D$9+$F$11*((EP268+EH268)/MAX(EP268+EH268+EQ268, 0.1)*$I$9+EQ268/MAX(EP268+EH268+EQ268, 0.1)*$J$9))/($B$11+$C$11+$F$11)</f>
        <v>0</v>
      </c>
      <c r="CU268">
        <f>($B$11*$K$9+$C$11*$K$9+$F$11*((EP268+EH268)/MAX(EP268+EH268+EQ268, 0.1)*$P$9+EQ268/MAX(EP268+EH268+EQ268, 0.1)*$Q$9))/($B$11+$C$11+$F$11)</f>
        <v>0</v>
      </c>
      <c r="CV268">
        <v>6</v>
      </c>
      <c r="CW268">
        <v>0.5</v>
      </c>
      <c r="CX268" t="s">
        <v>418</v>
      </c>
      <c r="CY268">
        <v>2</v>
      </c>
      <c r="CZ268" t="b">
        <v>1</v>
      </c>
      <c r="DA268">
        <v>1659722583.5</v>
      </c>
      <c r="DB268">
        <v>1334.12888888889</v>
      </c>
      <c r="DC268">
        <v>1369.95962962963</v>
      </c>
      <c r="DD268">
        <v>21.2975925925926</v>
      </c>
      <c r="DE268">
        <v>20.0077074074074</v>
      </c>
      <c r="DF268">
        <v>1322.95259259259</v>
      </c>
      <c r="DG268">
        <v>20.9508148148148</v>
      </c>
      <c r="DH268">
        <v>500.07337037037</v>
      </c>
      <c r="DI268">
        <v>90.3679888888889</v>
      </c>
      <c r="DJ268">
        <v>0.0999214444444445</v>
      </c>
      <c r="DK268">
        <v>24.6002407407407</v>
      </c>
      <c r="DL268">
        <v>24.9996185185185</v>
      </c>
      <c r="DM268">
        <v>999.9</v>
      </c>
      <c r="DN268">
        <v>0</v>
      </c>
      <c r="DO268">
        <v>0</v>
      </c>
      <c r="DP268">
        <v>10005.5555555556</v>
      </c>
      <c r="DQ268">
        <v>0</v>
      </c>
      <c r="DR268">
        <v>11.088</v>
      </c>
      <c r="DS268">
        <v>-35.8307925925926</v>
      </c>
      <c r="DT268">
        <v>1363.16185185185</v>
      </c>
      <c r="DU268">
        <v>1397.92925925926</v>
      </c>
      <c r="DV268">
        <v>1.28987777777778</v>
      </c>
      <c r="DW268">
        <v>1369.95962962963</v>
      </c>
      <c r="DX268">
        <v>20.0077074074074</v>
      </c>
      <c r="DY268">
        <v>1.92461962962963</v>
      </c>
      <c r="DZ268">
        <v>1.80805703703704</v>
      </c>
      <c r="EA268">
        <v>16.8374518518519</v>
      </c>
      <c r="EB268">
        <v>15.8566185185185</v>
      </c>
      <c r="EC268">
        <v>2000.00407407407</v>
      </c>
      <c r="ED268">
        <v>0.979997740740741</v>
      </c>
      <c r="EE268">
        <v>0.0200020555555556</v>
      </c>
      <c r="EF268">
        <v>0</v>
      </c>
      <c r="EG268">
        <v>277.688740740741</v>
      </c>
      <c r="EH268">
        <v>5.00063</v>
      </c>
      <c r="EI268">
        <v>5820.14851851852</v>
      </c>
      <c r="EJ268">
        <v>17256.9074074074</v>
      </c>
      <c r="EK268">
        <v>38.437</v>
      </c>
      <c r="EL268">
        <v>38.5</v>
      </c>
      <c r="EM268">
        <v>37.937</v>
      </c>
      <c r="EN268">
        <v>37.875</v>
      </c>
      <c r="EO268">
        <v>39.187</v>
      </c>
      <c r="EP268">
        <v>1955.0962962963</v>
      </c>
      <c r="EQ268">
        <v>39.9077777777778</v>
      </c>
      <c r="ER268">
        <v>0</v>
      </c>
      <c r="ES268">
        <v>1659722588.5</v>
      </c>
      <c r="ET268">
        <v>0</v>
      </c>
      <c r="EU268">
        <v>277.67752</v>
      </c>
      <c r="EV268">
        <v>0.382615389581648</v>
      </c>
      <c r="EW268">
        <v>-2.40461538842727</v>
      </c>
      <c r="EX268">
        <v>5820.1416</v>
      </c>
      <c r="EY268">
        <v>15</v>
      </c>
      <c r="EZ268">
        <v>0</v>
      </c>
      <c r="FA268" t="s">
        <v>419</v>
      </c>
      <c r="FB268">
        <v>1659628608.5</v>
      </c>
      <c r="FC268">
        <v>1659628614.5</v>
      </c>
      <c r="FD268">
        <v>0</v>
      </c>
      <c r="FE268">
        <v>0.171</v>
      </c>
      <c r="FF268">
        <v>-0.023</v>
      </c>
      <c r="FG268">
        <v>6.372</v>
      </c>
      <c r="FH268">
        <v>0.072</v>
      </c>
      <c r="FI268">
        <v>420</v>
      </c>
      <c r="FJ268">
        <v>15</v>
      </c>
      <c r="FK268">
        <v>0.23</v>
      </c>
      <c r="FL268">
        <v>0.04</v>
      </c>
      <c r="FM268">
        <v>-35.801985</v>
      </c>
      <c r="FN268">
        <v>-1.24388217636015</v>
      </c>
      <c r="FO268">
        <v>0.400575034512886</v>
      </c>
      <c r="FP268">
        <v>0</v>
      </c>
      <c r="FQ268">
        <v>277.690323529412</v>
      </c>
      <c r="FR268">
        <v>0.0831321638892031</v>
      </c>
      <c r="FS268">
        <v>0.174944650169232</v>
      </c>
      <c r="FT268">
        <v>1</v>
      </c>
      <c r="FU268">
        <v>1.2961815</v>
      </c>
      <c r="FV268">
        <v>-0.103518348968107</v>
      </c>
      <c r="FW268">
        <v>0.0115929199406362</v>
      </c>
      <c r="FX268">
        <v>0</v>
      </c>
      <c r="FY268">
        <v>1</v>
      </c>
      <c r="FZ268">
        <v>3</v>
      </c>
      <c r="GA268" t="s">
        <v>426</v>
      </c>
      <c r="GB268">
        <v>2.97358</v>
      </c>
      <c r="GC268">
        <v>2.75358</v>
      </c>
      <c r="GD268">
        <v>0.201572</v>
      </c>
      <c r="GE268">
        <v>0.205569</v>
      </c>
      <c r="GF268">
        <v>0.0950588</v>
      </c>
      <c r="GG268">
        <v>0.0919027</v>
      </c>
      <c r="GH268">
        <v>31100.6</v>
      </c>
      <c r="GI268">
        <v>33851.2</v>
      </c>
      <c r="GJ268">
        <v>35294.5</v>
      </c>
      <c r="GK268">
        <v>38639.2</v>
      </c>
      <c r="GL268">
        <v>45287.9</v>
      </c>
      <c r="GM268">
        <v>50682.9</v>
      </c>
      <c r="GN268">
        <v>55165.9</v>
      </c>
      <c r="GO268">
        <v>61979.6</v>
      </c>
      <c r="GP268">
        <v>1.9804</v>
      </c>
      <c r="GQ268">
        <v>1.849</v>
      </c>
      <c r="GR268">
        <v>0.0803471</v>
      </c>
      <c r="GS268">
        <v>0</v>
      </c>
      <c r="GT268">
        <v>23.6935</v>
      </c>
      <c r="GU268">
        <v>999.9</v>
      </c>
      <c r="GV268">
        <v>55.268</v>
      </c>
      <c r="GW268">
        <v>28.792</v>
      </c>
      <c r="GX268">
        <v>24.3</v>
      </c>
      <c r="GY268">
        <v>54.6921</v>
      </c>
      <c r="GZ268">
        <v>49.403</v>
      </c>
      <c r="HA268">
        <v>1</v>
      </c>
      <c r="HB268">
        <v>-0.0737805</v>
      </c>
      <c r="HC268">
        <v>1.82161</v>
      </c>
      <c r="HD268">
        <v>20.1359</v>
      </c>
      <c r="HE268">
        <v>5.20052</v>
      </c>
      <c r="HF268">
        <v>12.0052</v>
      </c>
      <c r="HG268">
        <v>4.9756</v>
      </c>
      <c r="HH268">
        <v>3.2932</v>
      </c>
      <c r="HI268">
        <v>661</v>
      </c>
      <c r="HJ268">
        <v>9999</v>
      </c>
      <c r="HK268">
        <v>9999</v>
      </c>
      <c r="HL268">
        <v>9999</v>
      </c>
      <c r="HM268">
        <v>1.86285</v>
      </c>
      <c r="HN268">
        <v>1.8678</v>
      </c>
      <c r="HO268">
        <v>1.86752</v>
      </c>
      <c r="HP268">
        <v>1.86865</v>
      </c>
      <c r="HQ268">
        <v>1.86951</v>
      </c>
      <c r="HR268">
        <v>1.86554</v>
      </c>
      <c r="HS268">
        <v>1.86667</v>
      </c>
      <c r="HT268">
        <v>1.86807</v>
      </c>
      <c r="HU268">
        <v>5</v>
      </c>
      <c r="HV268">
        <v>0</v>
      </c>
      <c r="HW268">
        <v>0</v>
      </c>
      <c r="HX268">
        <v>0</v>
      </c>
      <c r="HY268" t="s">
        <v>421</v>
      </c>
      <c r="HZ268" t="s">
        <v>422</v>
      </c>
      <c r="IA268" t="s">
        <v>423</v>
      </c>
      <c r="IB268" t="s">
        <v>423</v>
      </c>
      <c r="IC268" t="s">
        <v>423</v>
      </c>
      <c r="ID268" t="s">
        <v>423</v>
      </c>
      <c r="IE268">
        <v>0</v>
      </c>
      <c r="IF268">
        <v>100</v>
      </c>
      <c r="IG268">
        <v>100</v>
      </c>
      <c r="IH268">
        <v>11.29</v>
      </c>
      <c r="II268">
        <v>0.3466</v>
      </c>
      <c r="IJ268">
        <v>3.92169283877132</v>
      </c>
      <c r="IK268">
        <v>0.0054094350880348</v>
      </c>
      <c r="IL268">
        <v>8.62785101562088e-07</v>
      </c>
      <c r="IM268">
        <v>-6.09410195572284e-10</v>
      </c>
      <c r="IN268">
        <v>-0.025273926026183</v>
      </c>
      <c r="IO268">
        <v>-0.0219156322177338</v>
      </c>
      <c r="IP268">
        <v>0.00246301660602182</v>
      </c>
      <c r="IQ268">
        <v>-2.7174175459257e-05</v>
      </c>
      <c r="IR268">
        <v>-3</v>
      </c>
      <c r="IS268">
        <v>1757</v>
      </c>
      <c r="IT268">
        <v>1</v>
      </c>
      <c r="IU268">
        <v>21</v>
      </c>
      <c r="IV268">
        <v>1566.4</v>
      </c>
      <c r="IW268">
        <v>1566.3</v>
      </c>
      <c r="IX268">
        <v>2.69043</v>
      </c>
      <c r="IY268">
        <v>2.58545</v>
      </c>
      <c r="IZ268">
        <v>1.54785</v>
      </c>
      <c r="JA268">
        <v>2.30591</v>
      </c>
      <c r="JB268">
        <v>1.34644</v>
      </c>
      <c r="JC268">
        <v>2.39014</v>
      </c>
      <c r="JD268">
        <v>32.2446</v>
      </c>
      <c r="JE268">
        <v>16.1459</v>
      </c>
      <c r="JF268">
        <v>18</v>
      </c>
      <c r="JG268">
        <v>493.246</v>
      </c>
      <c r="JH268">
        <v>409.212</v>
      </c>
      <c r="JI268">
        <v>20.3996</v>
      </c>
      <c r="JJ268">
        <v>26.2222</v>
      </c>
      <c r="JK268">
        <v>29.9999</v>
      </c>
      <c r="JL268">
        <v>26.1765</v>
      </c>
      <c r="JM268">
        <v>26.1203</v>
      </c>
      <c r="JN268">
        <v>53.9468</v>
      </c>
      <c r="JO268">
        <v>22.5549</v>
      </c>
      <c r="JP268">
        <v>8.08113</v>
      </c>
      <c r="JQ268">
        <v>20.4128</v>
      </c>
      <c r="JR268">
        <v>1410.81</v>
      </c>
      <c r="JS268">
        <v>20.067</v>
      </c>
      <c r="JT268">
        <v>102.338</v>
      </c>
      <c r="JU268">
        <v>103.164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2022-08-05T13:09:33Z</dcterms:created>
  <dcterms:modified xsi:type="dcterms:W3CDTF">2022-08-05T13:09:33Z</dcterms:modified>
</cp:coreProperties>
</file>