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aperkowski/git/joseph_greenhouse_phys_2021/aci_data/"/>
    </mc:Choice>
  </mc:AlternateContent>
  <xr:revisionPtr revIDLastSave="0" documentId="8_{D2C7EED0-E5A1-F542-B00B-3DFDBDD225D7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102" i="1" l="1"/>
  <c r="BN102" i="1"/>
  <c r="BL102" i="1"/>
  <c r="BM102" i="1" s="1"/>
  <c r="AV102" i="1" s="1"/>
  <c r="BI102" i="1"/>
  <c r="BH102" i="1"/>
  <c r="AZ102" i="1"/>
  <c r="AT102" i="1"/>
  <c r="AX102" i="1" s="1"/>
  <c r="AN102" i="1"/>
  <c r="BA102" i="1" s="1"/>
  <c r="BD102" i="1" s="1"/>
  <c r="AI102" i="1"/>
  <c r="AG102" i="1" s="1"/>
  <c r="Y102" i="1"/>
  <c r="X102" i="1"/>
  <c r="W102" i="1" s="1"/>
  <c r="S102" i="1"/>
  <c r="P102" i="1"/>
  <c r="BO101" i="1"/>
  <c r="S101" i="1" s="1"/>
  <c r="BN101" i="1"/>
  <c r="BL101" i="1"/>
  <c r="BM101" i="1" s="1"/>
  <c r="AV101" i="1" s="1"/>
  <c r="AX101" i="1" s="1"/>
  <c r="BI101" i="1"/>
  <c r="BH101" i="1"/>
  <c r="BA101" i="1"/>
  <c r="BD101" i="1" s="1"/>
  <c r="AZ101" i="1"/>
  <c r="AT101" i="1"/>
  <c r="AN101" i="1"/>
  <c r="AI101" i="1"/>
  <c r="AG101" i="1"/>
  <c r="K101" i="1" s="1"/>
  <c r="Y101" i="1"/>
  <c r="X101" i="1"/>
  <c r="W101" i="1"/>
  <c r="P101" i="1"/>
  <c r="N101" i="1"/>
  <c r="BO100" i="1"/>
  <c r="S100" i="1" s="1"/>
  <c r="BN100" i="1"/>
  <c r="BL100" i="1"/>
  <c r="BM100" i="1" s="1"/>
  <c r="AV100" i="1" s="1"/>
  <c r="AX100" i="1" s="1"/>
  <c r="BI100" i="1"/>
  <c r="BH100" i="1"/>
  <c r="AZ100" i="1"/>
  <c r="AT100" i="1"/>
  <c r="AN100" i="1"/>
  <c r="BA100" i="1" s="1"/>
  <c r="BD100" i="1" s="1"/>
  <c r="AI100" i="1"/>
  <c r="AG100" i="1"/>
  <c r="I100" i="1" s="1"/>
  <c r="H100" i="1" s="1"/>
  <c r="Y100" i="1"/>
  <c r="X100" i="1"/>
  <c r="W100" i="1"/>
  <c r="P100" i="1"/>
  <c r="N100" i="1"/>
  <c r="BO99" i="1"/>
  <c r="BN99" i="1"/>
  <c r="BL99" i="1"/>
  <c r="BM99" i="1" s="1"/>
  <c r="AV99" i="1" s="1"/>
  <c r="AX99" i="1" s="1"/>
  <c r="BI99" i="1"/>
  <c r="BH99" i="1"/>
  <c r="AZ99" i="1"/>
  <c r="AT99" i="1"/>
  <c r="AN99" i="1"/>
  <c r="BA99" i="1" s="1"/>
  <c r="BD99" i="1" s="1"/>
  <c r="AI99" i="1"/>
  <c r="AG99" i="1" s="1"/>
  <c r="Y99" i="1"/>
  <c r="X99" i="1"/>
  <c r="W99" i="1" s="1"/>
  <c r="P99" i="1"/>
  <c r="BO98" i="1"/>
  <c r="BN98" i="1"/>
  <c r="BL98" i="1"/>
  <c r="BM98" i="1" s="1"/>
  <c r="AV98" i="1" s="1"/>
  <c r="AX98" i="1" s="1"/>
  <c r="BI98" i="1"/>
  <c r="BH98" i="1"/>
  <c r="AZ98" i="1"/>
  <c r="AT98" i="1"/>
  <c r="AN98" i="1"/>
  <c r="BA98" i="1" s="1"/>
  <c r="BD98" i="1" s="1"/>
  <c r="AI98" i="1"/>
  <c r="AG98" i="1" s="1"/>
  <c r="Y98" i="1"/>
  <c r="X98" i="1"/>
  <c r="W98" i="1" s="1"/>
  <c r="P98" i="1"/>
  <c r="BO97" i="1"/>
  <c r="BN97" i="1"/>
  <c r="BL97" i="1"/>
  <c r="BM97" i="1" s="1"/>
  <c r="AV97" i="1" s="1"/>
  <c r="AX97" i="1" s="1"/>
  <c r="BI97" i="1"/>
  <c r="BH97" i="1"/>
  <c r="AZ97" i="1"/>
  <c r="AT97" i="1"/>
  <c r="AN97" i="1"/>
  <c r="BA97" i="1" s="1"/>
  <c r="BD97" i="1" s="1"/>
  <c r="AI97" i="1"/>
  <c r="AH97" i="1"/>
  <c r="AG97" i="1"/>
  <c r="K97" i="1" s="1"/>
  <c r="Y97" i="1"/>
  <c r="X97" i="1"/>
  <c r="W97" i="1" s="1"/>
  <c r="P97" i="1"/>
  <c r="N97" i="1"/>
  <c r="J97" i="1"/>
  <c r="AW97" i="1" s="1"/>
  <c r="BO96" i="1"/>
  <c r="BN96" i="1"/>
  <c r="BL96" i="1"/>
  <c r="BM96" i="1" s="1"/>
  <c r="AV96" i="1" s="1"/>
  <c r="AX96" i="1" s="1"/>
  <c r="BI96" i="1"/>
  <c r="BH96" i="1"/>
  <c r="AZ96" i="1"/>
  <c r="AT96" i="1"/>
  <c r="AN96" i="1"/>
  <c r="BA96" i="1" s="1"/>
  <c r="BD96" i="1" s="1"/>
  <c r="AI96" i="1"/>
  <c r="AH96" i="1"/>
  <c r="AG96" i="1"/>
  <c r="I96" i="1" s="1"/>
  <c r="H96" i="1" s="1"/>
  <c r="Y96" i="1"/>
  <c r="X96" i="1"/>
  <c r="W96" i="1" s="1"/>
  <c r="P96" i="1"/>
  <c r="N96" i="1"/>
  <c r="J96" i="1"/>
  <c r="AW96" i="1" s="1"/>
  <c r="BO95" i="1"/>
  <c r="BN95" i="1"/>
  <c r="BL95" i="1"/>
  <c r="BM95" i="1" s="1"/>
  <c r="AV95" i="1" s="1"/>
  <c r="AX95" i="1" s="1"/>
  <c r="BI95" i="1"/>
  <c r="BH95" i="1"/>
  <c r="AZ95" i="1"/>
  <c r="AT95" i="1"/>
  <c r="AN95" i="1"/>
  <c r="BA95" i="1" s="1"/>
  <c r="BD95" i="1" s="1"/>
  <c r="AI95" i="1"/>
  <c r="AH95" i="1"/>
  <c r="AG95" i="1"/>
  <c r="Y95" i="1"/>
  <c r="X95" i="1"/>
  <c r="W95" i="1" s="1"/>
  <c r="P95" i="1"/>
  <c r="N95" i="1"/>
  <c r="K95" i="1"/>
  <c r="J95" i="1"/>
  <c r="AW95" i="1" s="1"/>
  <c r="AY95" i="1" s="1"/>
  <c r="I95" i="1"/>
  <c r="H95" i="1"/>
  <c r="AA95" i="1" s="1"/>
  <c r="BO94" i="1"/>
  <c r="BN94" i="1"/>
  <c r="BL94" i="1"/>
  <c r="BM94" i="1" s="1"/>
  <c r="AV94" i="1" s="1"/>
  <c r="AX94" i="1" s="1"/>
  <c r="BI94" i="1"/>
  <c r="BH94" i="1"/>
  <c r="BD94" i="1"/>
  <c r="AZ94" i="1"/>
  <c r="AT94" i="1"/>
  <c r="AN94" i="1"/>
  <c r="BA94" i="1" s="1"/>
  <c r="AI94" i="1"/>
  <c r="AG94" i="1" s="1"/>
  <c r="AH94" i="1" s="1"/>
  <c r="Y94" i="1"/>
  <c r="X94" i="1"/>
  <c r="W94" i="1" s="1"/>
  <c r="P94" i="1"/>
  <c r="BO93" i="1"/>
  <c r="BN93" i="1"/>
  <c r="BL93" i="1"/>
  <c r="BM93" i="1" s="1"/>
  <c r="AV93" i="1" s="1"/>
  <c r="AX93" i="1" s="1"/>
  <c r="BI93" i="1"/>
  <c r="BH93" i="1"/>
  <c r="AZ93" i="1"/>
  <c r="AT93" i="1"/>
  <c r="AN93" i="1"/>
  <c r="BA93" i="1" s="1"/>
  <c r="BD93" i="1" s="1"/>
  <c r="AI93" i="1"/>
  <c r="AH93" i="1"/>
  <c r="AG93" i="1"/>
  <c r="K93" i="1" s="1"/>
  <c r="Y93" i="1"/>
  <c r="X93" i="1"/>
  <c r="W93" i="1" s="1"/>
  <c r="P93" i="1"/>
  <c r="N93" i="1"/>
  <c r="J93" i="1"/>
  <c r="AW93" i="1" s="1"/>
  <c r="AY93" i="1" s="1"/>
  <c r="BO92" i="1"/>
  <c r="BN92" i="1"/>
  <c r="BL92" i="1"/>
  <c r="BM92" i="1" s="1"/>
  <c r="AV92" i="1" s="1"/>
  <c r="AX92" i="1" s="1"/>
  <c r="BI92" i="1"/>
  <c r="BH92" i="1"/>
  <c r="BF92" i="1"/>
  <c r="BJ92" i="1" s="1"/>
  <c r="BK92" i="1" s="1"/>
  <c r="AZ92" i="1"/>
  <c r="AT92" i="1"/>
  <c r="AN92" i="1"/>
  <c r="BA92" i="1" s="1"/>
  <c r="BD92" i="1" s="1"/>
  <c r="AI92" i="1"/>
  <c r="AH92" i="1"/>
  <c r="AG92" i="1"/>
  <c r="I92" i="1" s="1"/>
  <c r="H92" i="1" s="1"/>
  <c r="Y92" i="1"/>
  <c r="X92" i="1"/>
  <c r="W92" i="1" s="1"/>
  <c r="P92" i="1"/>
  <c r="N92" i="1"/>
  <c r="J92" i="1"/>
  <c r="AW92" i="1" s="1"/>
  <c r="BO91" i="1"/>
  <c r="BN91" i="1"/>
  <c r="BL91" i="1"/>
  <c r="BI91" i="1"/>
  <c r="BH91" i="1"/>
  <c r="AZ91" i="1"/>
  <c r="AT91" i="1"/>
  <c r="AN91" i="1"/>
  <c r="BA91" i="1" s="1"/>
  <c r="BD91" i="1" s="1"/>
  <c r="AI91" i="1"/>
  <c r="AH91" i="1"/>
  <c r="AG91" i="1"/>
  <c r="Y91" i="1"/>
  <c r="X91" i="1"/>
  <c r="W91" i="1" s="1"/>
  <c r="P91" i="1"/>
  <c r="N91" i="1"/>
  <c r="K91" i="1"/>
  <c r="J91" i="1"/>
  <c r="AW91" i="1" s="1"/>
  <c r="I91" i="1"/>
  <c r="H91" i="1"/>
  <c r="BO90" i="1"/>
  <c r="BN90" i="1"/>
  <c r="BL90" i="1"/>
  <c r="BI90" i="1"/>
  <c r="BH90" i="1"/>
  <c r="AZ90" i="1"/>
  <c r="AT90" i="1"/>
  <c r="AN90" i="1"/>
  <c r="BA90" i="1" s="1"/>
  <c r="BD90" i="1" s="1"/>
  <c r="AI90" i="1"/>
  <c r="AG90" i="1" s="1"/>
  <c r="Y90" i="1"/>
  <c r="X90" i="1"/>
  <c r="W90" i="1" s="1"/>
  <c r="P90" i="1"/>
  <c r="BO89" i="1"/>
  <c r="BN89" i="1"/>
  <c r="BL89" i="1"/>
  <c r="BI89" i="1"/>
  <c r="BH89" i="1"/>
  <c r="BD89" i="1"/>
  <c r="AZ89" i="1"/>
  <c r="AT89" i="1"/>
  <c r="AN89" i="1"/>
  <c r="BA89" i="1" s="1"/>
  <c r="AI89" i="1"/>
  <c r="AH89" i="1"/>
  <c r="AG89" i="1"/>
  <c r="K89" i="1" s="1"/>
  <c r="Y89" i="1"/>
  <c r="X89" i="1"/>
  <c r="W89" i="1" s="1"/>
  <c r="P89" i="1"/>
  <c r="N89" i="1"/>
  <c r="J89" i="1"/>
  <c r="AW89" i="1" s="1"/>
  <c r="BO88" i="1"/>
  <c r="BN88" i="1"/>
  <c r="BL88" i="1"/>
  <c r="BI88" i="1"/>
  <c r="BH88" i="1"/>
  <c r="AZ88" i="1"/>
  <c r="AT88" i="1"/>
  <c r="AN88" i="1"/>
  <c r="BA88" i="1" s="1"/>
  <c r="BD88" i="1" s="1"/>
  <c r="AI88" i="1"/>
  <c r="AH88" i="1"/>
  <c r="AG88" i="1"/>
  <c r="I88" i="1" s="1"/>
  <c r="Y88" i="1"/>
  <c r="X88" i="1"/>
  <c r="W88" i="1" s="1"/>
  <c r="P88" i="1"/>
  <c r="N88" i="1"/>
  <c r="J88" i="1"/>
  <c r="AW88" i="1" s="1"/>
  <c r="H88" i="1"/>
  <c r="BO87" i="1"/>
  <c r="BN87" i="1"/>
  <c r="BL87" i="1"/>
  <c r="BI87" i="1"/>
  <c r="BH87" i="1"/>
  <c r="BD87" i="1"/>
  <c r="AZ87" i="1"/>
  <c r="AT87" i="1"/>
  <c r="AN87" i="1"/>
  <c r="BA87" i="1" s="1"/>
  <c r="AI87" i="1"/>
  <c r="AH87" i="1"/>
  <c r="AG87" i="1"/>
  <c r="Y87" i="1"/>
  <c r="X87" i="1"/>
  <c r="W87" i="1" s="1"/>
  <c r="P87" i="1"/>
  <c r="N87" i="1"/>
  <c r="K87" i="1"/>
  <c r="J87" i="1"/>
  <c r="AW87" i="1" s="1"/>
  <c r="I87" i="1"/>
  <c r="H87" i="1"/>
  <c r="BO86" i="1"/>
  <c r="BN86" i="1"/>
  <c r="BL86" i="1"/>
  <c r="BM86" i="1" s="1"/>
  <c r="BI86" i="1"/>
  <c r="BH86" i="1"/>
  <c r="AZ86" i="1"/>
  <c r="AV86" i="1"/>
  <c r="AX86" i="1" s="1"/>
  <c r="AT86" i="1"/>
  <c r="AN86" i="1"/>
  <c r="BA86" i="1" s="1"/>
  <c r="BD86" i="1" s="1"/>
  <c r="AI86" i="1"/>
  <c r="AG86" i="1" s="1"/>
  <c r="N86" i="1" s="1"/>
  <c r="Y86" i="1"/>
  <c r="X86" i="1"/>
  <c r="W86" i="1" s="1"/>
  <c r="S86" i="1"/>
  <c r="T86" i="1" s="1"/>
  <c r="U86" i="1" s="1"/>
  <c r="P86" i="1"/>
  <c r="K86" i="1"/>
  <c r="I86" i="1"/>
  <c r="H86" i="1"/>
  <c r="BO85" i="1"/>
  <c r="BN85" i="1"/>
  <c r="BL85" i="1"/>
  <c r="BI85" i="1"/>
  <c r="BH85" i="1"/>
  <c r="AZ85" i="1"/>
  <c r="AT85" i="1"/>
  <c r="AN85" i="1"/>
  <c r="BA85" i="1" s="1"/>
  <c r="BD85" i="1" s="1"/>
  <c r="AI85" i="1"/>
  <c r="AG85" i="1" s="1"/>
  <c r="Y85" i="1"/>
  <c r="X85" i="1"/>
  <c r="W85" i="1" s="1"/>
  <c r="P85" i="1"/>
  <c r="N85" i="1"/>
  <c r="BO84" i="1"/>
  <c r="BN84" i="1"/>
  <c r="BL84" i="1"/>
  <c r="BI84" i="1"/>
  <c r="BH84" i="1"/>
  <c r="AZ84" i="1"/>
  <c r="AT84" i="1"/>
  <c r="AN84" i="1"/>
  <c r="BA84" i="1" s="1"/>
  <c r="BD84" i="1" s="1"/>
  <c r="AI84" i="1"/>
  <c r="AG84" i="1"/>
  <c r="Y84" i="1"/>
  <c r="X84" i="1"/>
  <c r="W84" i="1"/>
  <c r="P84" i="1"/>
  <c r="J84" i="1"/>
  <c r="AW84" i="1" s="1"/>
  <c r="BO83" i="1"/>
  <c r="BN83" i="1"/>
  <c r="BM83" i="1"/>
  <c r="AV83" i="1" s="1"/>
  <c r="AX83" i="1" s="1"/>
  <c r="BL83" i="1"/>
  <c r="BI83" i="1"/>
  <c r="BH83" i="1"/>
  <c r="BD83" i="1"/>
  <c r="BG83" i="1" s="1"/>
  <c r="AZ83" i="1"/>
  <c r="AT83" i="1"/>
  <c r="AN83" i="1"/>
  <c r="BA83" i="1" s="1"/>
  <c r="AI83" i="1"/>
  <c r="AG83" i="1" s="1"/>
  <c r="Y83" i="1"/>
  <c r="W83" i="1" s="1"/>
  <c r="X83" i="1"/>
  <c r="S83" i="1"/>
  <c r="P83" i="1"/>
  <c r="BO82" i="1"/>
  <c r="BN82" i="1"/>
  <c r="BM82" i="1"/>
  <c r="AV82" i="1" s="1"/>
  <c r="BL82" i="1"/>
  <c r="BI82" i="1"/>
  <c r="BH82" i="1"/>
  <c r="BA82" i="1"/>
  <c r="BD82" i="1" s="1"/>
  <c r="AZ82" i="1"/>
  <c r="AT82" i="1"/>
  <c r="AX82" i="1" s="1"/>
  <c r="AN82" i="1"/>
  <c r="AI82" i="1"/>
  <c r="AG82" i="1"/>
  <c r="J82" i="1" s="1"/>
  <c r="AW82" i="1" s="1"/>
  <c r="AY82" i="1" s="1"/>
  <c r="Y82" i="1"/>
  <c r="X82" i="1"/>
  <c r="W82" i="1"/>
  <c r="S82" i="1"/>
  <c r="P82" i="1"/>
  <c r="K82" i="1"/>
  <c r="BO81" i="1"/>
  <c r="BN81" i="1"/>
  <c r="BL81" i="1"/>
  <c r="BM81" i="1" s="1"/>
  <c r="AV81" i="1" s="1"/>
  <c r="BI81" i="1"/>
  <c r="BH81" i="1"/>
  <c r="BA81" i="1"/>
  <c r="BD81" i="1" s="1"/>
  <c r="AZ81" i="1"/>
  <c r="AT81" i="1"/>
  <c r="AN81" i="1"/>
  <c r="AI81" i="1"/>
  <c r="AG81" i="1" s="1"/>
  <c r="Y81" i="1"/>
  <c r="W81" i="1" s="1"/>
  <c r="X81" i="1"/>
  <c r="P81" i="1"/>
  <c r="BO80" i="1"/>
  <c r="BN80" i="1"/>
  <c r="BM80" i="1"/>
  <c r="AV80" i="1" s="1"/>
  <c r="BL80" i="1"/>
  <c r="BI80" i="1"/>
  <c r="BH80" i="1"/>
  <c r="AZ80" i="1"/>
  <c r="AT80" i="1"/>
  <c r="AN80" i="1"/>
  <c r="BA80" i="1" s="1"/>
  <c r="BD80" i="1" s="1"/>
  <c r="AI80" i="1"/>
  <c r="AG80" i="1"/>
  <c r="Y80" i="1"/>
  <c r="X80" i="1"/>
  <c r="W80" i="1"/>
  <c r="S80" i="1"/>
  <c r="P80" i="1"/>
  <c r="BO79" i="1"/>
  <c r="S79" i="1" s="1"/>
  <c r="BN79" i="1"/>
  <c r="BM79" i="1"/>
  <c r="AV79" i="1" s="1"/>
  <c r="AX79" i="1" s="1"/>
  <c r="BL79" i="1"/>
  <c r="BI79" i="1"/>
  <c r="BH79" i="1"/>
  <c r="BG79" i="1"/>
  <c r="BA79" i="1"/>
  <c r="BD79" i="1" s="1"/>
  <c r="AZ79" i="1"/>
  <c r="AT79" i="1"/>
  <c r="AN79" i="1"/>
  <c r="AI79" i="1"/>
  <c r="AG79" i="1" s="1"/>
  <c r="Y79" i="1"/>
  <c r="X79" i="1"/>
  <c r="W79" i="1" s="1"/>
  <c r="P79" i="1"/>
  <c r="BO78" i="1"/>
  <c r="BN78" i="1"/>
  <c r="BM78" i="1"/>
  <c r="AV78" i="1" s="1"/>
  <c r="BL78" i="1"/>
  <c r="BI78" i="1"/>
  <c r="BH78" i="1"/>
  <c r="BA78" i="1"/>
  <c r="BD78" i="1" s="1"/>
  <c r="AZ78" i="1"/>
  <c r="AT78" i="1"/>
  <c r="AX78" i="1" s="1"/>
  <c r="AN78" i="1"/>
  <c r="AI78" i="1"/>
  <c r="AG78" i="1"/>
  <c r="J78" i="1" s="1"/>
  <c r="AW78" i="1" s="1"/>
  <c r="AY78" i="1" s="1"/>
  <c r="Y78" i="1"/>
  <c r="X78" i="1"/>
  <c r="W78" i="1"/>
  <c r="S78" i="1"/>
  <c r="P78" i="1"/>
  <c r="K78" i="1"/>
  <c r="BO77" i="1"/>
  <c r="BN77" i="1"/>
  <c r="BL77" i="1"/>
  <c r="BM77" i="1" s="1"/>
  <c r="AV77" i="1" s="1"/>
  <c r="BI77" i="1"/>
  <c r="BH77" i="1"/>
  <c r="BA77" i="1"/>
  <c r="BD77" i="1" s="1"/>
  <c r="AZ77" i="1"/>
  <c r="AT77" i="1"/>
  <c r="AN77" i="1"/>
  <c r="AI77" i="1"/>
  <c r="AG77" i="1" s="1"/>
  <c r="Y77" i="1"/>
  <c r="W77" i="1" s="1"/>
  <c r="X77" i="1"/>
  <c r="P77" i="1"/>
  <c r="BO76" i="1"/>
  <c r="BN76" i="1"/>
  <c r="BM76" i="1"/>
  <c r="AV76" i="1" s="1"/>
  <c r="BL76" i="1"/>
  <c r="BI76" i="1"/>
  <c r="BH76" i="1"/>
  <c r="AZ76" i="1"/>
  <c r="AT76" i="1"/>
  <c r="AN76" i="1"/>
  <c r="BA76" i="1" s="1"/>
  <c r="BD76" i="1" s="1"/>
  <c r="AI76" i="1"/>
  <c r="AG76" i="1"/>
  <c r="Y76" i="1"/>
  <c r="X76" i="1"/>
  <c r="W76" i="1"/>
  <c r="S76" i="1"/>
  <c r="P76" i="1"/>
  <c r="BO75" i="1"/>
  <c r="S75" i="1" s="1"/>
  <c r="BN75" i="1"/>
  <c r="BM75" i="1"/>
  <c r="AV75" i="1" s="1"/>
  <c r="BL75" i="1"/>
  <c r="BI75" i="1"/>
  <c r="BH75" i="1"/>
  <c r="BA75" i="1"/>
  <c r="BD75" i="1" s="1"/>
  <c r="AZ75" i="1"/>
  <c r="AT75" i="1"/>
  <c r="AX75" i="1" s="1"/>
  <c r="AN75" i="1"/>
  <c r="AI75" i="1"/>
  <c r="AG75" i="1" s="1"/>
  <c r="Y75" i="1"/>
  <c r="X75" i="1"/>
  <c r="W75" i="1" s="1"/>
  <c r="P75" i="1"/>
  <c r="BO74" i="1"/>
  <c r="BN74" i="1"/>
  <c r="BM74" i="1"/>
  <c r="AV74" i="1" s="1"/>
  <c r="BL74" i="1"/>
  <c r="BI74" i="1"/>
  <c r="BH74" i="1"/>
  <c r="BE74" i="1"/>
  <c r="BA74" i="1"/>
  <c r="BD74" i="1" s="1"/>
  <c r="AZ74" i="1"/>
  <c r="AT74" i="1"/>
  <c r="AN74" i="1"/>
  <c r="AI74" i="1"/>
  <c r="AG74" i="1"/>
  <c r="J74" i="1" s="1"/>
  <c r="AW74" i="1" s="1"/>
  <c r="AY74" i="1" s="1"/>
  <c r="Y74" i="1"/>
  <c r="X74" i="1"/>
  <c r="W74" i="1"/>
  <c r="S74" i="1"/>
  <c r="P74" i="1"/>
  <c r="K74" i="1"/>
  <c r="BO73" i="1"/>
  <c r="S73" i="1" s="1"/>
  <c r="BN73" i="1"/>
  <c r="BL73" i="1"/>
  <c r="BM73" i="1" s="1"/>
  <c r="AV73" i="1" s="1"/>
  <c r="AX73" i="1" s="1"/>
  <c r="BI73" i="1"/>
  <c r="BH73" i="1"/>
  <c r="BA73" i="1"/>
  <c r="BD73" i="1" s="1"/>
  <c r="AZ73" i="1"/>
  <c r="AT73" i="1"/>
  <c r="AN73" i="1"/>
  <c r="AI73" i="1"/>
  <c r="AG73" i="1" s="1"/>
  <c r="Y73" i="1"/>
  <c r="W73" i="1" s="1"/>
  <c r="X73" i="1"/>
  <c r="P73" i="1"/>
  <c r="BO72" i="1"/>
  <c r="BN72" i="1"/>
  <c r="BM72" i="1"/>
  <c r="AV72" i="1" s="1"/>
  <c r="BL72" i="1"/>
  <c r="BI72" i="1"/>
  <c r="BH72" i="1"/>
  <c r="AZ72" i="1"/>
  <c r="AT72" i="1"/>
  <c r="AN72" i="1"/>
  <c r="BA72" i="1" s="1"/>
  <c r="BD72" i="1" s="1"/>
  <c r="AI72" i="1"/>
  <c r="AG72" i="1"/>
  <c r="Y72" i="1"/>
  <c r="X72" i="1"/>
  <c r="W72" i="1"/>
  <c r="S72" i="1"/>
  <c r="P72" i="1"/>
  <c r="BO71" i="1"/>
  <c r="S71" i="1" s="1"/>
  <c r="BN71" i="1"/>
  <c r="BL71" i="1"/>
  <c r="BM71" i="1" s="1"/>
  <c r="AV71" i="1" s="1"/>
  <c r="BI71" i="1"/>
  <c r="BH71" i="1"/>
  <c r="BA71" i="1"/>
  <c r="BD71" i="1" s="1"/>
  <c r="AZ71" i="1"/>
  <c r="AT71" i="1"/>
  <c r="AX71" i="1" s="1"/>
  <c r="AN71" i="1"/>
  <c r="AI71" i="1"/>
  <c r="AG71" i="1" s="1"/>
  <c r="AH71" i="1" s="1"/>
  <c r="Y71" i="1"/>
  <c r="X71" i="1"/>
  <c r="P71" i="1"/>
  <c r="I71" i="1"/>
  <c r="H71" i="1"/>
  <c r="BO70" i="1"/>
  <c r="BN70" i="1"/>
  <c r="BM70" i="1"/>
  <c r="AV70" i="1" s="1"/>
  <c r="BL70" i="1"/>
  <c r="BI70" i="1"/>
  <c r="BH70" i="1"/>
  <c r="BE70" i="1"/>
  <c r="AZ70" i="1"/>
  <c r="AX70" i="1"/>
  <c r="AT70" i="1"/>
  <c r="AN70" i="1"/>
  <c r="BA70" i="1" s="1"/>
  <c r="BD70" i="1" s="1"/>
  <c r="AI70" i="1"/>
  <c r="AG70" i="1"/>
  <c r="Y70" i="1"/>
  <c r="X70" i="1"/>
  <c r="W70" i="1" s="1"/>
  <c r="S70" i="1"/>
  <c r="P70" i="1"/>
  <c r="K70" i="1"/>
  <c r="J70" i="1"/>
  <c r="AW70" i="1" s="1"/>
  <c r="AY70" i="1" s="1"/>
  <c r="BO69" i="1"/>
  <c r="BN69" i="1"/>
  <c r="BM69" i="1" s="1"/>
  <c r="AV69" i="1" s="1"/>
  <c r="BL69" i="1"/>
  <c r="BI69" i="1"/>
  <c r="BH69" i="1"/>
  <c r="BA69" i="1"/>
  <c r="BD69" i="1" s="1"/>
  <c r="AZ69" i="1"/>
  <c r="AT69" i="1"/>
  <c r="AX69" i="1" s="1"/>
  <c r="AN69" i="1"/>
  <c r="AI69" i="1"/>
  <c r="AG69" i="1" s="1"/>
  <c r="AH69" i="1"/>
  <c r="Y69" i="1"/>
  <c r="X69" i="1"/>
  <c r="S69" i="1"/>
  <c r="P69" i="1"/>
  <c r="I69" i="1"/>
  <c r="H69" i="1" s="1"/>
  <c r="BO68" i="1"/>
  <c r="BN68" i="1"/>
  <c r="BL68" i="1"/>
  <c r="BM68" i="1" s="1"/>
  <c r="AV68" i="1" s="1"/>
  <c r="AX68" i="1" s="1"/>
  <c r="BI68" i="1"/>
  <c r="BH68" i="1"/>
  <c r="AZ68" i="1"/>
  <c r="AT68" i="1"/>
  <c r="AN68" i="1"/>
  <c r="BA68" i="1" s="1"/>
  <c r="BD68" i="1" s="1"/>
  <c r="AI68" i="1"/>
  <c r="AG68" i="1"/>
  <c r="Y68" i="1"/>
  <c r="X68" i="1"/>
  <c r="W68" i="1"/>
  <c r="P68" i="1"/>
  <c r="N68" i="1"/>
  <c r="BO67" i="1"/>
  <c r="S67" i="1" s="1"/>
  <c r="BN67" i="1"/>
  <c r="BL67" i="1"/>
  <c r="BI67" i="1"/>
  <c r="BH67" i="1"/>
  <c r="BG67" i="1"/>
  <c r="BF67" i="1"/>
  <c r="BJ67" i="1" s="1"/>
  <c r="BK67" i="1" s="1"/>
  <c r="AZ67" i="1"/>
  <c r="AW67" i="1"/>
  <c r="AT67" i="1"/>
  <c r="AN67" i="1"/>
  <c r="BA67" i="1" s="1"/>
  <c r="BD67" i="1" s="1"/>
  <c r="BE67" i="1" s="1"/>
  <c r="AI67" i="1"/>
  <c r="AH67" i="1"/>
  <c r="AG67" i="1"/>
  <c r="Y67" i="1"/>
  <c r="X67" i="1"/>
  <c r="W67" i="1" s="1"/>
  <c r="T67" i="1"/>
  <c r="U67" i="1" s="1"/>
  <c r="P67" i="1"/>
  <c r="N67" i="1"/>
  <c r="K67" i="1"/>
  <c r="J67" i="1"/>
  <c r="I67" i="1"/>
  <c r="H67" i="1"/>
  <c r="AA67" i="1" s="1"/>
  <c r="BO66" i="1"/>
  <c r="BN66" i="1"/>
  <c r="BM66" i="1"/>
  <c r="AV66" i="1" s="1"/>
  <c r="BL66" i="1"/>
  <c r="BI66" i="1"/>
  <c r="BH66" i="1"/>
  <c r="AZ66" i="1"/>
  <c r="AT66" i="1"/>
  <c r="AX66" i="1" s="1"/>
  <c r="AN66" i="1"/>
  <c r="BA66" i="1" s="1"/>
  <c r="BD66" i="1" s="1"/>
  <c r="AI66" i="1"/>
  <c r="AG66" i="1" s="1"/>
  <c r="Y66" i="1"/>
  <c r="X66" i="1"/>
  <c r="W66" i="1" s="1"/>
  <c r="S66" i="1"/>
  <c r="P66" i="1"/>
  <c r="K66" i="1"/>
  <c r="J66" i="1"/>
  <c r="AW66" i="1" s="1"/>
  <c r="AY66" i="1" s="1"/>
  <c r="BO65" i="1"/>
  <c r="BN65" i="1"/>
  <c r="BL65" i="1"/>
  <c r="BM65" i="1" s="1"/>
  <c r="AV65" i="1" s="1"/>
  <c r="AX65" i="1" s="1"/>
  <c r="BI65" i="1"/>
  <c r="BH65" i="1"/>
  <c r="BA65" i="1"/>
  <c r="BD65" i="1" s="1"/>
  <c r="AZ65" i="1"/>
  <c r="AT65" i="1"/>
  <c r="AN65" i="1"/>
  <c r="AI65" i="1"/>
  <c r="AG65" i="1" s="1"/>
  <c r="Y65" i="1"/>
  <c r="X65" i="1"/>
  <c r="P65" i="1"/>
  <c r="BO64" i="1"/>
  <c r="BN64" i="1"/>
  <c r="BL64" i="1"/>
  <c r="BM64" i="1" s="1"/>
  <c r="AV64" i="1" s="1"/>
  <c r="BI64" i="1"/>
  <c r="BH64" i="1"/>
  <c r="AZ64" i="1"/>
  <c r="AX64" i="1"/>
  <c r="AT64" i="1"/>
  <c r="AN64" i="1"/>
  <c r="BA64" i="1" s="1"/>
  <c r="BD64" i="1" s="1"/>
  <c r="AI64" i="1"/>
  <c r="AG64" i="1"/>
  <c r="Y64" i="1"/>
  <c r="X64" i="1"/>
  <c r="W64" i="1"/>
  <c r="P64" i="1"/>
  <c r="N64" i="1"/>
  <c r="BO63" i="1"/>
  <c r="BN63" i="1"/>
  <c r="BL63" i="1"/>
  <c r="BI63" i="1"/>
  <c r="BH63" i="1"/>
  <c r="BG63" i="1"/>
  <c r="AZ63" i="1"/>
  <c r="AT63" i="1"/>
  <c r="AN63" i="1"/>
  <c r="BA63" i="1" s="1"/>
  <c r="BD63" i="1" s="1"/>
  <c r="BE63" i="1" s="1"/>
  <c r="AI63" i="1"/>
  <c r="AG63" i="1" s="1"/>
  <c r="Y63" i="1"/>
  <c r="X63" i="1"/>
  <c r="W63" i="1" s="1"/>
  <c r="P63" i="1"/>
  <c r="BO62" i="1"/>
  <c r="BN62" i="1"/>
  <c r="BM62" i="1"/>
  <c r="AV62" i="1" s="1"/>
  <c r="BL62" i="1"/>
  <c r="S62" i="1" s="1"/>
  <c r="BI62" i="1"/>
  <c r="BH62" i="1"/>
  <c r="AZ62" i="1"/>
  <c r="AT62" i="1"/>
  <c r="AN62" i="1"/>
  <c r="BA62" i="1" s="1"/>
  <c r="BD62" i="1" s="1"/>
  <c r="AI62" i="1"/>
  <c r="AG62" i="1" s="1"/>
  <c r="J62" i="1" s="1"/>
  <c r="AW62" i="1" s="1"/>
  <c r="AY62" i="1" s="1"/>
  <c r="Y62" i="1"/>
  <c r="X62" i="1"/>
  <c r="W62" i="1" s="1"/>
  <c r="P62" i="1"/>
  <c r="K62" i="1"/>
  <c r="BO61" i="1"/>
  <c r="BN61" i="1"/>
  <c r="BL61" i="1"/>
  <c r="BM61" i="1" s="1"/>
  <c r="AV61" i="1" s="1"/>
  <c r="AX61" i="1" s="1"/>
  <c r="BI61" i="1"/>
  <c r="BH61" i="1"/>
  <c r="BA61" i="1"/>
  <c r="BD61" i="1" s="1"/>
  <c r="AZ61" i="1"/>
  <c r="AT61" i="1"/>
  <c r="AN61" i="1"/>
  <c r="AI61" i="1"/>
  <c r="AG61" i="1" s="1"/>
  <c r="AH61" i="1" s="1"/>
  <c r="Y61" i="1"/>
  <c r="X61" i="1"/>
  <c r="P61" i="1"/>
  <c r="I61" i="1"/>
  <c r="H61" i="1" s="1"/>
  <c r="BO60" i="1"/>
  <c r="BN60" i="1"/>
  <c r="BL60" i="1"/>
  <c r="BM60" i="1" s="1"/>
  <c r="AV60" i="1" s="1"/>
  <c r="AX60" i="1" s="1"/>
  <c r="BI60" i="1"/>
  <c r="BH60" i="1"/>
  <c r="AZ60" i="1"/>
  <c r="AT60" i="1"/>
  <c r="AN60" i="1"/>
  <c r="BA60" i="1" s="1"/>
  <c r="BD60" i="1" s="1"/>
  <c r="AI60" i="1"/>
  <c r="AH60" i="1"/>
  <c r="AG60" i="1"/>
  <c r="Y60" i="1"/>
  <c r="X60" i="1"/>
  <c r="W60" i="1" s="1"/>
  <c r="P60" i="1"/>
  <c r="N60" i="1"/>
  <c r="BO59" i="1"/>
  <c r="BN59" i="1"/>
  <c r="BL59" i="1"/>
  <c r="BI59" i="1"/>
  <c r="BH59" i="1"/>
  <c r="AZ59" i="1"/>
  <c r="AT59" i="1"/>
  <c r="AN59" i="1"/>
  <c r="BA59" i="1" s="1"/>
  <c r="BD59" i="1" s="1"/>
  <c r="BE59" i="1" s="1"/>
  <c r="AI59" i="1"/>
  <c r="AG59" i="1" s="1"/>
  <c r="N59" i="1" s="1"/>
  <c r="Y59" i="1"/>
  <c r="X59" i="1"/>
  <c r="W59" i="1" s="1"/>
  <c r="P59" i="1"/>
  <c r="BO58" i="1"/>
  <c r="BN58" i="1"/>
  <c r="BM58" i="1"/>
  <c r="BL58" i="1"/>
  <c r="S58" i="1" s="1"/>
  <c r="BI58" i="1"/>
  <c r="BH58" i="1"/>
  <c r="BF58" i="1"/>
  <c r="BJ58" i="1" s="1"/>
  <c r="BK58" i="1" s="1"/>
  <c r="BE58" i="1"/>
  <c r="BD58" i="1"/>
  <c r="BG58" i="1" s="1"/>
  <c r="AZ58" i="1"/>
  <c r="AV58" i="1"/>
  <c r="AT58" i="1"/>
  <c r="AN58" i="1"/>
  <c r="BA58" i="1" s="1"/>
  <c r="AI58" i="1"/>
  <c r="AG58" i="1" s="1"/>
  <c r="Y58" i="1"/>
  <c r="X58" i="1"/>
  <c r="W58" i="1" s="1"/>
  <c r="P58" i="1"/>
  <c r="BO57" i="1"/>
  <c r="BN57" i="1"/>
  <c r="BL57" i="1"/>
  <c r="BI57" i="1"/>
  <c r="BH57" i="1"/>
  <c r="BD57" i="1"/>
  <c r="BA57" i="1"/>
  <c r="AZ57" i="1"/>
  <c r="AT57" i="1"/>
  <c r="AN57" i="1"/>
  <c r="AI57" i="1"/>
  <c r="AG57" i="1" s="1"/>
  <c r="K57" i="1" s="1"/>
  <c r="Y57" i="1"/>
  <c r="X57" i="1"/>
  <c r="W57" i="1" s="1"/>
  <c r="P57" i="1"/>
  <c r="N57" i="1"/>
  <c r="J57" i="1"/>
  <c r="AW57" i="1" s="1"/>
  <c r="BO56" i="1"/>
  <c r="BN56" i="1"/>
  <c r="BL56" i="1"/>
  <c r="BI56" i="1"/>
  <c r="BH56" i="1"/>
  <c r="AZ56" i="1"/>
  <c r="AT56" i="1"/>
  <c r="AN56" i="1"/>
  <c r="BA56" i="1" s="1"/>
  <c r="BD56" i="1" s="1"/>
  <c r="BF56" i="1" s="1"/>
  <c r="BJ56" i="1" s="1"/>
  <c r="BK56" i="1" s="1"/>
  <c r="AI56" i="1"/>
  <c r="AG56" i="1"/>
  <c r="Y56" i="1"/>
  <c r="X56" i="1"/>
  <c r="W56" i="1"/>
  <c r="P56" i="1"/>
  <c r="J56" i="1"/>
  <c r="AW56" i="1" s="1"/>
  <c r="BO55" i="1"/>
  <c r="BN55" i="1"/>
  <c r="BM55" i="1" s="1"/>
  <c r="AV55" i="1" s="1"/>
  <c r="AX55" i="1" s="1"/>
  <c r="BL55" i="1"/>
  <c r="BI55" i="1"/>
  <c r="BH55" i="1"/>
  <c r="AZ55" i="1"/>
  <c r="AT55" i="1"/>
  <c r="AN55" i="1"/>
  <c r="BA55" i="1" s="1"/>
  <c r="BD55" i="1" s="1"/>
  <c r="AI55" i="1"/>
  <c r="AG55" i="1" s="1"/>
  <c r="AH55" i="1" s="1"/>
  <c r="Y55" i="1"/>
  <c r="X55" i="1"/>
  <c r="W55" i="1" s="1"/>
  <c r="S55" i="1"/>
  <c r="P55" i="1"/>
  <c r="N55" i="1"/>
  <c r="J55" i="1"/>
  <c r="AW55" i="1" s="1"/>
  <c r="I55" i="1"/>
  <c r="H55" i="1" s="1"/>
  <c r="BO54" i="1"/>
  <c r="S54" i="1" s="1"/>
  <c r="BN54" i="1"/>
  <c r="BM54" i="1" s="1"/>
  <c r="AV54" i="1" s="1"/>
  <c r="BL54" i="1"/>
  <c r="BI54" i="1"/>
  <c r="BH54" i="1"/>
  <c r="AZ54" i="1"/>
  <c r="AT54" i="1"/>
  <c r="AN54" i="1"/>
  <c r="BA54" i="1" s="1"/>
  <c r="BD54" i="1" s="1"/>
  <c r="AI54" i="1"/>
  <c r="AH54" i="1"/>
  <c r="AG54" i="1"/>
  <c r="K54" i="1" s="1"/>
  <c r="Y54" i="1"/>
  <c r="X54" i="1"/>
  <c r="W54" i="1" s="1"/>
  <c r="P54" i="1"/>
  <c r="BO53" i="1"/>
  <c r="BN53" i="1"/>
  <c r="BM53" i="1"/>
  <c r="AV53" i="1" s="1"/>
  <c r="AX53" i="1" s="1"/>
  <c r="BL53" i="1"/>
  <c r="BI53" i="1"/>
  <c r="BH53" i="1"/>
  <c r="AZ53" i="1"/>
  <c r="AT53" i="1"/>
  <c r="AN53" i="1"/>
  <c r="BA53" i="1" s="1"/>
  <c r="BD53" i="1" s="1"/>
  <c r="AI53" i="1"/>
  <c r="AG53" i="1" s="1"/>
  <c r="Y53" i="1"/>
  <c r="X53" i="1"/>
  <c r="W53" i="1" s="1"/>
  <c r="S53" i="1"/>
  <c r="P53" i="1"/>
  <c r="BO52" i="1"/>
  <c r="BN52" i="1"/>
  <c r="BM52" i="1" s="1"/>
  <c r="AV52" i="1" s="1"/>
  <c r="BL52" i="1"/>
  <c r="BI52" i="1"/>
  <c r="BH52" i="1"/>
  <c r="BA52" i="1"/>
  <c r="BD52" i="1" s="1"/>
  <c r="AZ52" i="1"/>
  <c r="AT52" i="1"/>
  <c r="AN52" i="1"/>
  <c r="AI52" i="1"/>
  <c r="AG52" i="1" s="1"/>
  <c r="Y52" i="1"/>
  <c r="X52" i="1"/>
  <c r="W52" i="1" s="1"/>
  <c r="S52" i="1"/>
  <c r="P52" i="1"/>
  <c r="BO51" i="1"/>
  <c r="BN51" i="1"/>
  <c r="BL51" i="1"/>
  <c r="BM51" i="1" s="1"/>
  <c r="AV51" i="1" s="1"/>
  <c r="AX51" i="1" s="1"/>
  <c r="BI51" i="1"/>
  <c r="BH51" i="1"/>
  <c r="AZ51" i="1"/>
  <c r="AT51" i="1"/>
  <c r="AN51" i="1"/>
  <c r="BA51" i="1" s="1"/>
  <c r="BD51" i="1" s="1"/>
  <c r="AI51" i="1"/>
  <c r="AG51" i="1"/>
  <c r="K51" i="1" s="1"/>
  <c r="Y51" i="1"/>
  <c r="X51" i="1"/>
  <c r="W51" i="1"/>
  <c r="P51" i="1"/>
  <c r="N51" i="1"/>
  <c r="J51" i="1"/>
  <c r="AW51" i="1" s="1"/>
  <c r="BO50" i="1"/>
  <c r="S50" i="1" s="1"/>
  <c r="BN50" i="1"/>
  <c r="BL50" i="1"/>
  <c r="BM50" i="1" s="1"/>
  <c r="AV50" i="1" s="1"/>
  <c r="BI50" i="1"/>
  <c r="BH50" i="1"/>
  <c r="AZ50" i="1"/>
  <c r="AT50" i="1"/>
  <c r="AN50" i="1"/>
  <c r="BA50" i="1" s="1"/>
  <c r="BD50" i="1" s="1"/>
  <c r="AI50" i="1"/>
  <c r="AH50" i="1"/>
  <c r="AG50" i="1"/>
  <c r="K50" i="1" s="1"/>
  <c r="Y50" i="1"/>
  <c r="X50" i="1"/>
  <c r="W50" i="1" s="1"/>
  <c r="P50" i="1"/>
  <c r="BO49" i="1"/>
  <c r="BN49" i="1"/>
  <c r="BL49" i="1"/>
  <c r="BM49" i="1" s="1"/>
  <c r="AV49" i="1" s="1"/>
  <c r="BI49" i="1"/>
  <c r="BH49" i="1"/>
  <c r="AZ49" i="1"/>
  <c r="AX49" i="1"/>
  <c r="AT49" i="1"/>
  <c r="AN49" i="1"/>
  <c r="BA49" i="1" s="1"/>
  <c r="BD49" i="1" s="1"/>
  <c r="AI49" i="1"/>
  <c r="AG49" i="1" s="1"/>
  <c r="Y49" i="1"/>
  <c r="X49" i="1"/>
  <c r="W49" i="1" s="1"/>
  <c r="S49" i="1"/>
  <c r="P49" i="1"/>
  <c r="BO48" i="1"/>
  <c r="BN48" i="1"/>
  <c r="BM48" i="1" s="1"/>
  <c r="AV48" i="1" s="1"/>
  <c r="BL48" i="1"/>
  <c r="BI48" i="1"/>
  <c r="BH48" i="1"/>
  <c r="BF48" i="1"/>
  <c r="BJ48" i="1" s="1"/>
  <c r="BK48" i="1" s="1"/>
  <c r="BA48" i="1"/>
  <c r="BD48" i="1" s="1"/>
  <c r="AZ48" i="1"/>
  <c r="AT48" i="1"/>
  <c r="AN48" i="1"/>
  <c r="AI48" i="1"/>
  <c r="AG48" i="1" s="1"/>
  <c r="Y48" i="1"/>
  <c r="X48" i="1"/>
  <c r="S48" i="1"/>
  <c r="P48" i="1"/>
  <c r="BO47" i="1"/>
  <c r="BN47" i="1"/>
  <c r="BL47" i="1"/>
  <c r="BI47" i="1"/>
  <c r="BH47" i="1"/>
  <c r="AZ47" i="1"/>
  <c r="AT47" i="1"/>
  <c r="AN47" i="1"/>
  <c r="BA47" i="1" s="1"/>
  <c r="BD47" i="1" s="1"/>
  <c r="AI47" i="1"/>
  <c r="AG47" i="1"/>
  <c r="Y47" i="1"/>
  <c r="X47" i="1"/>
  <c r="W47" i="1"/>
  <c r="P47" i="1"/>
  <c r="BO46" i="1"/>
  <c r="BN46" i="1"/>
  <c r="BL46" i="1"/>
  <c r="BM46" i="1" s="1"/>
  <c r="BJ46" i="1"/>
  <c r="BK46" i="1" s="1"/>
  <c r="BI46" i="1"/>
  <c r="BH46" i="1"/>
  <c r="BG46" i="1"/>
  <c r="BF46" i="1"/>
  <c r="AZ46" i="1"/>
  <c r="AV46" i="1"/>
  <c r="AT46" i="1"/>
  <c r="AX46" i="1" s="1"/>
  <c r="AN46" i="1"/>
  <c r="BA46" i="1" s="1"/>
  <c r="BD46" i="1" s="1"/>
  <c r="BE46" i="1" s="1"/>
  <c r="AI46" i="1"/>
  <c r="AH46" i="1"/>
  <c r="AG46" i="1"/>
  <c r="Y46" i="1"/>
  <c r="X46" i="1"/>
  <c r="W46" i="1" s="1"/>
  <c r="P46" i="1"/>
  <c r="BO45" i="1"/>
  <c r="BN45" i="1"/>
  <c r="BM45" i="1"/>
  <c r="AV45" i="1" s="1"/>
  <c r="BL45" i="1"/>
  <c r="S45" i="1" s="1"/>
  <c r="BJ45" i="1"/>
  <c r="BK45" i="1" s="1"/>
  <c r="BI45" i="1"/>
  <c r="BH45" i="1"/>
  <c r="BG45" i="1"/>
  <c r="BE45" i="1"/>
  <c r="BD45" i="1"/>
  <c r="BF45" i="1" s="1"/>
  <c r="AZ45" i="1"/>
  <c r="AW45" i="1"/>
  <c r="AY45" i="1" s="1"/>
  <c r="AT45" i="1"/>
  <c r="AX45" i="1" s="1"/>
  <c r="AN45" i="1"/>
  <c r="BA45" i="1" s="1"/>
  <c r="AI45" i="1"/>
  <c r="AG45" i="1" s="1"/>
  <c r="I45" i="1" s="1"/>
  <c r="H45" i="1" s="1"/>
  <c r="Y45" i="1"/>
  <c r="X45" i="1"/>
  <c r="W45" i="1" s="1"/>
  <c r="P45" i="1"/>
  <c r="N45" i="1"/>
  <c r="J45" i="1"/>
  <c r="BO44" i="1"/>
  <c r="BN44" i="1"/>
  <c r="BM44" i="1"/>
  <c r="BL44" i="1"/>
  <c r="BI44" i="1"/>
  <c r="BH44" i="1"/>
  <c r="BA44" i="1"/>
  <c r="BD44" i="1" s="1"/>
  <c r="BG44" i="1" s="1"/>
  <c r="AZ44" i="1"/>
  <c r="AV44" i="1"/>
  <c r="AT44" i="1"/>
  <c r="AX44" i="1" s="1"/>
  <c r="AN44" i="1"/>
  <c r="AI44" i="1"/>
  <c r="AG44" i="1"/>
  <c r="Y44" i="1"/>
  <c r="X44" i="1"/>
  <c r="W44" i="1"/>
  <c r="S44" i="1"/>
  <c r="P44" i="1"/>
  <c r="BO43" i="1"/>
  <c r="BN43" i="1"/>
  <c r="BL43" i="1"/>
  <c r="BI43" i="1"/>
  <c r="BH43" i="1"/>
  <c r="BG43" i="1"/>
  <c r="BF43" i="1"/>
  <c r="BJ43" i="1" s="1"/>
  <c r="BK43" i="1" s="1"/>
  <c r="BA43" i="1"/>
  <c r="BD43" i="1" s="1"/>
  <c r="BE43" i="1" s="1"/>
  <c r="AZ43" i="1"/>
  <c r="AT43" i="1"/>
  <c r="AN43" i="1"/>
  <c r="AI43" i="1"/>
  <c r="AG43" i="1" s="1"/>
  <c r="Y43" i="1"/>
  <c r="W43" i="1" s="1"/>
  <c r="X43" i="1"/>
  <c r="P43" i="1"/>
  <c r="BO42" i="1"/>
  <c r="BN42" i="1"/>
  <c r="BL42" i="1"/>
  <c r="BM42" i="1" s="1"/>
  <c r="AV42" i="1" s="1"/>
  <c r="BI42" i="1"/>
  <c r="BH42" i="1"/>
  <c r="AZ42" i="1"/>
  <c r="AT42" i="1"/>
  <c r="AN42" i="1"/>
  <c r="BA42" i="1" s="1"/>
  <c r="BD42" i="1" s="1"/>
  <c r="BG42" i="1" s="1"/>
  <c r="AI42" i="1"/>
  <c r="AH42" i="1"/>
  <c r="AG42" i="1"/>
  <c r="I42" i="1" s="1"/>
  <c r="Y42" i="1"/>
  <c r="X42" i="1"/>
  <c r="W42" i="1" s="1"/>
  <c r="S42" i="1"/>
  <c r="P42" i="1"/>
  <c r="N42" i="1"/>
  <c r="K42" i="1"/>
  <c r="J42" i="1"/>
  <c r="AW42" i="1" s="1"/>
  <c r="H42" i="1"/>
  <c r="BO41" i="1"/>
  <c r="BN41" i="1"/>
  <c r="BM41" i="1" s="1"/>
  <c r="AV41" i="1" s="1"/>
  <c r="AX41" i="1" s="1"/>
  <c r="BL41" i="1"/>
  <c r="BI41" i="1"/>
  <c r="BH41" i="1"/>
  <c r="BA41" i="1"/>
  <c r="BD41" i="1" s="1"/>
  <c r="AZ41" i="1"/>
  <c r="AT41" i="1"/>
  <c r="AN41" i="1"/>
  <c r="AI41" i="1"/>
  <c r="AG41" i="1"/>
  <c r="Y41" i="1"/>
  <c r="X41" i="1"/>
  <c r="W41" i="1"/>
  <c r="S41" i="1"/>
  <c r="P41" i="1"/>
  <c r="BO40" i="1"/>
  <c r="BN40" i="1"/>
  <c r="BL40" i="1"/>
  <c r="BI40" i="1"/>
  <c r="BH40" i="1"/>
  <c r="BG40" i="1"/>
  <c r="BF40" i="1"/>
  <c r="BJ40" i="1" s="1"/>
  <c r="BK40" i="1" s="1"/>
  <c r="AZ40" i="1"/>
  <c r="AW40" i="1"/>
  <c r="AT40" i="1"/>
  <c r="AN40" i="1"/>
  <c r="BA40" i="1" s="1"/>
  <c r="BD40" i="1" s="1"/>
  <c r="BE40" i="1" s="1"/>
  <c r="AI40" i="1"/>
  <c r="AG40" i="1"/>
  <c r="K40" i="1" s="1"/>
  <c r="Y40" i="1"/>
  <c r="X40" i="1"/>
  <c r="W40" i="1"/>
  <c r="P40" i="1"/>
  <c r="N40" i="1"/>
  <c r="J40" i="1"/>
  <c r="I40" i="1"/>
  <c r="H40" i="1" s="1"/>
  <c r="BO39" i="1"/>
  <c r="BN39" i="1"/>
  <c r="BL39" i="1"/>
  <c r="S39" i="1" s="1"/>
  <c r="BI39" i="1"/>
  <c r="BH39" i="1"/>
  <c r="AZ39" i="1"/>
  <c r="AT39" i="1"/>
  <c r="AN39" i="1"/>
  <c r="BA39" i="1" s="1"/>
  <c r="BD39" i="1" s="1"/>
  <c r="AI39" i="1"/>
  <c r="AH39" i="1"/>
  <c r="AG39" i="1"/>
  <c r="I39" i="1" s="1"/>
  <c r="H39" i="1" s="1"/>
  <c r="AA39" i="1" s="1"/>
  <c r="Y39" i="1"/>
  <c r="X39" i="1"/>
  <c r="W39" i="1" s="1"/>
  <c r="P39" i="1"/>
  <c r="K39" i="1"/>
  <c r="J39" i="1"/>
  <c r="AW39" i="1" s="1"/>
  <c r="BO38" i="1"/>
  <c r="BN38" i="1"/>
  <c r="BL38" i="1"/>
  <c r="BM38" i="1" s="1"/>
  <c r="AV38" i="1" s="1"/>
  <c r="AX38" i="1" s="1"/>
  <c r="BI38" i="1"/>
  <c r="BH38" i="1"/>
  <c r="BA38" i="1"/>
  <c r="BD38" i="1" s="1"/>
  <c r="AZ38" i="1"/>
  <c r="AT38" i="1"/>
  <c r="AN38" i="1"/>
  <c r="AI38" i="1"/>
  <c r="AG38" i="1" s="1"/>
  <c r="I38" i="1" s="1"/>
  <c r="H38" i="1" s="1"/>
  <c r="AH38" i="1"/>
  <c r="Y38" i="1"/>
  <c r="X38" i="1"/>
  <c r="W38" i="1" s="1"/>
  <c r="P38" i="1"/>
  <c r="BO37" i="1"/>
  <c r="BN37" i="1"/>
  <c r="BM37" i="1" s="1"/>
  <c r="AV37" i="1" s="1"/>
  <c r="AX37" i="1" s="1"/>
  <c r="BL37" i="1"/>
  <c r="BI37" i="1"/>
  <c r="BH37" i="1"/>
  <c r="BA37" i="1"/>
  <c r="BD37" i="1" s="1"/>
  <c r="AZ37" i="1"/>
  <c r="AT37" i="1"/>
  <c r="AN37" i="1"/>
  <c r="AI37" i="1"/>
  <c r="AG37" i="1"/>
  <c r="N37" i="1" s="1"/>
  <c r="Y37" i="1"/>
  <c r="X37" i="1"/>
  <c r="W37" i="1"/>
  <c r="S37" i="1"/>
  <c r="P37" i="1"/>
  <c r="BO36" i="1"/>
  <c r="BN36" i="1"/>
  <c r="BL36" i="1"/>
  <c r="BI36" i="1"/>
  <c r="BH36" i="1"/>
  <c r="AZ36" i="1"/>
  <c r="AT36" i="1"/>
  <c r="AN36" i="1"/>
  <c r="BA36" i="1" s="1"/>
  <c r="BD36" i="1" s="1"/>
  <c r="AI36" i="1"/>
  <c r="AG36" i="1" s="1"/>
  <c r="Y36" i="1"/>
  <c r="W36" i="1" s="1"/>
  <c r="X36" i="1"/>
  <c r="P36" i="1"/>
  <c r="J36" i="1"/>
  <c r="AW36" i="1" s="1"/>
  <c r="BO35" i="1"/>
  <c r="BN35" i="1"/>
  <c r="BM35" i="1"/>
  <c r="AV35" i="1" s="1"/>
  <c r="BL35" i="1"/>
  <c r="BI35" i="1"/>
  <c r="BH35" i="1"/>
  <c r="BD35" i="1"/>
  <c r="BE35" i="1" s="1"/>
  <c r="AZ35" i="1"/>
  <c r="AT35" i="1"/>
  <c r="AX35" i="1" s="1"/>
  <c r="AN35" i="1"/>
  <c r="BA35" i="1" s="1"/>
  <c r="AI35" i="1"/>
  <c r="AH35" i="1"/>
  <c r="AG35" i="1"/>
  <c r="I35" i="1" s="1"/>
  <c r="Y35" i="1"/>
  <c r="X35" i="1"/>
  <c r="W35" i="1" s="1"/>
  <c r="S35" i="1"/>
  <c r="P35" i="1"/>
  <c r="K35" i="1"/>
  <c r="J35" i="1"/>
  <c r="AW35" i="1" s="1"/>
  <c r="AY35" i="1" s="1"/>
  <c r="H35" i="1"/>
  <c r="BO34" i="1"/>
  <c r="BN34" i="1"/>
  <c r="BL34" i="1"/>
  <c r="BM34" i="1" s="1"/>
  <c r="AV34" i="1" s="1"/>
  <c r="BI34" i="1"/>
  <c r="BH34" i="1"/>
  <c r="BA34" i="1"/>
  <c r="BD34" i="1" s="1"/>
  <c r="AZ34" i="1"/>
  <c r="AX34" i="1"/>
  <c r="AT34" i="1"/>
  <c r="AN34" i="1"/>
  <c r="AI34" i="1"/>
  <c r="AG34" i="1" s="1"/>
  <c r="AH34" i="1" s="1"/>
  <c r="Y34" i="1"/>
  <c r="X34" i="1"/>
  <c r="P34" i="1"/>
  <c r="N34" i="1"/>
  <c r="BO33" i="1"/>
  <c r="BN33" i="1"/>
  <c r="BM33" i="1" s="1"/>
  <c r="BL33" i="1"/>
  <c r="BI33" i="1"/>
  <c r="BH33" i="1"/>
  <c r="BF33" i="1"/>
  <c r="BJ33" i="1" s="1"/>
  <c r="BK33" i="1" s="1"/>
  <c r="AZ33" i="1"/>
  <c r="AX33" i="1"/>
  <c r="AV33" i="1"/>
  <c r="AT33" i="1"/>
  <c r="AN33" i="1"/>
  <c r="BA33" i="1" s="1"/>
  <c r="BD33" i="1" s="1"/>
  <c r="AI33" i="1"/>
  <c r="AG33" i="1"/>
  <c r="Y33" i="1"/>
  <c r="X33" i="1"/>
  <c r="W33" i="1"/>
  <c r="S33" i="1"/>
  <c r="P33" i="1"/>
  <c r="N33" i="1"/>
  <c r="BO32" i="1"/>
  <c r="BN32" i="1"/>
  <c r="BL32" i="1"/>
  <c r="BI32" i="1"/>
  <c r="BH32" i="1"/>
  <c r="AZ32" i="1"/>
  <c r="AT32" i="1"/>
  <c r="AN32" i="1"/>
  <c r="BA32" i="1" s="1"/>
  <c r="BD32" i="1" s="1"/>
  <c r="AI32" i="1"/>
  <c r="AG32" i="1" s="1"/>
  <c r="J32" i="1" s="1"/>
  <c r="AW32" i="1" s="1"/>
  <c r="Y32" i="1"/>
  <c r="W32" i="1" s="1"/>
  <c r="X32" i="1"/>
  <c r="P32" i="1"/>
  <c r="BO31" i="1"/>
  <c r="BN31" i="1"/>
  <c r="BM31" i="1"/>
  <c r="AV31" i="1" s="1"/>
  <c r="AY31" i="1" s="1"/>
  <c r="BL31" i="1"/>
  <c r="BI31" i="1"/>
  <c r="BH31" i="1"/>
  <c r="AZ31" i="1"/>
  <c r="AT31" i="1"/>
  <c r="AN31" i="1"/>
  <c r="BA31" i="1" s="1"/>
  <c r="BD31" i="1" s="1"/>
  <c r="AI31" i="1"/>
  <c r="AG31" i="1"/>
  <c r="I31" i="1" s="1"/>
  <c r="H31" i="1" s="1"/>
  <c r="Y31" i="1"/>
  <c r="X31" i="1"/>
  <c r="W31" i="1" s="1"/>
  <c r="S31" i="1"/>
  <c r="P31" i="1"/>
  <c r="J31" i="1"/>
  <c r="AW31" i="1" s="1"/>
  <c r="BO30" i="1"/>
  <c r="BN30" i="1"/>
  <c r="BL30" i="1"/>
  <c r="BI30" i="1"/>
  <c r="BH30" i="1"/>
  <c r="BD30" i="1"/>
  <c r="AZ30" i="1"/>
  <c r="AT30" i="1"/>
  <c r="AN30" i="1"/>
  <c r="BA30" i="1" s="1"/>
  <c r="AI30" i="1"/>
  <c r="AG30" i="1" s="1"/>
  <c r="Y30" i="1"/>
  <c r="X30" i="1"/>
  <c r="W30" i="1" s="1"/>
  <c r="P30" i="1"/>
  <c r="BO29" i="1"/>
  <c r="BN29" i="1"/>
  <c r="BL29" i="1"/>
  <c r="S29" i="1" s="1"/>
  <c r="BI29" i="1"/>
  <c r="BH29" i="1"/>
  <c r="BA29" i="1"/>
  <c r="BD29" i="1" s="1"/>
  <c r="AZ29" i="1"/>
  <c r="AT29" i="1"/>
  <c r="AN29" i="1"/>
  <c r="AI29" i="1"/>
  <c r="AG29" i="1"/>
  <c r="Y29" i="1"/>
  <c r="X29" i="1"/>
  <c r="W29" i="1"/>
  <c r="P29" i="1"/>
  <c r="BO28" i="1"/>
  <c r="BN28" i="1"/>
  <c r="BL28" i="1"/>
  <c r="BI28" i="1"/>
  <c r="BH28" i="1"/>
  <c r="BA28" i="1"/>
  <c r="BD28" i="1" s="1"/>
  <c r="AZ28" i="1"/>
  <c r="AT28" i="1"/>
  <c r="AN28" i="1"/>
  <c r="AI28" i="1"/>
  <c r="AG28" i="1" s="1"/>
  <c r="AH28" i="1"/>
  <c r="Y28" i="1"/>
  <c r="X28" i="1"/>
  <c r="W28" i="1"/>
  <c r="P28" i="1"/>
  <c r="N28" i="1"/>
  <c r="BO27" i="1"/>
  <c r="BN27" i="1"/>
  <c r="BM27" i="1"/>
  <c r="AV27" i="1" s="1"/>
  <c r="BL27" i="1"/>
  <c r="BI27" i="1"/>
  <c r="BH27" i="1"/>
  <c r="AZ27" i="1"/>
  <c r="AT27" i="1"/>
  <c r="AN27" i="1"/>
  <c r="BA27" i="1" s="1"/>
  <c r="BD27" i="1" s="1"/>
  <c r="AI27" i="1"/>
  <c r="AH27" i="1"/>
  <c r="AG27" i="1"/>
  <c r="I27" i="1" s="1"/>
  <c r="H27" i="1" s="1"/>
  <c r="Y27" i="1"/>
  <c r="X27" i="1"/>
  <c r="W27" i="1" s="1"/>
  <c r="S27" i="1"/>
  <c r="P27" i="1"/>
  <c r="K27" i="1"/>
  <c r="J27" i="1"/>
  <c r="AW27" i="1" s="1"/>
  <c r="AY27" i="1" s="1"/>
  <c r="BO26" i="1"/>
  <c r="BN26" i="1"/>
  <c r="BM26" i="1"/>
  <c r="AV26" i="1" s="1"/>
  <c r="BL26" i="1"/>
  <c r="BI26" i="1"/>
  <c r="BH26" i="1"/>
  <c r="BA26" i="1"/>
  <c r="BD26" i="1" s="1"/>
  <c r="AZ26" i="1"/>
  <c r="AT26" i="1"/>
  <c r="AN26" i="1"/>
  <c r="AI26" i="1"/>
  <c r="AG26" i="1" s="1"/>
  <c r="AH26" i="1" s="1"/>
  <c r="Y26" i="1"/>
  <c r="X26" i="1"/>
  <c r="W26" i="1" s="1"/>
  <c r="S26" i="1"/>
  <c r="P26" i="1"/>
  <c r="BO25" i="1"/>
  <c r="BN25" i="1"/>
  <c r="BM25" i="1" s="1"/>
  <c r="AV25" i="1" s="1"/>
  <c r="AX25" i="1" s="1"/>
  <c r="BL25" i="1"/>
  <c r="BI25" i="1"/>
  <c r="BH25" i="1"/>
  <c r="BA25" i="1"/>
  <c r="BD25" i="1" s="1"/>
  <c r="AZ25" i="1"/>
  <c r="AT25" i="1"/>
  <c r="AN25" i="1"/>
  <c r="AI25" i="1"/>
  <c r="AG25" i="1"/>
  <c r="K25" i="1" s="1"/>
  <c r="Y25" i="1"/>
  <c r="X25" i="1"/>
  <c r="W25" i="1"/>
  <c r="S25" i="1"/>
  <c r="P25" i="1"/>
  <c r="N25" i="1"/>
  <c r="BO24" i="1"/>
  <c r="BN24" i="1"/>
  <c r="BL24" i="1"/>
  <c r="BM24" i="1" s="1"/>
  <c r="AV24" i="1" s="1"/>
  <c r="AX24" i="1" s="1"/>
  <c r="BI24" i="1"/>
  <c r="BH24" i="1"/>
  <c r="AZ24" i="1"/>
  <c r="AT24" i="1"/>
  <c r="AN24" i="1"/>
  <c r="BA24" i="1" s="1"/>
  <c r="BD24" i="1" s="1"/>
  <c r="BF24" i="1" s="1"/>
  <c r="BJ24" i="1" s="1"/>
  <c r="BK24" i="1" s="1"/>
  <c r="AI24" i="1"/>
  <c r="AG24" i="1"/>
  <c r="K24" i="1" s="1"/>
  <c r="Y24" i="1"/>
  <c r="X24" i="1"/>
  <c r="W24" i="1"/>
  <c r="P24" i="1"/>
  <c r="BO23" i="1"/>
  <c r="BN23" i="1"/>
  <c r="BL23" i="1"/>
  <c r="BI23" i="1"/>
  <c r="BH23" i="1"/>
  <c r="BD23" i="1"/>
  <c r="AZ23" i="1"/>
  <c r="AT23" i="1"/>
  <c r="AN23" i="1"/>
  <c r="BA23" i="1" s="1"/>
  <c r="AI23" i="1"/>
  <c r="AH23" i="1"/>
  <c r="AG23" i="1"/>
  <c r="I23" i="1" s="1"/>
  <c r="H23" i="1" s="1"/>
  <c r="Y23" i="1"/>
  <c r="X23" i="1"/>
  <c r="W23" i="1" s="1"/>
  <c r="P23" i="1"/>
  <c r="K23" i="1"/>
  <c r="J23" i="1"/>
  <c r="AW23" i="1" s="1"/>
  <c r="BO22" i="1"/>
  <c r="BN22" i="1"/>
  <c r="BM22" i="1"/>
  <c r="AV22" i="1" s="1"/>
  <c r="BL22" i="1"/>
  <c r="BI22" i="1"/>
  <c r="BH22" i="1"/>
  <c r="BA22" i="1"/>
  <c r="BD22" i="1" s="1"/>
  <c r="AZ22" i="1"/>
  <c r="AT22" i="1"/>
  <c r="AN22" i="1"/>
  <c r="AI22" i="1"/>
  <c r="AG22" i="1" s="1"/>
  <c r="AH22" i="1"/>
  <c r="Y22" i="1"/>
  <c r="X22" i="1"/>
  <c r="W22" i="1" s="1"/>
  <c r="S22" i="1"/>
  <c r="P22" i="1"/>
  <c r="BO21" i="1"/>
  <c r="BN21" i="1"/>
  <c r="BL21" i="1"/>
  <c r="BM21" i="1" s="1"/>
  <c r="AV21" i="1" s="1"/>
  <c r="AX21" i="1" s="1"/>
  <c r="BI21" i="1"/>
  <c r="BH21" i="1"/>
  <c r="BA21" i="1"/>
  <c r="BD21" i="1" s="1"/>
  <c r="AZ21" i="1"/>
  <c r="AT21" i="1"/>
  <c r="AN21" i="1"/>
  <c r="AI21" i="1"/>
  <c r="AG21" i="1"/>
  <c r="K21" i="1" s="1"/>
  <c r="Y21" i="1"/>
  <c r="X21" i="1"/>
  <c r="W21" i="1"/>
  <c r="S21" i="1"/>
  <c r="P21" i="1"/>
  <c r="N21" i="1"/>
  <c r="BO20" i="1"/>
  <c r="BN20" i="1"/>
  <c r="BL20" i="1"/>
  <c r="BI20" i="1"/>
  <c r="BH20" i="1"/>
  <c r="BF20" i="1"/>
  <c r="BJ20" i="1" s="1"/>
  <c r="BK20" i="1" s="1"/>
  <c r="AZ20" i="1"/>
  <c r="AT20" i="1"/>
  <c r="AN20" i="1"/>
  <c r="BA20" i="1" s="1"/>
  <c r="BD20" i="1" s="1"/>
  <c r="AI20" i="1"/>
  <c r="AG20" i="1"/>
  <c r="K20" i="1" s="1"/>
  <c r="Y20" i="1"/>
  <c r="X20" i="1"/>
  <c r="W20" i="1"/>
  <c r="P20" i="1"/>
  <c r="BO19" i="1"/>
  <c r="BN19" i="1"/>
  <c r="BL19" i="1"/>
  <c r="BI19" i="1"/>
  <c r="BH19" i="1"/>
  <c r="AZ19" i="1"/>
  <c r="AT19" i="1"/>
  <c r="AN19" i="1"/>
  <c r="BA19" i="1" s="1"/>
  <c r="BD19" i="1" s="1"/>
  <c r="AI19" i="1"/>
  <c r="AH19" i="1"/>
  <c r="AG19" i="1"/>
  <c r="I19" i="1" s="1"/>
  <c r="H19" i="1" s="1"/>
  <c r="Y19" i="1"/>
  <c r="X19" i="1"/>
  <c r="W19" i="1" s="1"/>
  <c r="P19" i="1"/>
  <c r="N19" i="1"/>
  <c r="K19" i="1"/>
  <c r="J19" i="1"/>
  <c r="AW19" i="1" s="1"/>
  <c r="BG27" i="1" l="1"/>
  <c r="BF27" i="1"/>
  <c r="BJ27" i="1" s="1"/>
  <c r="BK27" i="1" s="1"/>
  <c r="BE27" i="1"/>
  <c r="BG19" i="1"/>
  <c r="BF19" i="1"/>
  <c r="BJ19" i="1" s="1"/>
  <c r="BK19" i="1" s="1"/>
  <c r="BE19" i="1"/>
  <c r="AA19" i="1"/>
  <c r="BE28" i="1"/>
  <c r="BG28" i="1"/>
  <c r="BF28" i="1"/>
  <c r="BJ28" i="1" s="1"/>
  <c r="BK28" i="1" s="1"/>
  <c r="N22" i="1"/>
  <c r="K22" i="1"/>
  <c r="I22" i="1"/>
  <c r="H22" i="1" s="1"/>
  <c r="J22" i="1"/>
  <c r="AW22" i="1" s="1"/>
  <c r="AY22" i="1" s="1"/>
  <c r="Q27" i="1"/>
  <c r="O27" i="1" s="1"/>
  <c r="R27" i="1" s="1"/>
  <c r="L27" i="1" s="1"/>
  <c r="M27" i="1" s="1"/>
  <c r="AA27" i="1"/>
  <c r="BE23" i="1"/>
  <c r="BG23" i="1"/>
  <c r="BF23" i="1"/>
  <c r="BJ23" i="1" s="1"/>
  <c r="BK23" i="1" s="1"/>
  <c r="BG29" i="1"/>
  <c r="BF29" i="1"/>
  <c r="BJ29" i="1" s="1"/>
  <c r="BK29" i="1" s="1"/>
  <c r="BE29" i="1"/>
  <c r="BE30" i="1"/>
  <c r="BF30" i="1"/>
  <c r="BJ30" i="1" s="1"/>
  <c r="BK30" i="1" s="1"/>
  <c r="BG30" i="1"/>
  <c r="T39" i="1"/>
  <c r="U39" i="1" s="1"/>
  <c r="AB31" i="1"/>
  <c r="AX22" i="1"/>
  <c r="AA38" i="1"/>
  <c r="AB22" i="1"/>
  <c r="AA23" i="1"/>
  <c r="K28" i="1"/>
  <c r="J28" i="1"/>
  <c r="AW28" i="1" s="1"/>
  <c r="I28" i="1"/>
  <c r="H28" i="1" s="1"/>
  <c r="BE32" i="1"/>
  <c r="BG32" i="1"/>
  <c r="BF32" i="1"/>
  <c r="BJ32" i="1" s="1"/>
  <c r="BK32" i="1" s="1"/>
  <c r="BG25" i="1"/>
  <c r="BF25" i="1"/>
  <c r="BJ25" i="1" s="1"/>
  <c r="BK25" i="1" s="1"/>
  <c r="BE25" i="1"/>
  <c r="BE20" i="1"/>
  <c r="BG20" i="1"/>
  <c r="BM23" i="1"/>
  <c r="AV23" i="1" s="1"/>
  <c r="AX23" i="1" s="1"/>
  <c r="S23" i="1"/>
  <c r="N26" i="1"/>
  <c r="I26" i="1"/>
  <c r="H26" i="1" s="1"/>
  <c r="K26" i="1"/>
  <c r="J26" i="1"/>
  <c r="AW26" i="1" s="1"/>
  <c r="AY26" i="1" s="1"/>
  <c r="AX27" i="1"/>
  <c r="K29" i="1"/>
  <c r="J29" i="1"/>
  <c r="AW29" i="1" s="1"/>
  <c r="AH29" i="1"/>
  <c r="N29" i="1"/>
  <c r="I29" i="1"/>
  <c r="H29" i="1" s="1"/>
  <c r="T31" i="1"/>
  <c r="U31" i="1" s="1"/>
  <c r="AA31" i="1"/>
  <c r="BG39" i="1"/>
  <c r="BF39" i="1"/>
  <c r="BJ39" i="1" s="1"/>
  <c r="BK39" i="1" s="1"/>
  <c r="BE39" i="1"/>
  <c r="S19" i="1"/>
  <c r="BM19" i="1"/>
  <c r="AV19" i="1" s="1"/>
  <c r="AY19" i="1" s="1"/>
  <c r="AX19" i="1"/>
  <c r="BM20" i="1"/>
  <c r="AV20" i="1" s="1"/>
  <c r="AX20" i="1" s="1"/>
  <c r="T29" i="1"/>
  <c r="U29" i="1" s="1"/>
  <c r="AB29" i="1" s="1"/>
  <c r="K30" i="1"/>
  <c r="AH30" i="1"/>
  <c r="J30" i="1"/>
  <c r="AW30" i="1" s="1"/>
  <c r="I30" i="1"/>
  <c r="H30" i="1" s="1"/>
  <c r="N30" i="1"/>
  <c r="BE24" i="1"/>
  <c r="BG24" i="1"/>
  <c r="BG26" i="1"/>
  <c r="BF26" i="1"/>
  <c r="BJ26" i="1" s="1"/>
  <c r="BK26" i="1" s="1"/>
  <c r="BE26" i="1"/>
  <c r="BG21" i="1"/>
  <c r="BF21" i="1"/>
  <c r="BJ21" i="1" s="1"/>
  <c r="BK21" i="1" s="1"/>
  <c r="BE21" i="1"/>
  <c r="BG22" i="1"/>
  <c r="BF22" i="1"/>
  <c r="BJ22" i="1" s="1"/>
  <c r="BK22" i="1" s="1"/>
  <c r="BE22" i="1"/>
  <c r="AX26" i="1"/>
  <c r="BG31" i="1"/>
  <c r="BF31" i="1"/>
  <c r="BJ31" i="1" s="1"/>
  <c r="BK31" i="1" s="1"/>
  <c r="BE31" i="1"/>
  <c r="BE36" i="1"/>
  <c r="BG36" i="1"/>
  <c r="BF36" i="1"/>
  <c r="BJ36" i="1" s="1"/>
  <c r="BK36" i="1" s="1"/>
  <c r="N52" i="1"/>
  <c r="K52" i="1"/>
  <c r="J52" i="1"/>
  <c r="AW52" i="1" s="1"/>
  <c r="AY52" i="1" s="1"/>
  <c r="I52" i="1"/>
  <c r="H52" i="1" s="1"/>
  <c r="AH52" i="1"/>
  <c r="BM28" i="1"/>
  <c r="AV28" i="1" s="1"/>
  <c r="AX28" i="1" s="1"/>
  <c r="S28" i="1"/>
  <c r="AA35" i="1"/>
  <c r="BM39" i="1"/>
  <c r="AV39" i="1" s="1"/>
  <c r="AX39" i="1" s="1"/>
  <c r="N20" i="1"/>
  <c r="AH21" i="1"/>
  <c r="N24" i="1"/>
  <c r="AH25" i="1"/>
  <c r="T27" i="1"/>
  <c r="U27" i="1" s="1"/>
  <c r="BM29" i="1"/>
  <c r="AV29" i="1" s="1"/>
  <c r="AX29" i="1" s="1"/>
  <c r="I34" i="1"/>
  <c r="H34" i="1" s="1"/>
  <c r="K43" i="1"/>
  <c r="AH43" i="1"/>
  <c r="N43" i="1"/>
  <c r="J43" i="1"/>
  <c r="AW43" i="1" s="1"/>
  <c r="I43" i="1"/>
  <c r="H43" i="1" s="1"/>
  <c r="BM36" i="1"/>
  <c r="AV36" i="1" s="1"/>
  <c r="AX36" i="1" s="1"/>
  <c r="S36" i="1"/>
  <c r="K41" i="1"/>
  <c r="J41" i="1"/>
  <c r="AW41" i="1" s="1"/>
  <c r="AY41" i="1" s="1"/>
  <c r="I41" i="1"/>
  <c r="H41" i="1" s="1"/>
  <c r="AH41" i="1"/>
  <c r="I32" i="1"/>
  <c r="H32" i="1" s="1"/>
  <c r="K33" i="1"/>
  <c r="J33" i="1"/>
  <c r="AW33" i="1" s="1"/>
  <c r="AY33" i="1" s="1"/>
  <c r="I33" i="1"/>
  <c r="H33" i="1" s="1"/>
  <c r="AH33" i="1"/>
  <c r="K34" i="1"/>
  <c r="J34" i="1"/>
  <c r="AW34" i="1" s="1"/>
  <c r="AY34" i="1" s="1"/>
  <c r="T42" i="1"/>
  <c r="U42" i="1" s="1"/>
  <c r="T44" i="1"/>
  <c r="U44" i="1" s="1"/>
  <c r="AB44" i="1" s="1"/>
  <c r="BG34" i="1"/>
  <c r="BF34" i="1"/>
  <c r="BJ34" i="1" s="1"/>
  <c r="BK34" i="1" s="1"/>
  <c r="BE34" i="1"/>
  <c r="J44" i="1"/>
  <c r="AW44" i="1" s="1"/>
  <c r="AY44" i="1" s="1"/>
  <c r="N44" i="1"/>
  <c r="AH44" i="1"/>
  <c r="K44" i="1"/>
  <c r="BG47" i="1"/>
  <c r="BF47" i="1"/>
  <c r="BJ47" i="1" s="1"/>
  <c r="BK47" i="1" s="1"/>
  <c r="BE47" i="1"/>
  <c r="T45" i="1"/>
  <c r="U45" i="1" s="1"/>
  <c r="AA61" i="1"/>
  <c r="I21" i="1"/>
  <c r="H21" i="1" s="1"/>
  <c r="AH20" i="1"/>
  <c r="J21" i="1"/>
  <c r="AW21" i="1" s="1"/>
  <c r="AY21" i="1" s="1"/>
  <c r="T22" i="1"/>
  <c r="U22" i="1" s="1"/>
  <c r="N23" i="1"/>
  <c r="AH24" i="1"/>
  <c r="J25" i="1"/>
  <c r="AW25" i="1" s="1"/>
  <c r="AY25" i="1" s="1"/>
  <c r="T26" i="1"/>
  <c r="U26" i="1" s="1"/>
  <c r="N27" i="1"/>
  <c r="K31" i="1"/>
  <c r="AH31" i="1"/>
  <c r="BM32" i="1"/>
  <c r="AV32" i="1" s="1"/>
  <c r="AX32" i="1" s="1"/>
  <c r="S32" i="1"/>
  <c r="BG37" i="1"/>
  <c r="BF37" i="1"/>
  <c r="BJ37" i="1" s="1"/>
  <c r="BK37" i="1" s="1"/>
  <c r="BE37" i="1"/>
  <c r="AA40" i="1"/>
  <c r="BM40" i="1"/>
  <c r="AV40" i="1" s="1"/>
  <c r="AX40" i="1" s="1"/>
  <c r="AX42" i="1"/>
  <c r="I25" i="1"/>
  <c r="H25" i="1" s="1"/>
  <c r="I20" i="1"/>
  <c r="H20" i="1" s="1"/>
  <c r="I24" i="1"/>
  <c r="H24" i="1" s="1"/>
  <c r="BG33" i="1"/>
  <c r="BE33" i="1"/>
  <c r="T35" i="1"/>
  <c r="U35" i="1" s="1"/>
  <c r="AB35" i="1" s="1"/>
  <c r="K36" i="1"/>
  <c r="I36" i="1"/>
  <c r="H36" i="1" s="1"/>
  <c r="AH36" i="1"/>
  <c r="N36" i="1"/>
  <c r="K37" i="1"/>
  <c r="J37" i="1"/>
  <c r="AW37" i="1" s="1"/>
  <c r="AY37" i="1" s="1"/>
  <c r="I37" i="1"/>
  <c r="H37" i="1" s="1"/>
  <c r="AH37" i="1"/>
  <c r="BG38" i="1"/>
  <c r="BF38" i="1"/>
  <c r="BJ38" i="1" s="1"/>
  <c r="BK38" i="1" s="1"/>
  <c r="BE38" i="1"/>
  <c r="AY39" i="1"/>
  <c r="Q42" i="1"/>
  <c r="O42" i="1" s="1"/>
  <c r="R42" i="1" s="1"/>
  <c r="L42" i="1" s="1"/>
  <c r="M42" i="1" s="1"/>
  <c r="N48" i="1"/>
  <c r="K48" i="1"/>
  <c r="J48" i="1"/>
  <c r="AW48" i="1" s="1"/>
  <c r="AY48" i="1" s="1"/>
  <c r="AH48" i="1"/>
  <c r="I48" i="1"/>
  <c r="H48" i="1" s="1"/>
  <c r="J24" i="1"/>
  <c r="AW24" i="1" s="1"/>
  <c r="AY24" i="1" s="1"/>
  <c r="N31" i="1"/>
  <c r="Q39" i="1"/>
  <c r="O39" i="1" s="1"/>
  <c r="R39" i="1" s="1"/>
  <c r="L39" i="1" s="1"/>
  <c r="M39" i="1" s="1"/>
  <c r="AY40" i="1"/>
  <c r="AY42" i="1"/>
  <c r="BE42" i="1"/>
  <c r="Q45" i="1"/>
  <c r="O45" i="1" s="1"/>
  <c r="R45" i="1" s="1"/>
  <c r="AA45" i="1"/>
  <c r="K47" i="1"/>
  <c r="I47" i="1"/>
  <c r="H47" i="1" s="1"/>
  <c r="AH47" i="1"/>
  <c r="N47" i="1"/>
  <c r="J47" i="1"/>
  <c r="AW47" i="1" s="1"/>
  <c r="BG35" i="1"/>
  <c r="BF35" i="1"/>
  <c r="BJ35" i="1" s="1"/>
  <c r="BK35" i="1" s="1"/>
  <c r="I44" i="1"/>
  <c r="H44" i="1" s="1"/>
  <c r="K32" i="1"/>
  <c r="AH32" i="1"/>
  <c r="N32" i="1"/>
  <c r="N38" i="1"/>
  <c r="K38" i="1"/>
  <c r="J38" i="1"/>
  <c r="AW38" i="1" s="1"/>
  <c r="AY38" i="1" s="1"/>
  <c r="J20" i="1"/>
  <c r="AW20" i="1" s="1"/>
  <c r="S20" i="1"/>
  <c r="S24" i="1"/>
  <c r="BM30" i="1"/>
  <c r="AV30" i="1" s="1"/>
  <c r="AX30" i="1" s="1"/>
  <c r="S30" i="1"/>
  <c r="AX31" i="1"/>
  <c r="W34" i="1"/>
  <c r="AB39" i="1"/>
  <c r="N41" i="1"/>
  <c r="BG41" i="1"/>
  <c r="BF41" i="1"/>
  <c r="BJ41" i="1" s="1"/>
  <c r="BK41" i="1" s="1"/>
  <c r="BE41" i="1"/>
  <c r="AA42" i="1"/>
  <c r="BF42" i="1"/>
  <c r="BJ42" i="1" s="1"/>
  <c r="BK42" i="1" s="1"/>
  <c r="AB45" i="1"/>
  <c r="BM47" i="1"/>
  <c r="AV47" i="1" s="1"/>
  <c r="AX47" i="1" s="1"/>
  <c r="S47" i="1"/>
  <c r="AX48" i="1"/>
  <c r="AX52" i="1"/>
  <c r="S34" i="1"/>
  <c r="S38" i="1"/>
  <c r="BE44" i="1"/>
  <c r="I49" i="1"/>
  <c r="H49" i="1" s="1"/>
  <c r="AH49" i="1"/>
  <c r="K49" i="1"/>
  <c r="J49" i="1"/>
  <c r="AW49" i="1" s="1"/>
  <c r="AY49" i="1" s="1"/>
  <c r="T50" i="1"/>
  <c r="U50" i="1" s="1"/>
  <c r="AB50" i="1" s="1"/>
  <c r="N35" i="1"/>
  <c r="N39" i="1"/>
  <c r="AH40" i="1"/>
  <c r="BF44" i="1"/>
  <c r="BJ44" i="1" s="1"/>
  <c r="BK44" i="1" s="1"/>
  <c r="K46" i="1"/>
  <c r="I46" i="1"/>
  <c r="H46" i="1" s="1"/>
  <c r="N46" i="1"/>
  <c r="W48" i="1"/>
  <c r="N49" i="1"/>
  <c r="BG49" i="1"/>
  <c r="BF49" i="1"/>
  <c r="BJ49" i="1" s="1"/>
  <c r="BK49" i="1" s="1"/>
  <c r="BE49" i="1"/>
  <c r="BE50" i="1"/>
  <c r="BG50" i="1"/>
  <c r="BF50" i="1"/>
  <c r="BJ50" i="1" s="1"/>
  <c r="BK50" i="1" s="1"/>
  <c r="AY51" i="1"/>
  <c r="BG51" i="1"/>
  <c r="BF51" i="1"/>
  <c r="BJ51" i="1" s="1"/>
  <c r="BK51" i="1" s="1"/>
  <c r="BE51" i="1"/>
  <c r="BG52" i="1"/>
  <c r="BF52" i="1"/>
  <c r="BJ52" i="1" s="1"/>
  <c r="BK52" i="1" s="1"/>
  <c r="BE52" i="1"/>
  <c r="BG62" i="1"/>
  <c r="BF62" i="1"/>
  <c r="BJ62" i="1" s="1"/>
  <c r="BK62" i="1" s="1"/>
  <c r="BE62" i="1"/>
  <c r="BM43" i="1"/>
  <c r="AV43" i="1" s="1"/>
  <c r="AX43" i="1" s="1"/>
  <c r="S43" i="1"/>
  <c r="AH45" i="1"/>
  <c r="BG48" i="1"/>
  <c r="BE48" i="1"/>
  <c r="AB49" i="1"/>
  <c r="AX50" i="1"/>
  <c r="V67" i="1"/>
  <c r="Z67" i="1" s="1"/>
  <c r="AC67" i="1"/>
  <c r="AB67" i="1"/>
  <c r="AD67" i="1" s="1"/>
  <c r="T69" i="1"/>
  <c r="U69" i="1" s="1"/>
  <c r="AA69" i="1"/>
  <c r="T49" i="1"/>
  <c r="U49" i="1" s="1"/>
  <c r="I53" i="1"/>
  <c r="H53" i="1" s="1"/>
  <c r="AH53" i="1"/>
  <c r="N53" i="1"/>
  <c r="K53" i="1"/>
  <c r="J53" i="1"/>
  <c r="AW53" i="1" s="1"/>
  <c r="AY53" i="1" s="1"/>
  <c r="BE54" i="1"/>
  <c r="BG54" i="1"/>
  <c r="BF54" i="1"/>
  <c r="BJ54" i="1" s="1"/>
  <c r="BK54" i="1" s="1"/>
  <c r="AA55" i="1"/>
  <c r="BG55" i="1"/>
  <c r="BF55" i="1"/>
  <c r="BJ55" i="1" s="1"/>
  <c r="BK55" i="1" s="1"/>
  <c r="BE55" i="1"/>
  <c r="BG66" i="1"/>
  <c r="BF66" i="1"/>
  <c r="BJ66" i="1" s="1"/>
  <c r="BK66" i="1" s="1"/>
  <c r="BE66" i="1"/>
  <c r="S40" i="1"/>
  <c r="K45" i="1"/>
  <c r="J46" i="1"/>
  <c r="AW46" i="1" s="1"/>
  <c r="AY46" i="1" s="1"/>
  <c r="BG53" i="1"/>
  <c r="BF53" i="1"/>
  <c r="BJ53" i="1" s="1"/>
  <c r="BK53" i="1" s="1"/>
  <c r="BE53" i="1"/>
  <c r="AX54" i="1"/>
  <c r="AY55" i="1"/>
  <c r="K63" i="1"/>
  <c r="J63" i="1"/>
  <c r="AW63" i="1" s="1"/>
  <c r="AY63" i="1" s="1"/>
  <c r="I63" i="1"/>
  <c r="H63" i="1" s="1"/>
  <c r="AH63" i="1"/>
  <c r="N63" i="1"/>
  <c r="N65" i="1"/>
  <c r="K65" i="1"/>
  <c r="J65" i="1"/>
  <c r="AW65" i="1" s="1"/>
  <c r="AY65" i="1" s="1"/>
  <c r="BG68" i="1"/>
  <c r="BF68" i="1"/>
  <c r="BJ68" i="1" s="1"/>
  <c r="BK68" i="1" s="1"/>
  <c r="BE68" i="1"/>
  <c r="BG98" i="1"/>
  <c r="BF98" i="1"/>
  <c r="BJ98" i="1" s="1"/>
  <c r="BK98" i="1" s="1"/>
  <c r="BE98" i="1"/>
  <c r="BG102" i="1"/>
  <c r="BF102" i="1"/>
  <c r="BJ102" i="1" s="1"/>
  <c r="BK102" i="1" s="1"/>
  <c r="BE102" i="1"/>
  <c r="K56" i="1"/>
  <c r="I56" i="1"/>
  <c r="H56" i="1" s="1"/>
  <c r="BM57" i="1"/>
  <c r="AV57" i="1" s="1"/>
  <c r="AX57" i="1" s="1"/>
  <c r="S57" i="1"/>
  <c r="I58" i="1"/>
  <c r="H58" i="1" s="1"/>
  <c r="AH58" i="1"/>
  <c r="N58" i="1"/>
  <c r="T71" i="1"/>
  <c r="U71" i="1" s="1"/>
  <c r="N76" i="1"/>
  <c r="K76" i="1"/>
  <c r="J76" i="1"/>
  <c r="AW76" i="1" s="1"/>
  <c r="AY76" i="1" s="1"/>
  <c r="I76" i="1"/>
  <c r="H76" i="1" s="1"/>
  <c r="AH76" i="1"/>
  <c r="N50" i="1"/>
  <c r="AH51" i="1"/>
  <c r="N54" i="1"/>
  <c r="AH56" i="1"/>
  <c r="I57" i="1"/>
  <c r="H57" i="1" s="1"/>
  <c r="BF59" i="1"/>
  <c r="BJ59" i="1" s="1"/>
  <c r="BK59" i="1" s="1"/>
  <c r="K60" i="1"/>
  <c r="J60" i="1"/>
  <c r="AW60" i="1" s="1"/>
  <c r="AY60" i="1" s="1"/>
  <c r="I60" i="1"/>
  <c r="H60" i="1" s="1"/>
  <c r="BG61" i="1"/>
  <c r="BF61" i="1"/>
  <c r="BJ61" i="1" s="1"/>
  <c r="BK61" i="1" s="1"/>
  <c r="BE61" i="1"/>
  <c r="BM63" i="1"/>
  <c r="AV63" i="1" s="1"/>
  <c r="AX63" i="1" s="1"/>
  <c r="I65" i="1"/>
  <c r="H65" i="1" s="1"/>
  <c r="N69" i="1"/>
  <c r="K69" i="1"/>
  <c r="J69" i="1"/>
  <c r="AW69" i="1" s="1"/>
  <c r="AY69" i="1" s="1"/>
  <c r="BG72" i="1"/>
  <c r="BF72" i="1"/>
  <c r="BJ72" i="1" s="1"/>
  <c r="BK72" i="1" s="1"/>
  <c r="BE72" i="1"/>
  <c r="BG91" i="1"/>
  <c r="BE91" i="1"/>
  <c r="BF91" i="1"/>
  <c r="BJ91" i="1" s="1"/>
  <c r="BK91" i="1" s="1"/>
  <c r="I51" i="1"/>
  <c r="H51" i="1" s="1"/>
  <c r="AY57" i="1"/>
  <c r="AX58" i="1"/>
  <c r="K59" i="1"/>
  <c r="J59" i="1"/>
  <c r="AW59" i="1" s="1"/>
  <c r="AY59" i="1" s="1"/>
  <c r="I59" i="1"/>
  <c r="H59" i="1" s="1"/>
  <c r="AH59" i="1"/>
  <c r="BG59" i="1"/>
  <c r="W61" i="1"/>
  <c r="I62" i="1"/>
  <c r="H62" i="1" s="1"/>
  <c r="AH62" i="1"/>
  <c r="N62" i="1"/>
  <c r="BM67" i="1"/>
  <c r="AV67" i="1" s="1"/>
  <c r="AX67" i="1" s="1"/>
  <c r="AA71" i="1"/>
  <c r="Q71" i="1"/>
  <c r="O71" i="1" s="1"/>
  <c r="R71" i="1" s="1"/>
  <c r="N80" i="1"/>
  <c r="K80" i="1"/>
  <c r="J80" i="1"/>
  <c r="AW80" i="1" s="1"/>
  <c r="AY80" i="1" s="1"/>
  <c r="I80" i="1"/>
  <c r="H80" i="1" s="1"/>
  <c r="AH80" i="1"/>
  <c r="K83" i="1"/>
  <c r="J83" i="1"/>
  <c r="AW83" i="1" s="1"/>
  <c r="AY83" i="1" s="1"/>
  <c r="I83" i="1"/>
  <c r="H83" i="1" s="1"/>
  <c r="AH83" i="1"/>
  <c r="N83" i="1"/>
  <c r="BG56" i="1"/>
  <c r="BE56" i="1"/>
  <c r="BG57" i="1"/>
  <c r="BF57" i="1"/>
  <c r="BJ57" i="1" s="1"/>
  <c r="BK57" i="1" s="1"/>
  <c r="BE57" i="1"/>
  <c r="BG65" i="1"/>
  <c r="BF65" i="1"/>
  <c r="BJ65" i="1" s="1"/>
  <c r="BK65" i="1" s="1"/>
  <c r="BE65" i="1"/>
  <c r="BF71" i="1"/>
  <c r="BJ71" i="1" s="1"/>
  <c r="BK71" i="1" s="1"/>
  <c r="BE71" i="1"/>
  <c r="BG71" i="1"/>
  <c r="I50" i="1"/>
  <c r="H50" i="1" s="1"/>
  <c r="S51" i="1"/>
  <c r="I54" i="1"/>
  <c r="H54" i="1" s="1"/>
  <c r="T54" i="1" s="1"/>
  <c r="U54" i="1" s="1"/>
  <c r="K55" i="1"/>
  <c r="T55" i="1"/>
  <c r="U55" i="1" s="1"/>
  <c r="Q55" i="1" s="1"/>
  <c r="O55" i="1" s="1"/>
  <c r="R55" i="1" s="1"/>
  <c r="L55" i="1" s="1"/>
  <c r="M55" i="1" s="1"/>
  <c r="AH57" i="1"/>
  <c r="J58" i="1"/>
  <c r="AW58" i="1" s="1"/>
  <c r="AY58" i="1" s="1"/>
  <c r="BG60" i="1"/>
  <c r="BF60" i="1"/>
  <c r="BJ60" i="1" s="1"/>
  <c r="BK60" i="1" s="1"/>
  <c r="BE60" i="1"/>
  <c r="AX62" i="1"/>
  <c r="K64" i="1"/>
  <c r="J64" i="1"/>
  <c r="AW64" i="1" s="1"/>
  <c r="AY64" i="1" s="1"/>
  <c r="I64" i="1"/>
  <c r="H64" i="1" s="1"/>
  <c r="AH64" i="1"/>
  <c r="W65" i="1"/>
  <c r="I66" i="1"/>
  <c r="H66" i="1" s="1"/>
  <c r="AH66" i="1"/>
  <c r="N66" i="1"/>
  <c r="BG78" i="1"/>
  <c r="BF78" i="1"/>
  <c r="BJ78" i="1" s="1"/>
  <c r="BK78" i="1" s="1"/>
  <c r="J50" i="1"/>
  <c r="AW50" i="1" s="1"/>
  <c r="AY50" i="1" s="1"/>
  <c r="J54" i="1"/>
  <c r="AW54" i="1" s="1"/>
  <c r="AY54" i="1" s="1"/>
  <c r="N56" i="1"/>
  <c r="BM56" i="1"/>
  <c r="AV56" i="1" s="1"/>
  <c r="AX56" i="1" s="1"/>
  <c r="K58" i="1"/>
  <c r="BM59" i="1"/>
  <c r="AV59" i="1" s="1"/>
  <c r="AX59" i="1" s="1"/>
  <c r="N61" i="1"/>
  <c r="K61" i="1"/>
  <c r="J61" i="1"/>
  <c r="AW61" i="1" s="1"/>
  <c r="AY61" i="1" s="1"/>
  <c r="BF63" i="1"/>
  <c r="BJ63" i="1" s="1"/>
  <c r="BK63" i="1" s="1"/>
  <c r="K68" i="1"/>
  <c r="J68" i="1"/>
  <c r="AW68" i="1" s="1"/>
  <c r="AY68" i="1" s="1"/>
  <c r="I68" i="1"/>
  <c r="H68" i="1" s="1"/>
  <c r="AH68" i="1"/>
  <c r="BG69" i="1"/>
  <c r="BF69" i="1"/>
  <c r="BJ69" i="1" s="1"/>
  <c r="BK69" i="1" s="1"/>
  <c r="BE69" i="1"/>
  <c r="I70" i="1"/>
  <c r="H70" i="1" s="1"/>
  <c r="T70" i="1" s="1"/>
  <c r="U70" i="1" s="1"/>
  <c r="N70" i="1"/>
  <c r="AH70" i="1"/>
  <c r="W71" i="1"/>
  <c r="AH73" i="1"/>
  <c r="N73" i="1"/>
  <c r="K73" i="1"/>
  <c r="J73" i="1"/>
  <c r="AW73" i="1" s="1"/>
  <c r="AY73" i="1" s="1"/>
  <c r="I73" i="1"/>
  <c r="H73" i="1" s="1"/>
  <c r="BE78" i="1"/>
  <c r="S46" i="1"/>
  <c r="BG64" i="1"/>
  <c r="BF64" i="1"/>
  <c r="BJ64" i="1" s="1"/>
  <c r="BK64" i="1" s="1"/>
  <c r="BE64" i="1"/>
  <c r="AH65" i="1"/>
  <c r="W69" i="1"/>
  <c r="AH77" i="1"/>
  <c r="N77" i="1"/>
  <c r="K77" i="1"/>
  <c r="J77" i="1"/>
  <c r="AW77" i="1" s="1"/>
  <c r="AY77" i="1" s="1"/>
  <c r="I77" i="1"/>
  <c r="H77" i="1" s="1"/>
  <c r="BG82" i="1"/>
  <c r="BF82" i="1"/>
  <c r="BJ82" i="1" s="1"/>
  <c r="BK82" i="1" s="1"/>
  <c r="BE82" i="1"/>
  <c r="AX72" i="1"/>
  <c r="T73" i="1"/>
  <c r="U73" i="1" s="1"/>
  <c r="BF75" i="1"/>
  <c r="BJ75" i="1" s="1"/>
  <c r="BK75" i="1" s="1"/>
  <c r="BE75" i="1"/>
  <c r="BG76" i="1"/>
  <c r="BF76" i="1"/>
  <c r="BJ76" i="1" s="1"/>
  <c r="BK76" i="1" s="1"/>
  <c r="BE76" i="1"/>
  <c r="AH81" i="1"/>
  <c r="N81" i="1"/>
  <c r="K81" i="1"/>
  <c r="J81" i="1"/>
  <c r="AW81" i="1" s="1"/>
  <c r="AY81" i="1" s="1"/>
  <c r="AB83" i="1"/>
  <c r="AC86" i="1"/>
  <c r="AD86" i="1" s="1"/>
  <c r="V86" i="1"/>
  <c r="Z86" i="1" s="1"/>
  <c r="BG94" i="1"/>
  <c r="BF94" i="1"/>
  <c r="BJ94" i="1" s="1"/>
  <c r="BK94" i="1" s="1"/>
  <c r="BE94" i="1"/>
  <c r="S61" i="1"/>
  <c r="S65" i="1"/>
  <c r="J71" i="1"/>
  <c r="AW71" i="1" s="1"/>
  <c r="AY71" i="1" s="1"/>
  <c r="BG75" i="1"/>
  <c r="AX76" i="1"/>
  <c r="AX77" i="1"/>
  <c r="BF79" i="1"/>
  <c r="BJ79" i="1" s="1"/>
  <c r="BK79" i="1" s="1"/>
  <c r="BE79" i="1"/>
  <c r="BG80" i="1"/>
  <c r="BF80" i="1"/>
  <c r="BJ80" i="1" s="1"/>
  <c r="BK80" i="1" s="1"/>
  <c r="BE80" i="1"/>
  <c r="T83" i="1"/>
  <c r="U83" i="1" s="1"/>
  <c r="K85" i="1"/>
  <c r="AH85" i="1"/>
  <c r="J85" i="1"/>
  <c r="AW85" i="1" s="1"/>
  <c r="I85" i="1"/>
  <c r="H85" i="1" s="1"/>
  <c r="BG70" i="1"/>
  <c r="BF70" i="1"/>
  <c r="BJ70" i="1" s="1"/>
  <c r="BK70" i="1" s="1"/>
  <c r="K71" i="1"/>
  <c r="N71" i="1"/>
  <c r="BG73" i="1"/>
  <c r="BF73" i="1"/>
  <c r="BJ73" i="1" s="1"/>
  <c r="BK73" i="1" s="1"/>
  <c r="BE73" i="1"/>
  <c r="AX80" i="1"/>
  <c r="AX81" i="1"/>
  <c r="BE85" i="1"/>
  <c r="BG85" i="1"/>
  <c r="S56" i="1"/>
  <c r="S60" i="1"/>
  <c r="S64" i="1"/>
  <c r="Q67" i="1"/>
  <c r="O67" i="1" s="1"/>
  <c r="R67" i="1" s="1"/>
  <c r="L67" i="1" s="1"/>
  <c r="M67" i="1" s="1"/>
  <c r="S68" i="1"/>
  <c r="AB71" i="1"/>
  <c r="AX74" i="1"/>
  <c r="K75" i="1"/>
  <c r="J75" i="1"/>
  <c r="AW75" i="1" s="1"/>
  <c r="AY75" i="1" s="1"/>
  <c r="I75" i="1"/>
  <c r="H75" i="1" s="1"/>
  <c r="AH75" i="1"/>
  <c r="N75" i="1"/>
  <c r="BG77" i="1"/>
  <c r="BF77" i="1"/>
  <c r="BJ77" i="1" s="1"/>
  <c r="BK77" i="1" s="1"/>
  <c r="BE77" i="1"/>
  <c r="I81" i="1"/>
  <c r="H81" i="1" s="1"/>
  <c r="BE84" i="1"/>
  <c r="BG84" i="1"/>
  <c r="BF84" i="1"/>
  <c r="BJ84" i="1" s="1"/>
  <c r="BK84" i="1" s="1"/>
  <c r="AA86" i="1"/>
  <c r="Q86" i="1"/>
  <c r="O86" i="1" s="1"/>
  <c r="R86" i="1" s="1"/>
  <c r="AB86" i="1"/>
  <c r="AA88" i="1"/>
  <c r="K90" i="1"/>
  <c r="I90" i="1"/>
  <c r="H90" i="1" s="1"/>
  <c r="AH90" i="1"/>
  <c r="N90" i="1"/>
  <c r="J90" i="1"/>
  <c r="AW90" i="1" s="1"/>
  <c r="AY90" i="1" s="1"/>
  <c r="K79" i="1"/>
  <c r="J79" i="1"/>
  <c r="AW79" i="1" s="1"/>
  <c r="AY79" i="1" s="1"/>
  <c r="I79" i="1"/>
  <c r="H79" i="1" s="1"/>
  <c r="T79" i="1" s="1"/>
  <c r="U79" i="1" s="1"/>
  <c r="AH79" i="1"/>
  <c r="N79" i="1"/>
  <c r="BG81" i="1"/>
  <c r="BF81" i="1"/>
  <c r="BJ81" i="1" s="1"/>
  <c r="BK81" i="1" s="1"/>
  <c r="BE81" i="1"/>
  <c r="BG88" i="1"/>
  <c r="BE88" i="1"/>
  <c r="BF88" i="1"/>
  <c r="BJ88" i="1" s="1"/>
  <c r="BK88" i="1" s="1"/>
  <c r="BG90" i="1"/>
  <c r="BE90" i="1"/>
  <c r="BF90" i="1"/>
  <c r="BJ90" i="1" s="1"/>
  <c r="BK90" i="1" s="1"/>
  <c r="AA92" i="1"/>
  <c r="S59" i="1"/>
  <c r="S63" i="1"/>
  <c r="N72" i="1"/>
  <c r="K72" i="1"/>
  <c r="J72" i="1"/>
  <c r="AW72" i="1" s="1"/>
  <c r="AY72" i="1" s="1"/>
  <c r="I72" i="1"/>
  <c r="H72" i="1" s="1"/>
  <c r="AH72" i="1"/>
  <c r="BG74" i="1"/>
  <c r="BF74" i="1"/>
  <c r="BJ74" i="1" s="1"/>
  <c r="BK74" i="1" s="1"/>
  <c r="BF85" i="1"/>
  <c r="BJ85" i="1" s="1"/>
  <c r="BK85" i="1" s="1"/>
  <c r="BG86" i="1"/>
  <c r="BE86" i="1"/>
  <c r="BF86" i="1"/>
  <c r="BJ86" i="1" s="1"/>
  <c r="BK86" i="1" s="1"/>
  <c r="BG87" i="1"/>
  <c r="BE87" i="1"/>
  <c r="BF87" i="1"/>
  <c r="BJ87" i="1" s="1"/>
  <c r="BK87" i="1" s="1"/>
  <c r="I84" i="1"/>
  <c r="H84" i="1" s="1"/>
  <c r="K84" i="1"/>
  <c r="BM84" i="1"/>
  <c r="AV84" i="1" s="1"/>
  <c r="AX84" i="1" s="1"/>
  <c r="S84" i="1"/>
  <c r="AA87" i="1"/>
  <c r="AY88" i="1"/>
  <c r="AA96" i="1"/>
  <c r="Q100" i="1"/>
  <c r="O100" i="1" s="1"/>
  <c r="R100" i="1" s="1"/>
  <c r="AA100" i="1"/>
  <c r="S77" i="1"/>
  <c r="S81" i="1"/>
  <c r="AH84" i="1"/>
  <c r="J86" i="1"/>
  <c r="AW86" i="1" s="1"/>
  <c r="AY86" i="1" s="1"/>
  <c r="AH86" i="1"/>
  <c r="BM88" i="1"/>
  <c r="AV88" i="1" s="1"/>
  <c r="AX88" i="1" s="1"/>
  <c r="S88" i="1"/>
  <c r="BE89" i="1"/>
  <c r="BG89" i="1"/>
  <c r="BM91" i="1"/>
  <c r="AV91" i="1" s="1"/>
  <c r="AX91" i="1" s="1"/>
  <c r="S91" i="1"/>
  <c r="BE93" i="1"/>
  <c r="BG93" i="1"/>
  <c r="BF93" i="1"/>
  <c r="BJ93" i="1" s="1"/>
  <c r="BK93" i="1" s="1"/>
  <c r="T100" i="1"/>
  <c r="U100" i="1" s="1"/>
  <c r="T101" i="1"/>
  <c r="U101" i="1" s="1"/>
  <c r="AB101" i="1" s="1"/>
  <c r="N74" i="1"/>
  <c r="N78" i="1"/>
  <c r="N82" i="1"/>
  <c r="N84" i="1"/>
  <c r="BF89" i="1"/>
  <c r="BJ89" i="1" s="1"/>
  <c r="BK89" i="1" s="1"/>
  <c r="BM90" i="1"/>
  <c r="AV90" i="1" s="1"/>
  <c r="AX90" i="1" s="1"/>
  <c r="S90" i="1"/>
  <c r="BG92" i="1"/>
  <c r="BE92" i="1"/>
  <c r="N99" i="1"/>
  <c r="K99" i="1"/>
  <c r="J99" i="1"/>
  <c r="AW99" i="1" s="1"/>
  <c r="AY99" i="1" s="1"/>
  <c r="I99" i="1"/>
  <c r="H99" i="1" s="1"/>
  <c r="AH99" i="1"/>
  <c r="BG100" i="1"/>
  <c r="BF100" i="1"/>
  <c r="BJ100" i="1" s="1"/>
  <c r="BK100" i="1" s="1"/>
  <c r="BE100" i="1"/>
  <c r="K94" i="1"/>
  <c r="I94" i="1"/>
  <c r="H94" i="1" s="1"/>
  <c r="N94" i="1"/>
  <c r="BG95" i="1"/>
  <c r="BF95" i="1"/>
  <c r="BJ95" i="1" s="1"/>
  <c r="BK95" i="1" s="1"/>
  <c r="BE95" i="1"/>
  <c r="AY96" i="1"/>
  <c r="BG96" i="1"/>
  <c r="BF96" i="1"/>
  <c r="BJ96" i="1" s="1"/>
  <c r="BK96" i="1" s="1"/>
  <c r="BE96" i="1"/>
  <c r="AY97" i="1"/>
  <c r="BE97" i="1"/>
  <c r="BG97" i="1"/>
  <c r="BF97" i="1"/>
  <c r="BJ97" i="1" s="1"/>
  <c r="BK97" i="1" s="1"/>
  <c r="BG99" i="1"/>
  <c r="BF99" i="1"/>
  <c r="BJ99" i="1" s="1"/>
  <c r="BK99" i="1" s="1"/>
  <c r="BE99" i="1"/>
  <c r="T72" i="1"/>
  <c r="U72" i="1" s="1"/>
  <c r="AH74" i="1"/>
  <c r="T76" i="1"/>
  <c r="U76" i="1" s="1"/>
  <c r="AB76" i="1" s="1"/>
  <c r="AH78" i="1"/>
  <c r="AH82" i="1"/>
  <c r="BE83" i="1"/>
  <c r="BM85" i="1"/>
  <c r="AV85" i="1" s="1"/>
  <c r="AX85" i="1" s="1"/>
  <c r="S85" i="1"/>
  <c r="BM87" i="1"/>
  <c r="AV87" i="1" s="1"/>
  <c r="AX87" i="1" s="1"/>
  <c r="S87" i="1"/>
  <c r="J94" i="1"/>
  <c r="AW94" i="1" s="1"/>
  <c r="AY94" i="1" s="1"/>
  <c r="BE101" i="1"/>
  <c r="BG101" i="1"/>
  <c r="BF101" i="1"/>
  <c r="BJ101" i="1" s="1"/>
  <c r="BK101" i="1" s="1"/>
  <c r="I74" i="1"/>
  <c r="H74" i="1" s="1"/>
  <c r="I78" i="1"/>
  <c r="H78" i="1" s="1"/>
  <c r="T78" i="1" s="1"/>
  <c r="U78" i="1" s="1"/>
  <c r="I82" i="1"/>
  <c r="H82" i="1" s="1"/>
  <c r="BF83" i="1"/>
  <c r="BJ83" i="1" s="1"/>
  <c r="BK83" i="1" s="1"/>
  <c r="AA91" i="1"/>
  <c r="AY92" i="1"/>
  <c r="BM89" i="1"/>
  <c r="AV89" i="1" s="1"/>
  <c r="AX89" i="1" s="1"/>
  <c r="S89" i="1"/>
  <c r="K98" i="1"/>
  <c r="J98" i="1"/>
  <c r="AW98" i="1" s="1"/>
  <c r="AY98" i="1" s="1"/>
  <c r="I98" i="1"/>
  <c r="H98" i="1" s="1"/>
  <c r="AH98" i="1"/>
  <c r="N98" i="1"/>
  <c r="K102" i="1"/>
  <c r="J102" i="1"/>
  <c r="AW102" i="1" s="1"/>
  <c r="AY102" i="1" s="1"/>
  <c r="I102" i="1"/>
  <c r="H102" i="1" s="1"/>
  <c r="T102" i="1" s="1"/>
  <c r="U102" i="1" s="1"/>
  <c r="AH102" i="1"/>
  <c r="N102" i="1"/>
  <c r="J100" i="1"/>
  <c r="AW100" i="1" s="1"/>
  <c r="AY100" i="1" s="1"/>
  <c r="K88" i="1"/>
  <c r="K92" i="1"/>
  <c r="S92" i="1"/>
  <c r="K96" i="1"/>
  <c r="S96" i="1"/>
  <c r="K100" i="1"/>
  <c r="S95" i="1"/>
  <c r="S99" i="1"/>
  <c r="AH101" i="1"/>
  <c r="I89" i="1"/>
  <c r="H89" i="1" s="1"/>
  <c r="I93" i="1"/>
  <c r="H93" i="1" s="1"/>
  <c r="S94" i="1"/>
  <c r="I97" i="1"/>
  <c r="H97" i="1" s="1"/>
  <c r="S98" i="1"/>
  <c r="I101" i="1"/>
  <c r="H101" i="1" s="1"/>
  <c r="AH100" i="1"/>
  <c r="J101" i="1"/>
  <c r="AW101" i="1" s="1"/>
  <c r="AY101" i="1" s="1"/>
  <c r="S93" i="1"/>
  <c r="S97" i="1"/>
  <c r="AC102" i="1" l="1"/>
  <c r="V102" i="1"/>
  <c r="Z102" i="1" s="1"/>
  <c r="AB102" i="1"/>
  <c r="V54" i="1"/>
  <c r="Z54" i="1" s="1"/>
  <c r="AC54" i="1"/>
  <c r="AB54" i="1"/>
  <c r="AC70" i="1"/>
  <c r="V70" i="1"/>
  <c r="Z70" i="1" s="1"/>
  <c r="AB70" i="1"/>
  <c r="V79" i="1"/>
  <c r="Z79" i="1" s="1"/>
  <c r="AC79" i="1"/>
  <c r="AB79" i="1"/>
  <c r="V78" i="1"/>
  <c r="Z78" i="1" s="1"/>
  <c r="AC78" i="1"/>
  <c r="AB78" i="1"/>
  <c r="T92" i="1"/>
  <c r="U92" i="1" s="1"/>
  <c r="AA59" i="1"/>
  <c r="Q58" i="1"/>
  <c r="O58" i="1" s="1"/>
  <c r="R58" i="1" s="1"/>
  <c r="L58" i="1" s="1"/>
  <c r="M58" i="1" s="1"/>
  <c r="AA58" i="1"/>
  <c r="T58" i="1"/>
  <c r="U58" i="1" s="1"/>
  <c r="AY20" i="1"/>
  <c r="V42" i="1"/>
  <c r="Z42" i="1" s="1"/>
  <c r="AC42" i="1"/>
  <c r="AB42" i="1"/>
  <c r="AA43" i="1"/>
  <c r="AY23" i="1"/>
  <c r="T99" i="1"/>
  <c r="U99" i="1" s="1"/>
  <c r="Q74" i="1"/>
  <c r="O74" i="1" s="1"/>
  <c r="R74" i="1" s="1"/>
  <c r="L74" i="1" s="1"/>
  <c r="M74" i="1" s="1"/>
  <c r="AA74" i="1"/>
  <c r="V83" i="1"/>
  <c r="Z83" i="1" s="1"/>
  <c r="AC83" i="1"/>
  <c r="T46" i="1"/>
  <c r="U46" i="1" s="1"/>
  <c r="T57" i="1"/>
  <c r="U57" i="1" s="1"/>
  <c r="T40" i="1"/>
  <c r="U40" i="1" s="1"/>
  <c r="L45" i="1"/>
  <c r="M45" i="1" s="1"/>
  <c r="AA20" i="1"/>
  <c r="Q20" i="1"/>
  <c r="O20" i="1" s="1"/>
  <c r="R20" i="1" s="1"/>
  <c r="L20" i="1" s="1"/>
  <c r="M20" i="1" s="1"/>
  <c r="V26" i="1"/>
  <c r="Z26" i="1" s="1"/>
  <c r="AC26" i="1"/>
  <c r="AA32" i="1"/>
  <c r="AY43" i="1"/>
  <c r="V27" i="1"/>
  <c r="Z27" i="1" s="1"/>
  <c r="AC27" i="1"/>
  <c r="Q35" i="1"/>
  <c r="O35" i="1" s="1"/>
  <c r="R35" i="1" s="1"/>
  <c r="L35" i="1" s="1"/>
  <c r="M35" i="1" s="1"/>
  <c r="AY30" i="1"/>
  <c r="AC31" i="1"/>
  <c r="AD31" i="1" s="1"/>
  <c r="V31" i="1"/>
  <c r="Z31" i="1" s="1"/>
  <c r="V39" i="1"/>
  <c r="Z39" i="1" s="1"/>
  <c r="AC39" i="1"/>
  <c r="AD39" i="1" s="1"/>
  <c r="AA22" i="1"/>
  <c r="Q22" i="1"/>
  <c r="O22" i="1" s="1"/>
  <c r="R22" i="1" s="1"/>
  <c r="L22" i="1" s="1"/>
  <c r="M22" i="1" s="1"/>
  <c r="T93" i="1"/>
  <c r="U93" i="1" s="1"/>
  <c r="AA82" i="1"/>
  <c r="T63" i="1"/>
  <c r="U63" i="1" s="1"/>
  <c r="AA75" i="1"/>
  <c r="T68" i="1"/>
  <c r="U68" i="1" s="1"/>
  <c r="Q68" i="1" s="1"/>
  <c r="O68" i="1" s="1"/>
  <c r="R68" i="1" s="1"/>
  <c r="L68" i="1" s="1"/>
  <c r="M68" i="1" s="1"/>
  <c r="V69" i="1"/>
  <c r="Z69" i="1" s="1"/>
  <c r="AC69" i="1"/>
  <c r="T20" i="1"/>
  <c r="U20" i="1" s="1"/>
  <c r="T85" i="1"/>
  <c r="U85" i="1" s="1"/>
  <c r="V73" i="1"/>
  <c r="Z73" i="1" s="1"/>
  <c r="AC73" i="1"/>
  <c r="AB73" i="1"/>
  <c r="AA50" i="1"/>
  <c r="Q50" i="1"/>
  <c r="O50" i="1" s="1"/>
  <c r="R50" i="1" s="1"/>
  <c r="L50" i="1" s="1"/>
  <c r="M50" i="1" s="1"/>
  <c r="AA46" i="1"/>
  <c r="Q44" i="1"/>
  <c r="O44" i="1" s="1"/>
  <c r="R44" i="1" s="1"/>
  <c r="L44" i="1" s="1"/>
  <c r="M44" i="1" s="1"/>
  <c r="AA44" i="1"/>
  <c r="AA24" i="1"/>
  <c r="T21" i="1"/>
  <c r="U21" i="1" s="1"/>
  <c r="AA21" i="1"/>
  <c r="AA30" i="1"/>
  <c r="T81" i="1"/>
  <c r="U81" i="1" s="1"/>
  <c r="T64" i="1"/>
  <c r="U64" i="1" s="1"/>
  <c r="AA101" i="1"/>
  <c r="Q101" i="1"/>
  <c r="O101" i="1" s="1"/>
  <c r="R101" i="1" s="1"/>
  <c r="L101" i="1" s="1"/>
  <c r="M101" i="1" s="1"/>
  <c r="T95" i="1"/>
  <c r="U95" i="1" s="1"/>
  <c r="AA99" i="1"/>
  <c r="V100" i="1"/>
  <c r="Z100" i="1" s="1"/>
  <c r="AC100" i="1"/>
  <c r="AB100" i="1"/>
  <c r="T77" i="1"/>
  <c r="U77" i="1" s="1"/>
  <c r="T60" i="1"/>
  <c r="U60" i="1" s="1"/>
  <c r="Q60" i="1" s="1"/>
  <c r="O60" i="1" s="1"/>
  <c r="R60" i="1" s="1"/>
  <c r="L60" i="1" s="1"/>
  <c r="M60" i="1" s="1"/>
  <c r="AA64" i="1"/>
  <c r="Q64" i="1"/>
  <c r="O64" i="1" s="1"/>
  <c r="R64" i="1" s="1"/>
  <c r="L64" i="1" s="1"/>
  <c r="M64" i="1" s="1"/>
  <c r="AA53" i="1"/>
  <c r="AA48" i="1"/>
  <c r="T48" i="1"/>
  <c r="U48" i="1" s="1"/>
  <c r="Q48" i="1"/>
  <c r="O48" i="1" s="1"/>
  <c r="R48" i="1" s="1"/>
  <c r="L48" i="1" s="1"/>
  <c r="M48" i="1" s="1"/>
  <c r="AA36" i="1"/>
  <c r="T25" i="1"/>
  <c r="U25" i="1" s="1"/>
  <c r="AA25" i="1"/>
  <c r="Q25" i="1"/>
  <c r="O25" i="1" s="1"/>
  <c r="R25" i="1" s="1"/>
  <c r="L25" i="1" s="1"/>
  <c r="M25" i="1" s="1"/>
  <c r="T28" i="1"/>
  <c r="U28" i="1" s="1"/>
  <c r="T19" i="1"/>
  <c r="U19" i="1" s="1"/>
  <c r="Q31" i="1"/>
  <c r="O31" i="1" s="1"/>
  <c r="R31" i="1" s="1"/>
  <c r="L31" i="1" s="1"/>
  <c r="M31" i="1" s="1"/>
  <c r="AA89" i="1"/>
  <c r="AA80" i="1"/>
  <c r="V72" i="1"/>
  <c r="Z72" i="1" s="1"/>
  <c r="AC72" i="1"/>
  <c r="AB72" i="1"/>
  <c r="AA81" i="1"/>
  <c r="Q81" i="1"/>
  <c r="O81" i="1" s="1"/>
  <c r="R81" i="1" s="1"/>
  <c r="L81" i="1" s="1"/>
  <c r="M81" i="1" s="1"/>
  <c r="T98" i="1"/>
  <c r="U98" i="1" s="1"/>
  <c r="AA98" i="1"/>
  <c r="AA94" i="1"/>
  <c r="AY87" i="1"/>
  <c r="T84" i="1"/>
  <c r="U84" i="1" s="1"/>
  <c r="AA72" i="1"/>
  <c r="Q72" i="1"/>
  <c r="O72" i="1" s="1"/>
  <c r="R72" i="1" s="1"/>
  <c r="L72" i="1" s="1"/>
  <c r="M72" i="1" s="1"/>
  <c r="L86" i="1"/>
  <c r="M86" i="1" s="1"/>
  <c r="T74" i="1"/>
  <c r="U74" i="1" s="1"/>
  <c r="T56" i="1"/>
  <c r="U56" i="1" s="1"/>
  <c r="AA68" i="1"/>
  <c r="AA83" i="1"/>
  <c r="Q83" i="1"/>
  <c r="O83" i="1" s="1"/>
  <c r="R83" i="1" s="1"/>
  <c r="L83" i="1" s="1"/>
  <c r="M83" i="1" s="1"/>
  <c r="AA62" i="1"/>
  <c r="AA60" i="1"/>
  <c r="V71" i="1"/>
  <c r="Z71" i="1" s="1"/>
  <c r="AC71" i="1"/>
  <c r="AD71" i="1" s="1"/>
  <c r="AA56" i="1"/>
  <c r="T43" i="1"/>
  <c r="U43" i="1" s="1"/>
  <c r="Q43" i="1" s="1"/>
  <c r="O43" i="1" s="1"/>
  <c r="R43" i="1" s="1"/>
  <c r="L43" i="1" s="1"/>
  <c r="M43" i="1" s="1"/>
  <c r="AY47" i="1"/>
  <c r="T41" i="1"/>
  <c r="U41" i="1" s="1"/>
  <c r="AA41" i="1"/>
  <c r="Q41" i="1"/>
  <c r="O41" i="1" s="1"/>
  <c r="R41" i="1" s="1"/>
  <c r="L41" i="1" s="1"/>
  <c r="M41" i="1" s="1"/>
  <c r="AA29" i="1"/>
  <c r="Q29" i="1"/>
  <c r="O29" i="1" s="1"/>
  <c r="R29" i="1" s="1"/>
  <c r="L29" i="1" s="1"/>
  <c r="M29" i="1" s="1"/>
  <c r="AA28" i="1"/>
  <c r="Q28" i="1"/>
  <c r="O28" i="1" s="1"/>
  <c r="R28" i="1" s="1"/>
  <c r="L28" i="1" s="1"/>
  <c r="M28" i="1" s="1"/>
  <c r="AY36" i="1"/>
  <c r="T34" i="1"/>
  <c r="U34" i="1" s="1"/>
  <c r="AC44" i="1"/>
  <c r="V44" i="1"/>
  <c r="Z44" i="1" s="1"/>
  <c r="T91" i="1"/>
  <c r="U91" i="1" s="1"/>
  <c r="T80" i="1"/>
  <c r="U80" i="1" s="1"/>
  <c r="T88" i="1"/>
  <c r="U88" i="1" s="1"/>
  <c r="L100" i="1"/>
  <c r="M100" i="1" s="1"/>
  <c r="AY67" i="1"/>
  <c r="V55" i="1"/>
  <c r="Z55" i="1" s="1"/>
  <c r="AC55" i="1"/>
  <c r="AD55" i="1" s="1"/>
  <c r="AB55" i="1"/>
  <c r="T75" i="1"/>
  <c r="U75" i="1" s="1"/>
  <c r="Q75" i="1" s="1"/>
  <c r="O75" i="1" s="1"/>
  <c r="R75" i="1" s="1"/>
  <c r="L75" i="1" s="1"/>
  <c r="M75" i="1" s="1"/>
  <c r="AA51" i="1"/>
  <c r="AY91" i="1"/>
  <c r="AC49" i="1"/>
  <c r="AD49" i="1" s="1"/>
  <c r="V49" i="1"/>
  <c r="Z49" i="1" s="1"/>
  <c r="Q49" i="1"/>
  <c r="O49" i="1" s="1"/>
  <c r="R49" i="1" s="1"/>
  <c r="L49" i="1" s="1"/>
  <c r="M49" i="1" s="1"/>
  <c r="AA49" i="1"/>
  <c r="T30" i="1"/>
  <c r="U30" i="1" s="1"/>
  <c r="V35" i="1"/>
  <c r="Z35" i="1" s="1"/>
  <c r="AC35" i="1"/>
  <c r="AD35" i="1" s="1"/>
  <c r="T32" i="1"/>
  <c r="U32" i="1" s="1"/>
  <c r="V45" i="1"/>
  <c r="Z45" i="1" s="1"/>
  <c r="AC45" i="1"/>
  <c r="AD45" i="1" s="1"/>
  <c r="AC29" i="1"/>
  <c r="V29" i="1"/>
  <c r="Z29" i="1" s="1"/>
  <c r="AA26" i="1"/>
  <c r="Q26" i="1"/>
  <c r="O26" i="1" s="1"/>
  <c r="R26" i="1" s="1"/>
  <c r="L26" i="1" s="1"/>
  <c r="M26" i="1" s="1"/>
  <c r="AY28" i="1"/>
  <c r="Q66" i="1"/>
  <c r="O66" i="1" s="1"/>
  <c r="R66" i="1" s="1"/>
  <c r="L66" i="1" s="1"/>
  <c r="M66" i="1" s="1"/>
  <c r="AA66" i="1"/>
  <c r="T66" i="1"/>
  <c r="U66" i="1" s="1"/>
  <c r="V50" i="1"/>
  <c r="Z50" i="1" s="1"/>
  <c r="AC50" i="1"/>
  <c r="AD50" i="1" s="1"/>
  <c r="T47" i="1"/>
  <c r="U47" i="1" s="1"/>
  <c r="V101" i="1"/>
  <c r="Z101" i="1" s="1"/>
  <c r="AC101" i="1"/>
  <c r="AD101" i="1" s="1"/>
  <c r="AA97" i="1"/>
  <c r="T96" i="1"/>
  <c r="U96" i="1" s="1"/>
  <c r="AY89" i="1"/>
  <c r="AA85" i="1"/>
  <c r="Q85" i="1"/>
  <c r="O85" i="1" s="1"/>
  <c r="R85" i="1" s="1"/>
  <c r="L85" i="1" s="1"/>
  <c r="M85" i="1" s="1"/>
  <c r="T65" i="1"/>
  <c r="U65" i="1" s="1"/>
  <c r="AA73" i="1"/>
  <c r="Q73" i="1"/>
  <c r="O73" i="1" s="1"/>
  <c r="R73" i="1" s="1"/>
  <c r="L73" i="1" s="1"/>
  <c r="M73" i="1" s="1"/>
  <c r="AA70" i="1"/>
  <c r="Q70" i="1"/>
  <c r="O70" i="1" s="1"/>
  <c r="R70" i="1" s="1"/>
  <c r="L70" i="1" s="1"/>
  <c r="M70" i="1" s="1"/>
  <c r="AB69" i="1"/>
  <c r="L71" i="1"/>
  <c r="M71" i="1" s="1"/>
  <c r="AY56" i="1"/>
  <c r="Q69" i="1"/>
  <c r="O69" i="1" s="1"/>
  <c r="R69" i="1" s="1"/>
  <c r="L69" i="1" s="1"/>
  <c r="M69" i="1" s="1"/>
  <c r="T37" i="1"/>
  <c r="U37" i="1" s="1"/>
  <c r="AA37" i="1"/>
  <c r="Q37" i="1"/>
  <c r="O37" i="1" s="1"/>
  <c r="R37" i="1" s="1"/>
  <c r="L37" i="1" s="1"/>
  <c r="M37" i="1" s="1"/>
  <c r="V22" i="1"/>
  <c r="Z22" i="1" s="1"/>
  <c r="AC22" i="1"/>
  <c r="AD22" i="1" s="1"/>
  <c r="T52" i="1"/>
  <c r="U52" i="1" s="1"/>
  <c r="AA52" i="1"/>
  <c r="Q52" i="1"/>
  <c r="O52" i="1" s="1"/>
  <c r="R52" i="1" s="1"/>
  <c r="L52" i="1" s="1"/>
  <c r="M52" i="1" s="1"/>
  <c r="AY32" i="1"/>
  <c r="T51" i="1"/>
  <c r="U51" i="1" s="1"/>
  <c r="Q51" i="1" s="1"/>
  <c r="O51" i="1" s="1"/>
  <c r="R51" i="1" s="1"/>
  <c r="L51" i="1" s="1"/>
  <c r="M51" i="1" s="1"/>
  <c r="AA57" i="1"/>
  <c r="Q57" i="1"/>
  <c r="O57" i="1" s="1"/>
  <c r="R57" i="1" s="1"/>
  <c r="L57" i="1" s="1"/>
  <c r="M57" i="1" s="1"/>
  <c r="Q78" i="1"/>
  <c r="O78" i="1" s="1"/>
  <c r="R78" i="1" s="1"/>
  <c r="L78" i="1" s="1"/>
  <c r="M78" i="1" s="1"/>
  <c r="AA78" i="1"/>
  <c r="T90" i="1"/>
  <c r="U90" i="1" s="1"/>
  <c r="T59" i="1"/>
  <c r="U59" i="1" s="1"/>
  <c r="Q59" i="1" s="1"/>
  <c r="O59" i="1" s="1"/>
  <c r="R59" i="1" s="1"/>
  <c r="L59" i="1" s="1"/>
  <c r="M59" i="1" s="1"/>
  <c r="T94" i="1"/>
  <c r="U94" i="1" s="1"/>
  <c r="T97" i="1"/>
  <c r="U97" i="1" s="1"/>
  <c r="AA93" i="1"/>
  <c r="AA102" i="1"/>
  <c r="Q102" i="1"/>
  <c r="O102" i="1" s="1"/>
  <c r="R102" i="1" s="1"/>
  <c r="L102" i="1" s="1"/>
  <c r="M102" i="1" s="1"/>
  <c r="T89" i="1"/>
  <c r="U89" i="1" s="1"/>
  <c r="Q89" i="1" s="1"/>
  <c r="O89" i="1" s="1"/>
  <c r="R89" i="1" s="1"/>
  <c r="L89" i="1" s="1"/>
  <c r="M89" i="1" s="1"/>
  <c r="T87" i="1"/>
  <c r="U87" i="1" s="1"/>
  <c r="V76" i="1"/>
  <c r="Z76" i="1" s="1"/>
  <c r="AC76" i="1"/>
  <c r="Q84" i="1"/>
  <c r="O84" i="1" s="1"/>
  <c r="R84" i="1" s="1"/>
  <c r="L84" i="1" s="1"/>
  <c r="M84" i="1" s="1"/>
  <c r="AA84" i="1"/>
  <c r="T82" i="1"/>
  <c r="U82" i="1" s="1"/>
  <c r="Q82" i="1" s="1"/>
  <c r="O82" i="1" s="1"/>
  <c r="R82" i="1" s="1"/>
  <c r="L82" i="1" s="1"/>
  <c r="M82" i="1" s="1"/>
  <c r="AA79" i="1"/>
  <c r="Q79" i="1"/>
  <c r="O79" i="1" s="1"/>
  <c r="R79" i="1" s="1"/>
  <c r="L79" i="1" s="1"/>
  <c r="M79" i="1" s="1"/>
  <c r="AA90" i="1"/>
  <c r="Q90" i="1"/>
  <c r="O90" i="1" s="1"/>
  <c r="R90" i="1" s="1"/>
  <c r="L90" i="1" s="1"/>
  <c r="M90" i="1" s="1"/>
  <c r="AY84" i="1"/>
  <c r="AY85" i="1"/>
  <c r="T61" i="1"/>
  <c r="U61" i="1" s="1"/>
  <c r="AA77" i="1"/>
  <c r="Q77" i="1"/>
  <c r="O77" i="1" s="1"/>
  <c r="R77" i="1" s="1"/>
  <c r="L77" i="1" s="1"/>
  <c r="M77" i="1" s="1"/>
  <c r="AA54" i="1"/>
  <c r="Q54" i="1"/>
  <c r="O54" i="1" s="1"/>
  <c r="R54" i="1" s="1"/>
  <c r="L54" i="1" s="1"/>
  <c r="M54" i="1" s="1"/>
  <c r="AA65" i="1"/>
  <c r="Q65" i="1"/>
  <c r="O65" i="1" s="1"/>
  <c r="R65" i="1" s="1"/>
  <c r="L65" i="1" s="1"/>
  <c r="M65" i="1" s="1"/>
  <c r="AA76" i="1"/>
  <c r="Q76" i="1"/>
  <c r="O76" i="1" s="1"/>
  <c r="R76" i="1" s="1"/>
  <c r="L76" i="1" s="1"/>
  <c r="M76" i="1" s="1"/>
  <c r="AA63" i="1"/>
  <c r="Q63" i="1"/>
  <c r="O63" i="1" s="1"/>
  <c r="R63" i="1" s="1"/>
  <c r="L63" i="1" s="1"/>
  <c r="M63" i="1" s="1"/>
  <c r="T53" i="1"/>
  <c r="U53" i="1" s="1"/>
  <c r="T38" i="1"/>
  <c r="U38" i="1" s="1"/>
  <c r="T24" i="1"/>
  <c r="U24" i="1" s="1"/>
  <c r="Q24" i="1" s="1"/>
  <c r="O24" i="1" s="1"/>
  <c r="R24" i="1" s="1"/>
  <c r="L24" i="1" s="1"/>
  <c r="M24" i="1" s="1"/>
  <c r="AA47" i="1"/>
  <c r="Q47" i="1"/>
  <c r="O47" i="1" s="1"/>
  <c r="R47" i="1" s="1"/>
  <c r="L47" i="1" s="1"/>
  <c r="M47" i="1" s="1"/>
  <c r="AA33" i="1"/>
  <c r="T33" i="1"/>
  <c r="U33" i="1" s="1"/>
  <c r="T36" i="1"/>
  <c r="U36" i="1" s="1"/>
  <c r="Q36" i="1" s="1"/>
  <c r="O36" i="1" s="1"/>
  <c r="R36" i="1" s="1"/>
  <c r="L36" i="1" s="1"/>
  <c r="M36" i="1" s="1"/>
  <c r="AA34" i="1"/>
  <c r="Q34" i="1"/>
  <c r="O34" i="1" s="1"/>
  <c r="R34" i="1" s="1"/>
  <c r="L34" i="1" s="1"/>
  <c r="M34" i="1" s="1"/>
  <c r="T62" i="1"/>
  <c r="U62" i="1" s="1"/>
  <c r="AB26" i="1"/>
  <c r="AY29" i="1"/>
  <c r="T23" i="1"/>
  <c r="U23" i="1" s="1"/>
  <c r="AB27" i="1"/>
  <c r="V53" i="1" l="1"/>
  <c r="Z53" i="1" s="1"/>
  <c r="AC53" i="1"/>
  <c r="AD53" i="1" s="1"/>
  <c r="AB53" i="1"/>
  <c r="AC87" i="1"/>
  <c r="AB87" i="1"/>
  <c r="V87" i="1"/>
  <c r="Z87" i="1" s="1"/>
  <c r="Q87" i="1"/>
  <c r="O87" i="1" s="1"/>
  <c r="R87" i="1" s="1"/>
  <c r="L87" i="1" s="1"/>
  <c r="M87" i="1" s="1"/>
  <c r="V32" i="1"/>
  <c r="Z32" i="1" s="1"/>
  <c r="AB32" i="1"/>
  <c r="AC32" i="1"/>
  <c r="Q32" i="1"/>
  <c r="O32" i="1" s="1"/>
  <c r="R32" i="1" s="1"/>
  <c r="L32" i="1" s="1"/>
  <c r="M32" i="1" s="1"/>
  <c r="V52" i="1"/>
  <c r="Z52" i="1" s="1"/>
  <c r="AC52" i="1"/>
  <c r="AD52" i="1" s="1"/>
  <c r="AB52" i="1"/>
  <c r="AD44" i="1"/>
  <c r="AC98" i="1"/>
  <c r="AD98" i="1" s="1"/>
  <c r="V98" i="1"/>
  <c r="Z98" i="1" s="1"/>
  <c r="AB98" i="1"/>
  <c r="Q53" i="1"/>
  <c r="O53" i="1" s="1"/>
  <c r="R53" i="1" s="1"/>
  <c r="L53" i="1" s="1"/>
  <c r="M53" i="1" s="1"/>
  <c r="AD100" i="1"/>
  <c r="AC21" i="1"/>
  <c r="AD21" i="1" s="1"/>
  <c r="AB21" i="1"/>
  <c r="V21" i="1"/>
  <c r="Z21" i="1" s="1"/>
  <c r="AD69" i="1"/>
  <c r="V99" i="1"/>
  <c r="Z99" i="1" s="1"/>
  <c r="AC99" i="1"/>
  <c r="AB99" i="1"/>
  <c r="AD70" i="1"/>
  <c r="AC33" i="1"/>
  <c r="V33" i="1"/>
  <c r="Z33" i="1" s="1"/>
  <c r="AB33" i="1"/>
  <c r="AC84" i="1"/>
  <c r="AD84" i="1" s="1"/>
  <c r="AB84" i="1"/>
  <c r="V84" i="1"/>
  <c r="Z84" i="1" s="1"/>
  <c r="AC25" i="1"/>
  <c r="AD25" i="1" s="1"/>
  <c r="AB25" i="1"/>
  <c r="V25" i="1"/>
  <c r="Z25" i="1" s="1"/>
  <c r="AC64" i="1"/>
  <c r="V64" i="1"/>
  <c r="Z64" i="1" s="1"/>
  <c r="AB64" i="1"/>
  <c r="AD26" i="1"/>
  <c r="AC57" i="1"/>
  <c r="AD57" i="1" s="1"/>
  <c r="V57" i="1"/>
  <c r="Z57" i="1" s="1"/>
  <c r="AB57" i="1"/>
  <c r="V58" i="1"/>
  <c r="Z58" i="1" s="1"/>
  <c r="AC58" i="1"/>
  <c r="AB58" i="1"/>
  <c r="AD78" i="1"/>
  <c r="Q33" i="1"/>
  <c r="O33" i="1" s="1"/>
  <c r="R33" i="1" s="1"/>
  <c r="L33" i="1" s="1"/>
  <c r="M33" i="1" s="1"/>
  <c r="V61" i="1"/>
  <c r="Z61" i="1" s="1"/>
  <c r="AC61" i="1"/>
  <c r="AD61" i="1" s="1"/>
  <c r="AB61" i="1"/>
  <c r="Q61" i="1"/>
  <c r="O61" i="1" s="1"/>
  <c r="R61" i="1" s="1"/>
  <c r="L61" i="1" s="1"/>
  <c r="M61" i="1" s="1"/>
  <c r="V82" i="1"/>
  <c r="Z82" i="1" s="1"/>
  <c r="AC82" i="1"/>
  <c r="AB82" i="1"/>
  <c r="AC89" i="1"/>
  <c r="V89" i="1"/>
  <c r="Z89" i="1" s="1"/>
  <c r="AB89" i="1"/>
  <c r="AC94" i="1"/>
  <c r="V94" i="1"/>
  <c r="Z94" i="1" s="1"/>
  <c r="AB94" i="1"/>
  <c r="AC47" i="1"/>
  <c r="AB47" i="1"/>
  <c r="V47" i="1"/>
  <c r="Z47" i="1" s="1"/>
  <c r="AC34" i="1"/>
  <c r="AD34" i="1" s="1"/>
  <c r="V34" i="1"/>
  <c r="Z34" i="1" s="1"/>
  <c r="AB34" i="1"/>
  <c r="AC41" i="1"/>
  <c r="AD41" i="1" s="1"/>
  <c r="AB41" i="1"/>
  <c r="V41" i="1"/>
  <c r="Z41" i="1" s="1"/>
  <c r="Q99" i="1"/>
  <c r="O99" i="1" s="1"/>
  <c r="R99" i="1" s="1"/>
  <c r="L99" i="1" s="1"/>
  <c r="M99" i="1" s="1"/>
  <c r="V81" i="1"/>
  <c r="Z81" i="1" s="1"/>
  <c r="AC81" i="1"/>
  <c r="AB81" i="1"/>
  <c r="AD73" i="1"/>
  <c r="V46" i="1"/>
  <c r="Z46" i="1" s="1"/>
  <c r="AC46" i="1"/>
  <c r="AB46" i="1"/>
  <c r="AD54" i="1"/>
  <c r="AC24" i="1"/>
  <c r="V24" i="1"/>
  <c r="Z24" i="1" s="1"/>
  <c r="AB24" i="1"/>
  <c r="V96" i="1"/>
  <c r="Z96" i="1" s="1"/>
  <c r="AC96" i="1"/>
  <c r="AD96" i="1" s="1"/>
  <c r="AB96" i="1"/>
  <c r="Q96" i="1"/>
  <c r="O96" i="1" s="1"/>
  <c r="R96" i="1" s="1"/>
  <c r="L96" i="1" s="1"/>
  <c r="M96" i="1" s="1"/>
  <c r="AC30" i="1"/>
  <c r="AD30" i="1" s="1"/>
  <c r="V30" i="1"/>
  <c r="Z30" i="1" s="1"/>
  <c r="AB30" i="1"/>
  <c r="AC88" i="1"/>
  <c r="AD88" i="1" s="1"/>
  <c r="V88" i="1"/>
  <c r="Z88" i="1" s="1"/>
  <c r="Q88" i="1"/>
  <c r="O88" i="1" s="1"/>
  <c r="R88" i="1" s="1"/>
  <c r="L88" i="1" s="1"/>
  <c r="M88" i="1" s="1"/>
  <c r="AB88" i="1"/>
  <c r="AC56" i="1"/>
  <c r="V56" i="1"/>
  <c r="Z56" i="1" s="1"/>
  <c r="AB56" i="1"/>
  <c r="Q94" i="1"/>
  <c r="O94" i="1" s="1"/>
  <c r="R94" i="1" s="1"/>
  <c r="L94" i="1" s="1"/>
  <c r="M94" i="1" s="1"/>
  <c r="V19" i="1"/>
  <c r="Z19" i="1" s="1"/>
  <c r="AC19" i="1"/>
  <c r="AD19" i="1" s="1"/>
  <c r="Q19" i="1"/>
  <c r="O19" i="1" s="1"/>
  <c r="R19" i="1" s="1"/>
  <c r="L19" i="1" s="1"/>
  <c r="M19" i="1" s="1"/>
  <c r="AB19" i="1"/>
  <c r="AC68" i="1"/>
  <c r="V68" i="1"/>
  <c r="Z68" i="1" s="1"/>
  <c r="AB68" i="1"/>
  <c r="AC93" i="1"/>
  <c r="AD93" i="1" s="1"/>
  <c r="V93" i="1"/>
  <c r="Z93" i="1" s="1"/>
  <c r="AB93" i="1"/>
  <c r="V62" i="1"/>
  <c r="Z62" i="1" s="1"/>
  <c r="AC62" i="1"/>
  <c r="AB62" i="1"/>
  <c r="AD29" i="1"/>
  <c r="V74" i="1"/>
  <c r="Z74" i="1" s="1"/>
  <c r="AC74" i="1"/>
  <c r="AB74" i="1"/>
  <c r="AD72" i="1"/>
  <c r="AC60" i="1"/>
  <c r="AD60" i="1" s="1"/>
  <c r="V60" i="1"/>
  <c r="Z60" i="1" s="1"/>
  <c r="AB60" i="1"/>
  <c r="V95" i="1"/>
  <c r="Z95" i="1" s="1"/>
  <c r="AC95" i="1"/>
  <c r="AD95" i="1" s="1"/>
  <c r="AB95" i="1"/>
  <c r="Q95" i="1"/>
  <c r="O95" i="1" s="1"/>
  <c r="R95" i="1" s="1"/>
  <c r="L95" i="1" s="1"/>
  <c r="M95" i="1" s="1"/>
  <c r="Q30" i="1"/>
  <c r="O30" i="1" s="1"/>
  <c r="R30" i="1" s="1"/>
  <c r="L30" i="1" s="1"/>
  <c r="M30" i="1" s="1"/>
  <c r="AD27" i="1"/>
  <c r="AD83" i="1"/>
  <c r="AD79" i="1"/>
  <c r="V97" i="1"/>
  <c r="Z97" i="1" s="1"/>
  <c r="AC97" i="1"/>
  <c r="AD97" i="1" s="1"/>
  <c r="AB97" i="1"/>
  <c r="V36" i="1"/>
  <c r="Z36" i="1" s="1"/>
  <c r="AC36" i="1"/>
  <c r="AB36" i="1"/>
  <c r="V59" i="1"/>
  <c r="Z59" i="1" s="1"/>
  <c r="AC59" i="1"/>
  <c r="AB59" i="1"/>
  <c r="AC51" i="1"/>
  <c r="AD51" i="1" s="1"/>
  <c r="AB51" i="1"/>
  <c r="V51" i="1"/>
  <c r="Z51" i="1" s="1"/>
  <c r="V75" i="1"/>
  <c r="Z75" i="1" s="1"/>
  <c r="AC75" i="1"/>
  <c r="AD75" i="1" s="1"/>
  <c r="AB75" i="1"/>
  <c r="V80" i="1"/>
  <c r="Z80" i="1" s="1"/>
  <c r="AC80" i="1"/>
  <c r="AD80" i="1" s="1"/>
  <c r="AB80" i="1"/>
  <c r="V43" i="1"/>
  <c r="Z43" i="1" s="1"/>
  <c r="AC43" i="1"/>
  <c r="AD43" i="1" s="1"/>
  <c r="AB43" i="1"/>
  <c r="AC23" i="1"/>
  <c r="V23" i="1"/>
  <c r="Z23" i="1" s="1"/>
  <c r="Q23" i="1"/>
  <c r="O23" i="1" s="1"/>
  <c r="R23" i="1" s="1"/>
  <c r="L23" i="1" s="1"/>
  <c r="M23" i="1" s="1"/>
  <c r="AB23" i="1"/>
  <c r="V38" i="1"/>
  <c r="Z38" i="1" s="1"/>
  <c r="AC38" i="1"/>
  <c r="AB38" i="1"/>
  <c r="Q38" i="1"/>
  <c r="O38" i="1" s="1"/>
  <c r="R38" i="1" s="1"/>
  <c r="L38" i="1" s="1"/>
  <c r="M38" i="1" s="1"/>
  <c r="AD76" i="1"/>
  <c r="Q93" i="1"/>
  <c r="O93" i="1" s="1"/>
  <c r="R93" i="1" s="1"/>
  <c r="L93" i="1" s="1"/>
  <c r="M93" i="1" s="1"/>
  <c r="AC90" i="1"/>
  <c r="V90" i="1"/>
  <c r="Z90" i="1" s="1"/>
  <c r="AB90" i="1"/>
  <c r="AC37" i="1"/>
  <c r="AB37" i="1"/>
  <c r="V37" i="1"/>
  <c r="Z37" i="1" s="1"/>
  <c r="Q97" i="1"/>
  <c r="O97" i="1" s="1"/>
  <c r="R97" i="1" s="1"/>
  <c r="L97" i="1" s="1"/>
  <c r="M97" i="1" s="1"/>
  <c r="V66" i="1"/>
  <c r="Z66" i="1" s="1"/>
  <c r="AC66" i="1"/>
  <c r="AB66" i="1"/>
  <c r="Q62" i="1"/>
  <c r="O62" i="1" s="1"/>
  <c r="R62" i="1" s="1"/>
  <c r="L62" i="1" s="1"/>
  <c r="M62" i="1" s="1"/>
  <c r="Q98" i="1"/>
  <c r="O98" i="1" s="1"/>
  <c r="R98" i="1" s="1"/>
  <c r="L98" i="1" s="1"/>
  <c r="M98" i="1" s="1"/>
  <c r="V28" i="1"/>
  <c r="Z28" i="1" s="1"/>
  <c r="AC28" i="1"/>
  <c r="AB28" i="1"/>
  <c r="V48" i="1"/>
  <c r="Z48" i="1" s="1"/>
  <c r="AC48" i="1"/>
  <c r="AB48" i="1"/>
  <c r="V77" i="1"/>
  <c r="Z77" i="1" s="1"/>
  <c r="AC77" i="1"/>
  <c r="AB77" i="1"/>
  <c r="Q46" i="1"/>
  <c r="O46" i="1" s="1"/>
  <c r="R46" i="1" s="1"/>
  <c r="L46" i="1" s="1"/>
  <c r="M46" i="1" s="1"/>
  <c r="AC85" i="1"/>
  <c r="AD85" i="1" s="1"/>
  <c r="V85" i="1"/>
  <c r="Z85" i="1" s="1"/>
  <c r="AB85" i="1"/>
  <c r="V65" i="1"/>
  <c r="Z65" i="1" s="1"/>
  <c r="AC65" i="1"/>
  <c r="AD65" i="1" s="1"/>
  <c r="AB65" i="1"/>
  <c r="AC91" i="1"/>
  <c r="V91" i="1"/>
  <c r="Z91" i="1" s="1"/>
  <c r="AB91" i="1"/>
  <c r="Q91" i="1"/>
  <c r="O91" i="1" s="1"/>
  <c r="R91" i="1" s="1"/>
  <c r="L91" i="1" s="1"/>
  <c r="M91" i="1" s="1"/>
  <c r="Q56" i="1"/>
  <c r="O56" i="1" s="1"/>
  <c r="R56" i="1" s="1"/>
  <c r="L56" i="1" s="1"/>
  <c r="M56" i="1" s="1"/>
  <c r="Q80" i="1"/>
  <c r="O80" i="1" s="1"/>
  <c r="R80" i="1" s="1"/>
  <c r="L80" i="1" s="1"/>
  <c r="M80" i="1" s="1"/>
  <c r="Q21" i="1"/>
  <c r="O21" i="1" s="1"/>
  <c r="R21" i="1" s="1"/>
  <c r="L21" i="1" s="1"/>
  <c r="M21" i="1" s="1"/>
  <c r="AC20" i="1"/>
  <c r="V20" i="1"/>
  <c r="Z20" i="1" s="1"/>
  <c r="AB20" i="1"/>
  <c r="V63" i="1"/>
  <c r="Z63" i="1" s="1"/>
  <c r="AC63" i="1"/>
  <c r="AB63" i="1"/>
  <c r="V40" i="1"/>
  <c r="Z40" i="1" s="1"/>
  <c r="AB40" i="1"/>
  <c r="AC40" i="1"/>
  <c r="Q40" i="1"/>
  <c r="O40" i="1" s="1"/>
  <c r="R40" i="1" s="1"/>
  <c r="L40" i="1" s="1"/>
  <c r="M40" i="1" s="1"/>
  <c r="AD42" i="1"/>
  <c r="AC92" i="1"/>
  <c r="AD92" i="1" s="1"/>
  <c r="V92" i="1"/>
  <c r="Z92" i="1" s="1"/>
  <c r="AB92" i="1"/>
  <c r="Q92" i="1"/>
  <c r="O92" i="1" s="1"/>
  <c r="R92" i="1" s="1"/>
  <c r="L92" i="1" s="1"/>
  <c r="M92" i="1" s="1"/>
  <c r="AD102" i="1"/>
  <c r="AD48" i="1" l="1"/>
  <c r="AD66" i="1"/>
  <c r="AD90" i="1"/>
  <c r="AD59" i="1"/>
  <c r="AD68" i="1"/>
  <c r="AD56" i="1"/>
  <c r="AD47" i="1"/>
  <c r="AD82" i="1"/>
  <c r="AD63" i="1"/>
  <c r="AD62" i="1"/>
  <c r="AD46" i="1"/>
  <c r="AD58" i="1"/>
  <c r="AD64" i="1"/>
  <c r="AD23" i="1"/>
  <c r="AD33" i="1"/>
  <c r="AD28" i="1"/>
  <c r="AD36" i="1"/>
  <c r="AD94" i="1"/>
  <c r="AD87" i="1"/>
  <c r="AD91" i="1"/>
  <c r="AD40" i="1"/>
  <c r="AD20" i="1"/>
  <c r="AD77" i="1"/>
  <c r="AD37" i="1"/>
  <c r="AD38" i="1"/>
  <c r="AD74" i="1"/>
  <c r="AD81" i="1"/>
  <c r="AD99" i="1"/>
  <c r="AD32" i="1"/>
  <c r="AD24" i="1"/>
  <c r="AD89" i="1"/>
</calcChain>
</file>

<file path=xl/sharedStrings.xml><?xml version="1.0" encoding="utf-8"?>
<sst xmlns="http://schemas.openxmlformats.org/spreadsheetml/2006/main" count="1514" uniqueCount="493">
  <si>
    <t>File opened</t>
  </si>
  <si>
    <t>2021-10-15 17:07:29</t>
  </si>
  <si>
    <t>Console s/n</t>
  </si>
  <si>
    <t>68C-022441</t>
  </si>
  <si>
    <t>Console ver</t>
  </si>
  <si>
    <t>Bluestem v.2.0.02</t>
  </si>
  <si>
    <t>Scripts ver</t>
  </si>
  <si>
    <t>2021.06  2.0.01, June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</si>
  <si>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</si>
  <si>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</si>
  <si>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</si>
  <si>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</si>
  <si>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</si>
  <si>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</si>
  <si>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</si>
  <si>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</si>
  <si>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</si>
  <si>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</si>
  <si>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</si>
  <si>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</si>
  <si>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</si>
  <si>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</si>
  <si>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</si>
  <si>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17:07:29</t>
  </si>
  <si>
    <t>Stability Definition:	ΔCO2 (Meas2): Slp&lt;0.5 Per=20	ΔH2O (Meas2): Slp&lt;0.1 Per=20	F (FlrLS): Slp&lt;1 Per=20</t>
  </si>
  <si>
    <t>17:23:28</t>
  </si>
  <si>
    <t>r10_hnyi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</si>
  <si>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</si>
  <si>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</si>
  <si>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</si>
  <si>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</si>
  <si>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</si>
  <si>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</si>
  <si>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</si>
  <si>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</si>
  <si>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</si>
  <si>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</si>
  <si>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</si>
  <si>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</si>
  <si>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</si>
  <si>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</si>
  <si>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</si>
  <si>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</si>
  <si>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</si>
  <si>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</si>
  <si>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</si>
  <si>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</si>
  <si>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</si>
  <si>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</si>
  <si>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</si>
  <si>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</si>
  <si>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</si>
  <si>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</si>
  <si>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</si>
  <si>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</si>
  <si>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</si>
  <si>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</si>
  <si>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</si>
  <si>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</si>
  <si>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</si>
  <si>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</si>
  <si>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</si>
  <si>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</si>
  <si>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</si>
  <si>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</si>
  <si>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</si>
  <si>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</si>
  <si>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</si>
  <si>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</si>
  <si>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</si>
  <si>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</si>
  <si>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</si>
  <si>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</si>
  <si>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</si>
  <si>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</si>
  <si>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</si>
  <si>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</si>
  <si>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</si>
  <si>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</si>
  <si>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</si>
  <si>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</si>
  <si>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7.87759 101.689 388.617 617.188 849.064 1061.52 1241.29 1408.08</t>
  </si>
  <si>
    <t>Fs_true</t>
  </si>
  <si>
    <t>0.83432 102.249 403.332 603.859 801.51 1002.45 1202.13 1401.63</t>
  </si>
  <si>
    <t>leak_wt</t>
  </si>
  <si>
    <t>SysObs</t>
  </si>
  <si>
    <t>GasEx</t>
  </si>
  <si>
    <t>Leak</t>
  </si>
  <si>
    <t>FLR</t>
  </si>
  <si>
    <t>LeafQ</t>
  </si>
  <si>
    <t>Meas</t>
  </si>
  <si>
    <t>FlrLS</t>
  </si>
  <si>
    <t>FlrStats</t>
  </si>
  <si>
    <t>MchEvent</t>
  </si>
  <si>
    <t>Stability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</si>
  <si>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</si>
  <si>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</si>
  <si>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</si>
  <si>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</si>
  <si>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</si>
  <si>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</si>
  <si>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</si>
  <si>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</si>
  <si>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</si>
  <si>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</si>
  <si>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</si>
  <si>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</si>
  <si>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</si>
  <si>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</si>
  <si>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</si>
  <si>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</si>
  <si>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</si>
  <si>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</si>
  <si>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</si>
  <si>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</si>
  <si>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</si>
  <si>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</si>
  <si>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</si>
  <si>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</si>
  <si>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</si>
  <si>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</si>
  <si>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</si>
  <si>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</si>
  <si>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</si>
  <si>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</si>
  <si>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</si>
  <si>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</si>
  <si>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</si>
  <si>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</si>
  <si>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</si>
  <si>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</si>
  <si>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</si>
  <si>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</si>
  <si>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</si>
  <si>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</si>
  <si>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</si>
  <si>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</si>
  <si>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</si>
  <si>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</si>
  <si>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</si>
  <si>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</si>
  <si>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</si>
  <si>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</si>
  <si>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</si>
  <si>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</si>
  <si>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</si>
  <si>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</si>
  <si>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</si>
  <si>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</si>
  <si>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</si>
  <si>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</si>
  <si>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</si>
  <si>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</si>
  <si>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</si>
  <si>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</si>
  <si>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</si>
  <si>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</si>
  <si>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</si>
  <si>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</si>
  <si>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</si>
  <si>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</si>
  <si>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</si>
  <si>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</si>
  <si>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</si>
  <si>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</si>
  <si>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</si>
  <si>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</si>
  <si>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</si>
  <si>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</si>
  <si>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</si>
  <si>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</si>
  <si>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</si>
  <si>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</si>
  <si>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</si>
  <si>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</si>
  <si>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</si>
  <si>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</si>
  <si>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</si>
  <si>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</si>
  <si>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</si>
  <si>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</si>
  <si>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</si>
  <si>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</si>
  <si>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</si>
  <si>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</si>
  <si>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</si>
  <si>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</si>
  <si>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</si>
  <si>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</si>
  <si>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</si>
  <si>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</si>
  <si>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</si>
  <si>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</si>
  <si>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</si>
  <si>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</si>
  <si>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</si>
  <si>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</si>
  <si>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</si>
  <si>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</si>
  <si>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</si>
  <si>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</si>
  <si>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</si>
  <si>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</si>
  <si>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</si>
  <si>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</si>
  <si>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</si>
  <si>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</si>
  <si>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</si>
  <si>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</si>
  <si>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</si>
  <si>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</si>
  <si>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</si>
  <si>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</si>
  <si>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</si>
  <si>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</si>
  <si>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</si>
  <si>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</si>
  <si>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</si>
  <si>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</si>
  <si>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</si>
  <si>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</si>
  <si>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</si>
  <si>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</si>
  <si>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</si>
  <si>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</si>
  <si>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</si>
  <si>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</si>
  <si>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</si>
  <si>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</si>
  <si>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</si>
  <si>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</si>
  <si>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</si>
  <si>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</si>
  <si>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</si>
  <si>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</si>
  <si>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</si>
  <si>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</si>
  <si>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</si>
  <si>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</si>
  <si>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</si>
  <si>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</si>
  <si>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</si>
  <si>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</si>
  <si>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</si>
  <si>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</si>
  <si>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</si>
  <si>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</si>
  <si>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</si>
  <si>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</si>
  <si>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</si>
  <si>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</si>
  <si>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</si>
  <si>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</si>
  <si>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</si>
  <si>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</si>
  <si>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</si>
  <si>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</si>
  <si>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</si>
  <si>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</si>
  <si>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</si>
  <si>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</si>
  <si>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</si>
  <si>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</si>
  <si>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</si>
  <si>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</si>
  <si>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</si>
  <si>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</si>
  <si>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</si>
  <si>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</si>
  <si>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</si>
  <si>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</si>
  <si>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</si>
  <si>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</si>
  <si>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</si>
  <si>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</si>
  <si>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</si>
  <si>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</si>
  <si>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</si>
  <si>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</si>
  <si>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</si>
  <si>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</si>
  <si>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</si>
  <si>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</si>
  <si>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</si>
  <si>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</si>
  <si>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</si>
  <si>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</si>
  <si>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</si>
  <si>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</si>
  <si>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</si>
  <si>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</si>
  <si>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</si>
  <si>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</si>
  <si>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</si>
  <si>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</si>
  <si>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</si>
  <si>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</si>
  <si>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</si>
  <si>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V</t>
  </si>
  <si>
    <t>20211015 17:26:29</t>
  </si>
  <si>
    <t>17:26:29</t>
  </si>
  <si>
    <t>none</t>
  </si>
  <si>
    <t>-</t>
  </si>
  <si>
    <t>0: Broadleaf</t>
  </si>
  <si>
    <t>17:25:32</t>
  </si>
  <si>
    <t>2/3</t>
  </si>
  <si>
    <t>20211015 17:26:34</t>
  </si>
  <si>
    <t>17:26:34</t>
  </si>
  <si>
    <t>3/3</t>
  </si>
  <si>
    <t>20211015 17:26:39</t>
  </si>
  <si>
    <t>17:26:39</t>
  </si>
  <si>
    <t>20211015 17:26:44</t>
  </si>
  <si>
    <t>17:26:44</t>
  </si>
  <si>
    <t>20211015 17:26:49</t>
  </si>
  <si>
    <t>17:26:49</t>
  </si>
  <si>
    <t>20211015 17:26:54</t>
  </si>
  <si>
    <t>17:26:54</t>
  </si>
  <si>
    <t>20211015 17:26:59</t>
  </si>
  <si>
    <t>17:26:59</t>
  </si>
  <si>
    <t>20211015 17:27:04</t>
  </si>
  <si>
    <t>17:27:04</t>
  </si>
  <si>
    <t>20211015 17:27:09</t>
  </si>
  <si>
    <t>17:27:09</t>
  </si>
  <si>
    <t>20211015 17:27:14</t>
  </si>
  <si>
    <t>17:27:14</t>
  </si>
  <si>
    <t>20211015 17:27:19</t>
  </si>
  <si>
    <t>17:27:19</t>
  </si>
  <si>
    <t>20211015 17:27:24</t>
  </si>
  <si>
    <t>17:27:24</t>
  </si>
  <si>
    <t>17:29:51</t>
  </si>
  <si>
    <t>r14_lnni</t>
  </si>
  <si>
    <t>20211015 17:31:37</t>
  </si>
  <si>
    <t>17:31:37</t>
  </si>
  <si>
    <t>17:31:05</t>
  </si>
  <si>
    <t>20211015 17:31:42</t>
  </si>
  <si>
    <t>17:31:42</t>
  </si>
  <si>
    <t>20211015 17:31:47</t>
  </si>
  <si>
    <t>17:31:47</t>
  </si>
  <si>
    <t>20211015 17:31:52</t>
  </si>
  <si>
    <t>17:31:52</t>
  </si>
  <si>
    <t>20211015 17:31:57</t>
  </si>
  <si>
    <t>17:31:57</t>
  </si>
  <si>
    <t>20211015 17:32:02</t>
  </si>
  <si>
    <t>17:32:02</t>
  </si>
  <si>
    <t>20211015 17:32:07</t>
  </si>
  <si>
    <t>17:32:07</t>
  </si>
  <si>
    <t>20211015 17:32:12</t>
  </si>
  <si>
    <t>17:32:12</t>
  </si>
  <si>
    <t>20211015 17:32:17</t>
  </si>
  <si>
    <t>17:32:17</t>
  </si>
  <si>
    <t>20211015 17:32:22</t>
  </si>
  <si>
    <t>17:32:22</t>
  </si>
  <si>
    <t>20211015 17:32:27</t>
  </si>
  <si>
    <t>17:32:27</t>
  </si>
  <si>
    <t>20211015 17:32:32</t>
  </si>
  <si>
    <t>17:32:32</t>
  </si>
  <si>
    <t>17:35:46</t>
  </si>
  <si>
    <t>r3_hnni</t>
  </si>
  <si>
    <t>20211015 17:36:42</t>
  </si>
  <si>
    <t>17:36:42</t>
  </si>
  <si>
    <t>17:36:25</t>
  </si>
  <si>
    <t>0/3</t>
  </si>
  <si>
    <t>20211015 17:36:47</t>
  </si>
  <si>
    <t>17:36:47</t>
  </si>
  <si>
    <t>20211015 17:36:52</t>
  </si>
  <si>
    <t>17:36:52</t>
  </si>
  <si>
    <t>20211015 17:36:57</t>
  </si>
  <si>
    <t>17:36:57</t>
  </si>
  <si>
    <t>20211015 17:37:02</t>
  </si>
  <si>
    <t>17:37:02</t>
  </si>
  <si>
    <t>20211015 17:37:07</t>
  </si>
  <si>
    <t>17:37:07</t>
  </si>
  <si>
    <t>20211015 17:37:12</t>
  </si>
  <si>
    <t>17:37:12</t>
  </si>
  <si>
    <t>20211015 17:37:17</t>
  </si>
  <si>
    <t>17:37:17</t>
  </si>
  <si>
    <t>20211015 17:37:22</t>
  </si>
  <si>
    <t>17:37:22</t>
  </si>
  <si>
    <t>20211015 17:37:27</t>
  </si>
  <si>
    <t>17:37:27</t>
  </si>
  <si>
    <t>20211015 17:37:32</t>
  </si>
  <si>
    <t>17:37:32</t>
  </si>
  <si>
    <t>20211015 17:37:37</t>
  </si>
  <si>
    <t>17:37:37</t>
  </si>
  <si>
    <t>17:40:46</t>
  </si>
  <si>
    <t>r7_lnni</t>
  </si>
  <si>
    <t>20211015 17:45:06</t>
  </si>
  <si>
    <t>17:45:06</t>
  </si>
  <si>
    <t>17:44:22</t>
  </si>
  <si>
    <t>20211015 17:45:11</t>
  </si>
  <si>
    <t>17:45:11</t>
  </si>
  <si>
    <t>20211015 17:45:16</t>
  </si>
  <si>
    <t>17:45:16</t>
  </si>
  <si>
    <t>20211015 17:45:21</t>
  </si>
  <si>
    <t>17:45:21</t>
  </si>
  <si>
    <t>20211015 17:45:26</t>
  </si>
  <si>
    <t>17:45:26</t>
  </si>
  <si>
    <t>20211015 17:45:31</t>
  </si>
  <si>
    <t>17:45:31</t>
  </si>
  <si>
    <t>20211015 17:45:36</t>
  </si>
  <si>
    <t>17:45:36</t>
  </si>
  <si>
    <t>20211015 17:45:41</t>
  </si>
  <si>
    <t>17:45:41</t>
  </si>
  <si>
    <t>20211015 17:45:46</t>
  </si>
  <si>
    <t>17:45:46</t>
  </si>
  <si>
    <t>20211015 17:45:51</t>
  </si>
  <si>
    <t>17:45:51</t>
  </si>
  <si>
    <t>20211015 17:45:56</t>
  </si>
  <si>
    <t>17:45:56</t>
  </si>
  <si>
    <t>20211015 17:46:01</t>
  </si>
  <si>
    <t>17:46:01</t>
  </si>
  <si>
    <t>17:49:20</t>
  </si>
  <si>
    <t>r9_lnyi</t>
  </si>
  <si>
    <t>20211015 17:50:50</t>
  </si>
  <si>
    <t>17:50:50</t>
  </si>
  <si>
    <t>17:49:56</t>
  </si>
  <si>
    <t>20211015 17:50:55</t>
  </si>
  <si>
    <t>17:50:55</t>
  </si>
  <si>
    <t>20211015 17:51:00</t>
  </si>
  <si>
    <t>17:51:00</t>
  </si>
  <si>
    <t>20211015 17:51:05</t>
  </si>
  <si>
    <t>17:51:05</t>
  </si>
  <si>
    <t>20211015 17:51:10</t>
  </si>
  <si>
    <t>17:51:10</t>
  </si>
  <si>
    <t>20211015 17:51:15</t>
  </si>
  <si>
    <t>17:51:15</t>
  </si>
  <si>
    <t>20211015 17:51:20</t>
  </si>
  <si>
    <t>17:51:20</t>
  </si>
  <si>
    <t>20211015 17:51:25</t>
  </si>
  <si>
    <t>17:51:25</t>
  </si>
  <si>
    <t>20211015 17:51:30</t>
  </si>
  <si>
    <t>17:51:30</t>
  </si>
  <si>
    <t>20211015 17:51:35</t>
  </si>
  <si>
    <t>17:51:35</t>
  </si>
  <si>
    <t>20211015 17:51:40</t>
  </si>
  <si>
    <t>17:51:40</t>
  </si>
  <si>
    <t>20211015 17:51:45</t>
  </si>
  <si>
    <t>17:51:45</t>
  </si>
  <si>
    <t>17:54:10</t>
  </si>
  <si>
    <t>r3_lnni</t>
  </si>
  <si>
    <t>17:55:14</t>
  </si>
  <si>
    <t>20211015 17:57:02</t>
  </si>
  <si>
    <t>17:57:02</t>
  </si>
  <si>
    <t>17:56:09</t>
  </si>
  <si>
    <t>20211015 17:57:07</t>
  </si>
  <si>
    <t>17:57:07</t>
  </si>
  <si>
    <t>20211015 17:57:12</t>
  </si>
  <si>
    <t>17:57:12</t>
  </si>
  <si>
    <t>20211015 17:57:17</t>
  </si>
  <si>
    <t>17:57:17</t>
  </si>
  <si>
    <t>20211015 17:57:22</t>
  </si>
  <si>
    <t>17:57:22</t>
  </si>
  <si>
    <t>20211015 17:57:27</t>
  </si>
  <si>
    <t>17:57:27</t>
  </si>
  <si>
    <t>20211015 17:57:32</t>
  </si>
  <si>
    <t>17:57:32</t>
  </si>
  <si>
    <t>20211015 17:57:37</t>
  </si>
  <si>
    <t>17:57:37</t>
  </si>
  <si>
    <t>20211015 17:57:42</t>
  </si>
  <si>
    <t>17:57:42</t>
  </si>
  <si>
    <t>20211015 17:57:47</t>
  </si>
  <si>
    <t>17:57:47</t>
  </si>
  <si>
    <t>20211015 17:57:52</t>
  </si>
  <si>
    <t>17:57:52</t>
  </si>
  <si>
    <t>20211015 17:57:57</t>
  </si>
  <si>
    <t>17:57:57</t>
  </si>
  <si>
    <t>18:00:12</t>
  </si>
  <si>
    <t>r16_hnni</t>
  </si>
  <si>
    <t>20211015 18:02:30</t>
  </si>
  <si>
    <t>18:02:30</t>
  </si>
  <si>
    <t>18:02:13</t>
  </si>
  <si>
    <t>20211015 18:02:35</t>
  </si>
  <si>
    <t>18:02:35</t>
  </si>
  <si>
    <t>20211015 18:02:40</t>
  </si>
  <si>
    <t>18:02:40</t>
  </si>
  <si>
    <t>20211015 18:02:45</t>
  </si>
  <si>
    <t>18:02:45</t>
  </si>
  <si>
    <t>20211015 18:02:50</t>
  </si>
  <si>
    <t>18:02:50</t>
  </si>
  <si>
    <t>20211015 18:02:55</t>
  </si>
  <si>
    <t>18:02:55</t>
  </si>
  <si>
    <t>20211015 18:03:00</t>
  </si>
  <si>
    <t>18:03:00</t>
  </si>
  <si>
    <t>20211015 18:03:05</t>
  </si>
  <si>
    <t>18:03:05</t>
  </si>
  <si>
    <t>20211015 18:03:10</t>
  </si>
  <si>
    <t>18:03:10</t>
  </si>
  <si>
    <t>20211015 18:03:15</t>
  </si>
  <si>
    <t>18:03:15</t>
  </si>
  <si>
    <t>20211015 18:03:20</t>
  </si>
  <si>
    <t>18:03:20</t>
  </si>
  <si>
    <t>20211015 18:03:25</t>
  </si>
  <si>
    <t>18:03:25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</si>
</sst>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Y102"/>
  <sheetViews>
    <sheetView tabSelected="1" workbookViewId="0"/>
  </sheetViews>
  <sheetFormatPr baseColWidth="10" defaultColWidth="8.83203125" defaultRowHeight="15" x14ac:dyDescent="0.2"/>
  <sheetData>
    <row r="2" spans="1:181" x14ac:dyDescent="0.2">
      <c r="A2" t="s">
        <v>27</v>
      </c>
      <c r="B2" t="s">
        <v>28</v>
      </c>
      <c r="C2" t="s">
        <v>30</v>
      </c>
    </row>
    <row r="3" spans="1:181" x14ac:dyDescent="0.2">
      <c r="B3" t="s">
        <v>29</v>
      </c>
      <c r="C3">
        <v>21</v>
      </c>
    </row>
    <row r="4" spans="1:181" x14ac:dyDescent="0.2">
      <c r="A4" t="s">
        <v>31</v>
      </c>
      <c r="B4" t="s">
        <v>32</v>
      </c>
      <c r="C4" t="s">
        <v>33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</row>
    <row r="5" spans="1:181" x14ac:dyDescent="0.2">
      <c r="B5" t="s">
        <v>15</v>
      </c>
      <c r="C5" t="s">
        <v>34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81" x14ac:dyDescent="0.2">
      <c r="A6" t="s">
        <v>43</v>
      </c>
      <c r="B6" t="s">
        <v>44</v>
      </c>
    </row>
    <row r="7" spans="1:181" x14ac:dyDescent="0.2">
      <c r="B7">
        <v>2</v>
      </c>
    </row>
    <row r="8" spans="1:181" x14ac:dyDescent="0.2">
      <c r="A8" t="s">
        <v>45</v>
      </c>
      <c r="B8" t="s">
        <v>46</v>
      </c>
      <c r="C8" t="s">
        <v>47</v>
      </c>
      <c r="D8" t="s">
        <v>48</v>
      </c>
      <c r="E8" t="s">
        <v>49</v>
      </c>
    </row>
    <row r="9" spans="1:181" x14ac:dyDescent="0.2">
      <c r="B9">
        <v>0</v>
      </c>
      <c r="C9">
        <v>1</v>
      </c>
      <c r="D9">
        <v>0</v>
      </c>
      <c r="E9">
        <v>0</v>
      </c>
    </row>
    <row r="10" spans="1:181" x14ac:dyDescent="0.2">
      <c r="A10" t="s">
        <v>50</v>
      </c>
      <c r="B10" t="s">
        <v>51</v>
      </c>
      <c r="C10" t="s">
        <v>53</v>
      </c>
      <c r="D10" t="s">
        <v>55</v>
      </c>
      <c r="E10" t="s">
        <v>56</v>
      </c>
      <c r="F10" t="s">
        <v>57</v>
      </c>
      <c r="G10" t="s">
        <v>58</v>
      </c>
      <c r="H10" t="s">
        <v>59</v>
      </c>
      <c r="I10" t="s">
        <v>60</v>
      </c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66</v>
      </c>
      <c r="P10" t="s">
        <v>67</v>
      </c>
      <c r="Q10" t="s">
        <v>68</v>
      </c>
    </row>
    <row r="11" spans="1:181" x14ac:dyDescent="0.2">
      <c r="B11" t="s">
        <v>52</v>
      </c>
      <c r="C11" t="s">
        <v>54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181" x14ac:dyDescent="0.2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</row>
    <row r="13" spans="1:181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181" x14ac:dyDescent="0.2">
      <c r="A14" t="s">
        <v>75</v>
      </c>
      <c r="B14" t="s">
        <v>76</v>
      </c>
      <c r="C14" t="s">
        <v>77</v>
      </c>
      <c r="D14" t="s">
        <v>78</v>
      </c>
      <c r="E14" t="s">
        <v>79</v>
      </c>
      <c r="F14" t="s">
        <v>80</v>
      </c>
      <c r="G14" t="s">
        <v>82</v>
      </c>
      <c r="H14" t="s">
        <v>84</v>
      </c>
    </row>
    <row r="15" spans="1:181" x14ac:dyDescent="0.2">
      <c r="B15">
        <v>-6276</v>
      </c>
      <c r="C15">
        <v>6.6</v>
      </c>
      <c r="D15">
        <v>1.7090000000000001E-5</v>
      </c>
      <c r="E15">
        <v>3.11</v>
      </c>
      <c r="F15" t="s">
        <v>81</v>
      </c>
      <c r="G15" t="s">
        <v>83</v>
      </c>
      <c r="H15">
        <v>0</v>
      </c>
    </row>
    <row r="16" spans="1:181" x14ac:dyDescent="0.2">
      <c r="A16" t="s">
        <v>85</v>
      </c>
      <c r="B16" t="s">
        <v>85</v>
      </c>
      <c r="C16" t="s">
        <v>85</v>
      </c>
      <c r="D16" t="s">
        <v>85</v>
      </c>
      <c r="E16" t="s">
        <v>85</v>
      </c>
      <c r="F16" t="s">
        <v>85</v>
      </c>
      <c r="G16" t="s">
        <v>86</v>
      </c>
      <c r="H16" t="s">
        <v>86</v>
      </c>
      <c r="I16" t="s">
        <v>86</v>
      </c>
      <c r="J16" t="s">
        <v>86</v>
      </c>
      <c r="K16" t="s">
        <v>86</v>
      </c>
      <c r="L16" t="s">
        <v>86</v>
      </c>
      <c r="M16" t="s">
        <v>86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86</v>
      </c>
      <c r="U16" t="s">
        <v>86</v>
      </c>
      <c r="V16" t="s">
        <v>86</v>
      </c>
      <c r="W16" t="s">
        <v>86</v>
      </c>
      <c r="X16" t="s">
        <v>86</v>
      </c>
      <c r="Y16" t="s">
        <v>86</v>
      </c>
      <c r="Z16" t="s">
        <v>86</v>
      </c>
      <c r="AA16" t="s">
        <v>86</v>
      </c>
      <c r="AB16" t="s">
        <v>86</v>
      </c>
      <c r="AC16" t="s">
        <v>86</v>
      </c>
      <c r="AD16" t="s">
        <v>86</v>
      </c>
      <c r="AE16" t="s">
        <v>87</v>
      </c>
      <c r="AF16" t="s">
        <v>87</v>
      </c>
      <c r="AG16" t="s">
        <v>87</v>
      </c>
      <c r="AH16" t="s">
        <v>87</v>
      </c>
      <c r="AI16" t="s">
        <v>87</v>
      </c>
      <c r="AJ16" t="s">
        <v>88</v>
      </c>
      <c r="AK16" t="s">
        <v>88</v>
      </c>
      <c r="AL16" t="s">
        <v>88</v>
      </c>
      <c r="AM16" t="s">
        <v>88</v>
      </c>
      <c r="AN16" t="s">
        <v>88</v>
      </c>
      <c r="AO16" t="s">
        <v>88</v>
      </c>
      <c r="AP16" t="s">
        <v>88</v>
      </c>
      <c r="AQ16" t="s">
        <v>88</v>
      </c>
      <c r="AR16" t="s">
        <v>88</v>
      </c>
      <c r="AS16" t="s">
        <v>88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  <c r="BF16" t="s">
        <v>88</v>
      </c>
      <c r="BG16" t="s">
        <v>88</v>
      </c>
      <c r="BH16" t="s">
        <v>88</v>
      </c>
      <c r="BI16" t="s">
        <v>88</v>
      </c>
      <c r="BJ16" t="s">
        <v>88</v>
      </c>
      <c r="BK16" t="s">
        <v>88</v>
      </c>
      <c r="BL16" t="s">
        <v>89</v>
      </c>
      <c r="BM16" t="s">
        <v>89</v>
      </c>
      <c r="BN16" t="s">
        <v>89</v>
      </c>
      <c r="BO16" t="s">
        <v>89</v>
      </c>
      <c r="BP16" t="s">
        <v>43</v>
      </c>
      <c r="BQ16" t="s">
        <v>43</v>
      </c>
      <c r="BR16" t="s">
        <v>43</v>
      </c>
      <c r="BS16" t="s">
        <v>90</v>
      </c>
      <c r="BT16" t="s">
        <v>90</v>
      </c>
      <c r="BU16" t="s">
        <v>90</v>
      </c>
      <c r="BV16" t="s">
        <v>90</v>
      </c>
      <c r="BW16" t="s">
        <v>90</v>
      </c>
      <c r="BX16" t="s">
        <v>90</v>
      </c>
      <c r="BY16" t="s">
        <v>90</v>
      </c>
      <c r="BZ16" t="s">
        <v>90</v>
      </c>
      <c r="CA16" t="s">
        <v>90</v>
      </c>
      <c r="CB16" t="s">
        <v>90</v>
      </c>
      <c r="CC16" t="s">
        <v>90</v>
      </c>
      <c r="CD16" t="s">
        <v>90</v>
      </c>
      <c r="CE16" t="s">
        <v>90</v>
      </c>
      <c r="CF16" t="s">
        <v>90</v>
      </c>
      <c r="CG16" t="s">
        <v>90</v>
      </c>
      <c r="CH16" t="s">
        <v>90</v>
      </c>
      <c r="CI16" t="s">
        <v>90</v>
      </c>
      <c r="CJ16" t="s">
        <v>90</v>
      </c>
      <c r="CK16" t="s">
        <v>91</v>
      </c>
      <c r="CL16" t="s">
        <v>91</v>
      </c>
      <c r="CM16" t="s">
        <v>91</v>
      </c>
      <c r="CN16" t="s">
        <v>91</v>
      </c>
      <c r="CO16" t="s">
        <v>91</v>
      </c>
      <c r="CP16" t="s">
        <v>91</v>
      </c>
      <c r="CQ16" t="s">
        <v>91</v>
      </c>
      <c r="CR16" t="s">
        <v>91</v>
      </c>
      <c r="CS16" t="s">
        <v>91</v>
      </c>
      <c r="CT16" t="s">
        <v>91</v>
      </c>
      <c r="CU16" t="s">
        <v>91</v>
      </c>
      <c r="CV16" t="s">
        <v>91</v>
      </c>
      <c r="CW16" t="s">
        <v>91</v>
      </c>
      <c r="CX16" t="s">
        <v>91</v>
      </c>
      <c r="CY16" t="s">
        <v>91</v>
      </c>
      <c r="CZ16" t="s">
        <v>91</v>
      </c>
      <c r="DA16" t="s">
        <v>91</v>
      </c>
      <c r="DB16" t="s">
        <v>91</v>
      </c>
      <c r="DC16" t="s">
        <v>92</v>
      </c>
      <c r="DD16" t="s">
        <v>92</v>
      </c>
      <c r="DE16" t="s">
        <v>92</v>
      </c>
      <c r="DF16" t="s">
        <v>92</v>
      </c>
      <c r="DG16" t="s">
        <v>92</v>
      </c>
      <c r="DH16" t="s">
        <v>93</v>
      </c>
      <c r="DI16" t="s">
        <v>93</v>
      </c>
      <c r="DJ16" t="s">
        <v>93</v>
      </c>
      <c r="DK16" t="s">
        <v>93</v>
      </c>
      <c r="DL16" t="s">
        <v>93</v>
      </c>
      <c r="DM16" t="s">
        <v>93</v>
      </c>
      <c r="DN16" t="s">
        <v>93</v>
      </c>
      <c r="DO16" t="s">
        <v>93</v>
      </c>
      <c r="DP16" t="s">
        <v>93</v>
      </c>
      <c r="DQ16" t="s">
        <v>93</v>
      </c>
      <c r="DR16" t="s">
        <v>93</v>
      </c>
      <c r="DS16" t="s">
        <v>93</v>
      </c>
      <c r="DT16" t="s">
        <v>93</v>
      </c>
      <c r="DU16" t="s">
        <v>94</v>
      </c>
      <c r="DV16" t="s">
        <v>94</v>
      </c>
      <c r="DW16" t="s">
        <v>94</v>
      </c>
      <c r="DX16" t="s">
        <v>94</v>
      </c>
      <c r="DY16" t="s">
        <v>94</v>
      </c>
      <c r="DZ16" t="s">
        <v>94</v>
      </c>
      <c r="EA16" t="s">
        <v>94</v>
      </c>
      <c r="EB16" t="s">
        <v>94</v>
      </c>
      <c r="EC16" t="s">
        <v>94</v>
      </c>
      <c r="ED16" t="s">
        <v>94</v>
      </c>
      <c r="EE16" t="s">
        <v>94</v>
      </c>
      <c r="EF16" t="s">
        <v>94</v>
      </c>
      <c r="EG16" t="s">
        <v>94</v>
      </c>
      <c r="EH16" t="s">
        <v>94</v>
      </c>
      <c r="EI16" t="s">
        <v>94</v>
      </c>
      <c r="EJ16" t="s">
        <v>95</v>
      </c>
      <c r="EK16" t="s">
        <v>95</v>
      </c>
      <c r="EL16" t="s">
        <v>95</v>
      </c>
      <c r="EM16" t="s">
        <v>95</v>
      </c>
      <c r="EN16" t="s">
        <v>95</v>
      </c>
      <c r="EO16" t="s">
        <v>95</v>
      </c>
      <c r="EP16" t="s">
        <v>95</v>
      </c>
      <c r="EQ16" t="s">
        <v>95</v>
      </c>
      <c r="ER16" t="s">
        <v>95</v>
      </c>
      <c r="ES16" t="s">
        <v>95</v>
      </c>
      <c r="ET16" t="s">
        <v>95</v>
      </c>
      <c r="EU16" t="s">
        <v>95</v>
      </c>
      <c r="EV16" t="s">
        <v>95</v>
      </c>
      <c r="EW16" t="s">
        <v>95</v>
      </c>
      <c r="EX16" t="s">
        <v>95</v>
      </c>
      <c r="EY16" t="s">
        <v>95</v>
      </c>
      <c r="EZ16" t="s">
        <v>95</v>
      </c>
      <c r="FA16" t="s">
        <v>95</v>
      </c>
      <c r="FB16" t="s">
        <v>96</v>
      </c>
      <c r="FC16" t="s">
        <v>96</v>
      </c>
      <c r="FD16" t="s">
        <v>96</v>
      </c>
      <c r="FE16" t="s">
        <v>96</v>
      </c>
      <c r="FF16" t="s">
        <v>96</v>
      </c>
      <c r="FG16" t="s">
        <v>96</v>
      </c>
      <c r="FH16" t="s">
        <v>96</v>
      </c>
      <c r="FI16" t="s">
        <v>96</v>
      </c>
      <c r="FJ16" t="s">
        <v>97</v>
      </c>
      <c r="FK16" t="s">
        <v>97</v>
      </c>
      <c r="FL16" t="s">
        <v>97</v>
      </c>
      <c r="FM16" t="s">
        <v>97</v>
      </c>
      <c r="FN16" t="s">
        <v>97</v>
      </c>
      <c r="FO16" t="s">
        <v>97</v>
      </c>
      <c r="FP16" t="s">
        <v>97</v>
      </c>
      <c r="FQ16" t="s">
        <v>97</v>
      </c>
      <c r="FR16" t="s">
        <v>97</v>
      </c>
      <c r="FS16" t="s">
        <v>97</v>
      </c>
      <c r="FT16" t="s">
        <v>97</v>
      </c>
      <c r="FU16" t="s">
        <v>97</v>
      </c>
      <c r="FV16" t="s">
        <v>97</v>
      </c>
      <c r="FW16" t="s">
        <v>97</v>
      </c>
      <c r="FX16" t="s">
        <v>97</v>
      </c>
      <c r="FY16" t="s">
        <v>97</v>
      </c>
    </row>
    <row r="17" spans="1:181" x14ac:dyDescent="0.2">
      <c r="A17" t="s">
        <v>98</v>
      </c>
      <c r="B17" t="s">
        <v>99</v>
      </c>
      <c r="C17" t="s">
        <v>100</v>
      </c>
      <c r="D17" t="s">
        <v>101</v>
      </c>
      <c r="E17" t="s">
        <v>102</v>
      </c>
      <c r="F17" t="s">
        <v>103</v>
      </c>
      <c r="G17" t="s">
        <v>104</v>
      </c>
      <c r="H17" t="s">
        <v>105</v>
      </c>
      <c r="I17" t="s">
        <v>106</v>
      </c>
      <c r="J17" t="s">
        <v>107</v>
      </c>
      <c r="K17" t="s">
        <v>108</v>
      </c>
      <c r="L17" t="s">
        <v>109</v>
      </c>
      <c r="M17" t="s">
        <v>110</v>
      </c>
      <c r="N17" t="s">
        <v>111</v>
      </c>
      <c r="O17" t="s">
        <v>112</v>
      </c>
      <c r="P17" t="s">
        <v>113</v>
      </c>
      <c r="Q17" t="s">
        <v>114</v>
      </c>
      <c r="R17" t="s">
        <v>115</v>
      </c>
      <c r="S17" t="s">
        <v>116</v>
      </c>
      <c r="T17" t="s">
        <v>117</v>
      </c>
      <c r="U17" t="s">
        <v>118</v>
      </c>
      <c r="V17" t="s">
        <v>119</v>
      </c>
      <c r="W17" t="s">
        <v>120</v>
      </c>
      <c r="X17" t="s">
        <v>121</v>
      </c>
      <c r="Y17" t="s">
        <v>122</v>
      </c>
      <c r="Z17" t="s">
        <v>123</v>
      </c>
      <c r="AA17" t="s">
        <v>124</v>
      </c>
      <c r="AB17" t="s">
        <v>125</v>
      </c>
      <c r="AC17" t="s">
        <v>126</v>
      </c>
      <c r="AD17" t="s">
        <v>127</v>
      </c>
      <c r="AE17" t="s">
        <v>87</v>
      </c>
      <c r="AF17" t="s">
        <v>128</v>
      </c>
      <c r="AG17" t="s">
        <v>129</v>
      </c>
      <c r="AH17" t="s">
        <v>130</v>
      </c>
      <c r="AI17" t="s">
        <v>131</v>
      </c>
      <c r="AJ17" t="s">
        <v>132</v>
      </c>
      <c r="AK17" t="s">
        <v>133</v>
      </c>
      <c r="AL17" t="s">
        <v>134</v>
      </c>
      <c r="AM17" t="s">
        <v>135</v>
      </c>
      <c r="AN17" t="s">
        <v>136</v>
      </c>
      <c r="AO17" t="s">
        <v>137</v>
      </c>
      <c r="AP17" t="s">
        <v>138</v>
      </c>
      <c r="AQ17" t="s">
        <v>139</v>
      </c>
      <c r="AR17" t="s">
        <v>140</v>
      </c>
      <c r="AS17" t="s">
        <v>141</v>
      </c>
      <c r="AT17" t="s">
        <v>142</v>
      </c>
      <c r="AU17" t="s">
        <v>143</v>
      </c>
      <c r="AV17" t="s">
        <v>144</v>
      </c>
      <c r="AW17" t="s">
        <v>145</v>
      </c>
      <c r="AX17" t="s">
        <v>146</v>
      </c>
      <c r="AY17" t="s">
        <v>147</v>
      </c>
      <c r="AZ17" t="s">
        <v>148</v>
      </c>
      <c r="BA17" t="s">
        <v>149</v>
      </c>
      <c r="BB17" t="s">
        <v>150</v>
      </c>
      <c r="BC17" t="s">
        <v>151</v>
      </c>
      <c r="BD17" t="s">
        <v>152</v>
      </c>
      <c r="BE17" t="s">
        <v>153</v>
      </c>
      <c r="BF17" t="s">
        <v>154</v>
      </c>
      <c r="BG17" t="s">
        <v>155</v>
      </c>
      <c r="BH17" t="s">
        <v>156</v>
      </c>
      <c r="BI17" t="s">
        <v>157</v>
      </c>
      <c r="BJ17" t="s">
        <v>158</v>
      </c>
      <c r="BK17" t="s">
        <v>159</v>
      </c>
      <c r="BL17" t="s">
        <v>160</v>
      </c>
      <c r="BM17" t="s">
        <v>161</v>
      </c>
      <c r="BN17" t="s">
        <v>162</v>
      </c>
      <c r="BO17" t="s">
        <v>163</v>
      </c>
      <c r="BP17" t="s">
        <v>164</v>
      </c>
      <c r="BQ17" t="s">
        <v>165</v>
      </c>
      <c r="BR17" t="s">
        <v>166</v>
      </c>
      <c r="BS17" t="s">
        <v>104</v>
      </c>
      <c r="BT17" t="s">
        <v>167</v>
      </c>
      <c r="BU17" t="s">
        <v>168</v>
      </c>
      <c r="BV17" t="s">
        <v>169</v>
      </c>
      <c r="BW17" t="s">
        <v>170</v>
      </c>
      <c r="BX17" t="s">
        <v>171</v>
      </c>
      <c r="BY17" t="s">
        <v>172</v>
      </c>
      <c r="BZ17" t="s">
        <v>173</v>
      </c>
      <c r="CA17" t="s">
        <v>174</v>
      </c>
      <c r="CB17" t="s">
        <v>175</v>
      </c>
      <c r="CC17" t="s">
        <v>176</v>
      </c>
      <c r="CD17" t="s">
        <v>177</v>
      </c>
      <c r="CE17" t="s">
        <v>178</v>
      </c>
      <c r="CF17" t="s">
        <v>179</v>
      </c>
      <c r="CG17" t="s">
        <v>180</v>
      </c>
      <c r="CH17" t="s">
        <v>181</v>
      </c>
      <c r="CI17" t="s">
        <v>182</v>
      </c>
      <c r="CJ17" t="s">
        <v>183</v>
      </c>
      <c r="CK17" t="s">
        <v>184</v>
      </c>
      <c r="CL17" t="s">
        <v>185</v>
      </c>
      <c r="CM17" t="s">
        <v>186</v>
      </c>
      <c r="CN17" t="s">
        <v>187</v>
      </c>
      <c r="CO17" t="s">
        <v>188</v>
      </c>
      <c r="CP17" t="s">
        <v>189</v>
      </c>
      <c r="CQ17" t="s">
        <v>190</v>
      </c>
      <c r="CR17" t="s">
        <v>191</v>
      </c>
      <c r="CS17" t="s">
        <v>192</v>
      </c>
      <c r="CT17" t="s">
        <v>193</v>
      </c>
      <c r="CU17" t="s">
        <v>194</v>
      </c>
      <c r="CV17" t="s">
        <v>195</v>
      </c>
      <c r="CW17" t="s">
        <v>196</v>
      </c>
      <c r="CX17" t="s">
        <v>197</v>
      </c>
      <c r="CY17" t="s">
        <v>198</v>
      </c>
      <c r="CZ17" t="s">
        <v>199</v>
      </c>
      <c r="DA17" t="s">
        <v>200</v>
      </c>
      <c r="DB17" t="s">
        <v>201</v>
      </c>
      <c r="DC17" t="s">
        <v>202</v>
      </c>
      <c r="DD17" t="s">
        <v>203</v>
      </c>
      <c r="DE17" t="s">
        <v>204</v>
      </c>
      <c r="DF17" t="s">
        <v>205</v>
      </c>
      <c r="DG17" t="s">
        <v>206</v>
      </c>
      <c r="DH17" t="s">
        <v>99</v>
      </c>
      <c r="DI17" t="s">
        <v>102</v>
      </c>
      <c r="DJ17" t="s">
        <v>207</v>
      </c>
      <c r="DK17" t="s">
        <v>208</v>
      </c>
      <c r="DL17" t="s">
        <v>209</v>
      </c>
      <c r="DM17" t="s">
        <v>210</v>
      </c>
      <c r="DN17" t="s">
        <v>211</v>
      </c>
      <c r="DO17" t="s">
        <v>212</v>
      </c>
      <c r="DP17" t="s">
        <v>213</v>
      </c>
      <c r="DQ17" t="s">
        <v>214</v>
      </c>
      <c r="DR17" t="s">
        <v>215</v>
      </c>
      <c r="DS17" t="s">
        <v>216</v>
      </c>
      <c r="DT17" t="s">
        <v>217</v>
      </c>
      <c r="DU17" t="s">
        <v>218</v>
      </c>
      <c r="DV17" t="s">
        <v>219</v>
      </c>
      <c r="DW17" t="s">
        <v>220</v>
      </c>
      <c r="DX17" t="s">
        <v>221</v>
      </c>
      <c r="DY17" t="s">
        <v>222</v>
      </c>
      <c r="DZ17" t="s">
        <v>223</v>
      </c>
      <c r="EA17" t="s">
        <v>224</v>
      </c>
      <c r="EB17" t="s">
        <v>225</v>
      </c>
      <c r="EC17" t="s">
        <v>226</v>
      </c>
      <c r="ED17" t="s">
        <v>227</v>
      </c>
      <c r="EE17" t="s">
        <v>228</v>
      </c>
      <c r="EF17" t="s">
        <v>229</v>
      </c>
      <c r="EG17" t="s">
        <v>230</v>
      </c>
      <c r="EH17" t="s">
        <v>231</v>
      </c>
      <c r="EI17" t="s">
        <v>232</v>
      </c>
      <c r="EJ17" t="s">
        <v>233</v>
      </c>
      <c r="EK17" t="s">
        <v>234</v>
      </c>
      <c r="EL17" t="s">
        <v>235</v>
      </c>
      <c r="EM17" t="s">
        <v>236</v>
      </c>
      <c r="EN17" t="s">
        <v>237</v>
      </c>
      <c r="EO17" t="s">
        <v>238</v>
      </c>
      <c r="EP17" t="s">
        <v>239</v>
      </c>
      <c r="EQ17" t="s">
        <v>240</v>
      </c>
      <c r="ER17" t="s">
        <v>241</v>
      </c>
      <c r="ES17" t="s">
        <v>242</v>
      </c>
      <c r="ET17" t="s">
        <v>243</v>
      </c>
      <c r="EU17" t="s">
        <v>244</v>
      </c>
      <c r="EV17" t="s">
        <v>245</v>
      </c>
      <c r="EW17" t="s">
        <v>246</v>
      </c>
      <c r="EX17" t="s">
        <v>247</v>
      </c>
      <c r="EY17" t="s">
        <v>248</v>
      </c>
      <c r="EZ17" t="s">
        <v>249</v>
      </c>
      <c r="FA17" t="s">
        <v>250</v>
      </c>
      <c r="FB17" t="s">
        <v>251</v>
      </c>
      <c r="FC17" t="s">
        <v>252</v>
      </c>
      <c r="FD17" t="s">
        <v>253</v>
      </c>
      <c r="FE17" t="s">
        <v>254</v>
      </c>
      <c r="FF17" t="s">
        <v>255</v>
      </c>
      <c r="FG17" t="s">
        <v>256</v>
      </c>
      <c r="FH17" t="s">
        <v>257</v>
      </c>
      <c r="FI17" t="s">
        <v>258</v>
      </c>
      <c r="FJ17" t="s">
        <v>259</v>
      </c>
      <c r="FK17" t="s">
        <v>260</v>
      </c>
      <c r="FL17" t="s">
        <v>261</v>
      </c>
      <c r="FM17" t="s">
        <v>262</v>
      </c>
      <c r="FN17" t="s">
        <v>263</v>
      </c>
      <c r="FO17" t="s">
        <v>264</v>
      </c>
      <c r="FP17" t="s">
        <v>265</v>
      </c>
      <c r="FQ17" t="s">
        <v>266</v>
      </c>
      <c r="FR17" t="s">
        <v>267</v>
      </c>
      <c r="FS17" t="s">
        <v>268</v>
      </c>
      <c r="FT17" t="s">
        <v>269</v>
      </c>
      <c r="FU17" t="s">
        <v>270</v>
      </c>
      <c r="FV17" t="s">
        <v>271</v>
      </c>
      <c r="FW17" t="s">
        <v>272</v>
      </c>
      <c r="FX17" t="s">
        <v>273</v>
      </c>
      <c r="FY17" t="s">
        <v>274</v>
      </c>
    </row>
    <row r="18" spans="1:181" x14ac:dyDescent="0.2">
      <c r="B18" t="s">
        <v>275</v>
      </c>
      <c r="C18" t="s">
        <v>275</v>
      </c>
      <c r="F18" t="s">
        <v>275</v>
      </c>
      <c r="G18" t="s">
        <v>275</v>
      </c>
      <c r="H18" t="s">
        <v>276</v>
      </c>
      <c r="I18" t="s">
        <v>277</v>
      </c>
      <c r="J18" t="s">
        <v>278</v>
      </c>
      <c r="K18" t="s">
        <v>279</v>
      </c>
      <c r="L18" t="s">
        <v>279</v>
      </c>
      <c r="M18" t="s">
        <v>174</v>
      </c>
      <c r="N18" t="s">
        <v>174</v>
      </c>
      <c r="O18" t="s">
        <v>276</v>
      </c>
      <c r="P18" t="s">
        <v>276</v>
      </c>
      <c r="Q18" t="s">
        <v>276</v>
      </c>
      <c r="R18" t="s">
        <v>276</v>
      </c>
      <c r="S18" t="s">
        <v>280</v>
      </c>
      <c r="T18" t="s">
        <v>281</v>
      </c>
      <c r="U18" t="s">
        <v>281</v>
      </c>
      <c r="V18" t="s">
        <v>282</v>
      </c>
      <c r="W18" t="s">
        <v>283</v>
      </c>
      <c r="X18" t="s">
        <v>282</v>
      </c>
      <c r="Y18" t="s">
        <v>282</v>
      </c>
      <c r="Z18" t="s">
        <v>282</v>
      </c>
      <c r="AA18" t="s">
        <v>280</v>
      </c>
      <c r="AB18" t="s">
        <v>280</v>
      </c>
      <c r="AC18" t="s">
        <v>280</v>
      </c>
      <c r="AD18" t="s">
        <v>280</v>
      </c>
      <c r="AE18" t="s">
        <v>284</v>
      </c>
      <c r="AF18" t="s">
        <v>283</v>
      </c>
      <c r="AH18" t="s">
        <v>283</v>
      </c>
      <c r="AI18" t="s">
        <v>284</v>
      </c>
      <c r="AO18" t="s">
        <v>278</v>
      </c>
      <c r="AV18" t="s">
        <v>278</v>
      </c>
      <c r="AW18" t="s">
        <v>278</v>
      </c>
      <c r="AX18" t="s">
        <v>278</v>
      </c>
      <c r="AY18" t="s">
        <v>285</v>
      </c>
      <c r="BL18" t="s">
        <v>278</v>
      </c>
      <c r="BM18" t="s">
        <v>278</v>
      </c>
      <c r="BO18" t="s">
        <v>286</v>
      </c>
      <c r="BP18" t="s">
        <v>287</v>
      </c>
      <c r="BS18" t="s">
        <v>275</v>
      </c>
      <c r="BT18" t="s">
        <v>279</v>
      </c>
      <c r="BU18" t="s">
        <v>279</v>
      </c>
      <c r="BV18" t="s">
        <v>288</v>
      </c>
      <c r="BW18" t="s">
        <v>288</v>
      </c>
      <c r="BX18" t="s">
        <v>279</v>
      </c>
      <c r="BY18" t="s">
        <v>288</v>
      </c>
      <c r="BZ18" t="s">
        <v>284</v>
      </c>
      <c r="CA18" t="s">
        <v>282</v>
      </c>
      <c r="CB18" t="s">
        <v>282</v>
      </c>
      <c r="CC18" t="s">
        <v>281</v>
      </c>
      <c r="CD18" t="s">
        <v>281</v>
      </c>
      <c r="CE18" t="s">
        <v>281</v>
      </c>
      <c r="CF18" t="s">
        <v>281</v>
      </c>
      <c r="CG18" t="s">
        <v>281</v>
      </c>
      <c r="CH18" t="s">
        <v>289</v>
      </c>
      <c r="CI18" t="s">
        <v>278</v>
      </c>
      <c r="CJ18" t="s">
        <v>278</v>
      </c>
      <c r="CK18" t="s">
        <v>278</v>
      </c>
      <c r="CP18" t="s">
        <v>278</v>
      </c>
      <c r="CS18" t="s">
        <v>281</v>
      </c>
      <c r="CT18" t="s">
        <v>281</v>
      </c>
      <c r="CU18" t="s">
        <v>281</v>
      </c>
      <c r="CV18" t="s">
        <v>281</v>
      </c>
      <c r="CW18" t="s">
        <v>281</v>
      </c>
      <c r="CX18" t="s">
        <v>278</v>
      </c>
      <c r="CY18" t="s">
        <v>278</v>
      </c>
      <c r="CZ18" t="s">
        <v>278</v>
      </c>
      <c r="DA18" t="s">
        <v>275</v>
      </c>
      <c r="DD18" t="s">
        <v>290</v>
      </c>
      <c r="DE18" t="s">
        <v>290</v>
      </c>
      <c r="DG18" t="s">
        <v>275</v>
      </c>
      <c r="DH18" t="s">
        <v>291</v>
      </c>
      <c r="DJ18" t="s">
        <v>275</v>
      </c>
      <c r="DK18" t="s">
        <v>275</v>
      </c>
      <c r="DM18" t="s">
        <v>292</v>
      </c>
      <c r="DN18" t="s">
        <v>293</v>
      </c>
      <c r="DO18" t="s">
        <v>292</v>
      </c>
      <c r="DP18" t="s">
        <v>293</v>
      </c>
      <c r="DQ18" t="s">
        <v>292</v>
      </c>
      <c r="DR18" t="s">
        <v>293</v>
      </c>
      <c r="DS18" t="s">
        <v>283</v>
      </c>
      <c r="DT18" t="s">
        <v>283</v>
      </c>
      <c r="DU18" t="s">
        <v>279</v>
      </c>
      <c r="DV18" t="s">
        <v>294</v>
      </c>
      <c r="DW18" t="s">
        <v>279</v>
      </c>
      <c r="DZ18" t="s">
        <v>295</v>
      </c>
      <c r="EC18" t="s">
        <v>288</v>
      </c>
      <c r="ED18" t="s">
        <v>296</v>
      </c>
      <c r="EE18" t="s">
        <v>288</v>
      </c>
      <c r="EJ18" t="s">
        <v>283</v>
      </c>
      <c r="EK18" t="s">
        <v>283</v>
      </c>
      <c r="EL18" t="s">
        <v>292</v>
      </c>
      <c r="EM18" t="s">
        <v>293</v>
      </c>
      <c r="EN18" t="s">
        <v>293</v>
      </c>
      <c r="ER18" t="s">
        <v>293</v>
      </c>
      <c r="EV18" t="s">
        <v>279</v>
      </c>
      <c r="EW18" t="s">
        <v>279</v>
      </c>
      <c r="EX18" t="s">
        <v>288</v>
      </c>
      <c r="EY18" t="s">
        <v>288</v>
      </c>
      <c r="EZ18" t="s">
        <v>297</v>
      </c>
      <c r="FA18" t="s">
        <v>297</v>
      </c>
      <c r="FB18" t="s">
        <v>298</v>
      </c>
      <c r="FC18" t="s">
        <v>298</v>
      </c>
      <c r="FD18" t="s">
        <v>298</v>
      </c>
      <c r="FE18" t="s">
        <v>298</v>
      </c>
      <c r="FF18" t="s">
        <v>298</v>
      </c>
      <c r="FG18" t="s">
        <v>298</v>
      </c>
      <c r="FH18" t="s">
        <v>281</v>
      </c>
      <c r="FI18" t="s">
        <v>298</v>
      </c>
      <c r="FK18" t="s">
        <v>284</v>
      </c>
      <c r="FL18" t="s">
        <v>284</v>
      </c>
      <c r="FM18" t="s">
        <v>281</v>
      </c>
      <c r="FN18" t="s">
        <v>281</v>
      </c>
      <c r="FO18" t="s">
        <v>281</v>
      </c>
      <c r="FP18" t="s">
        <v>281</v>
      </c>
      <c r="FQ18" t="s">
        <v>281</v>
      </c>
      <c r="FR18" t="s">
        <v>283</v>
      </c>
      <c r="FS18" t="s">
        <v>283</v>
      </c>
      <c r="FT18" t="s">
        <v>283</v>
      </c>
      <c r="FU18" t="s">
        <v>281</v>
      </c>
      <c r="FV18" t="s">
        <v>279</v>
      </c>
      <c r="FW18" t="s">
        <v>288</v>
      </c>
      <c r="FX18" t="s">
        <v>283</v>
      </c>
      <c r="FY18" t="s">
        <v>283</v>
      </c>
    </row>
    <row r="19" spans="1:181" x14ac:dyDescent="0.2">
      <c r="A19">
        <v>1</v>
      </c>
      <c r="B19">
        <v>1634336789</v>
      </c>
      <c r="C19">
        <v>0</v>
      </c>
      <c r="D19" t="s">
        <v>299</v>
      </c>
      <c r="E19" t="s">
        <v>300</v>
      </c>
      <c r="F19" t="s">
        <v>301</v>
      </c>
      <c r="G19">
        <v>1634336789</v>
      </c>
      <c r="H19">
        <f t="shared" ref="H19:H50" si="0">(I19)/1000</f>
        <v>1.9444288347190592E-4</v>
      </c>
      <c r="I19">
        <f t="shared" ref="I19:I50" si="1">1000*BZ19*AG19*(BV19-BW19)/(100*BP19*(1000-AG19*BV19))</f>
        <v>0.19444288347190591</v>
      </c>
      <c r="J19">
        <f t="shared" ref="J19:J50" si="2">BZ19*AG19*(BU19-BT19*(1000-AG19*BW19)/(1000-AG19*BV19))/(100*BP19)</f>
        <v>-0.78452937492405306</v>
      </c>
      <c r="K19">
        <f t="shared" ref="K19:K50" si="3">BT19 - IF(AG19&gt;1, J19*BP19*100/(AI19*CH19), 0)</f>
        <v>400.44</v>
      </c>
      <c r="L19">
        <f t="shared" ref="L19:L50" si="4">((R19-H19/2)*K19-J19)/(R19+H19/2)</f>
        <v>498.64576221418656</v>
      </c>
      <c r="M19">
        <f t="shared" ref="M19:M50" si="5">L19*(CA19+CB19)/1000</f>
        <v>45.459741509552231</v>
      </c>
      <c r="N19">
        <f t="shared" ref="N19:N50" si="6">(BT19 - IF(AG19&gt;1, J19*BP19*100/(AI19*CH19), 0))*(CA19+CB19)/1000</f>
        <v>36.506675218200002</v>
      </c>
      <c r="O19">
        <f t="shared" ref="O19:O50" si="7">2/((1/Q19-1/P19)+SIGN(Q19)*SQRT((1/Q19-1/P19)*(1/Q19-1/P19) + 4*BQ19/((BQ19+1)*(BQ19+1))*(2*1/Q19*1/P19-1/P19*1/P19)))</f>
        <v>1.1379933026881001E-2</v>
      </c>
      <c r="P19">
        <f t="shared" ref="P19:P50" si="8">IF(LEFT(BR19,1)&lt;&gt;"0",IF(LEFT(BR19,1)="1",3,$B$7),$D$5+$E$5*(CH19*CA19/($K$5*1000))+$F$5*(CH19*CA19/($K$5*1000))*MAX(MIN(BP19,$J$5),$I$5)*MAX(MIN(BP19,$J$5),$I$5)+$G$5*MAX(MIN(BP19,$J$5),$I$5)*(CH19*CA19/($K$5*1000))+$H$5*(CH19*CA19/($K$5*1000))*(CH19*CA19/($K$5*1000)))</f>
        <v>2.7633949289035296</v>
      </c>
      <c r="Q19">
        <f t="shared" ref="Q19:Q50" si="9">H19*(1000-(1000*0.61365*EXP(17.502*U19/(240.97+U19))/(CA19+CB19)+BV19)/2)/(1000*0.61365*EXP(17.502*U19/(240.97+U19))/(CA19+CB19)-BV19)</f>
        <v>1.1353961808482534E-2</v>
      </c>
      <c r="R19">
        <f t="shared" ref="R19:R50" si="10">1/((BQ19+1)/(O19/1.6)+1/(P19/1.37)) + BQ19/((BQ19+1)/(O19/1.6) + BQ19/(P19/1.37))</f>
        <v>7.0985545568793291E-3</v>
      </c>
      <c r="S19">
        <f t="shared" ref="S19:S50" si="11">(BL19*BO19)</f>
        <v>0</v>
      </c>
      <c r="T19">
        <f t="shared" ref="T19:T50" si="12">(CC19+(S19+2*0.95*0.0000000567*(((CC19+$B$9)+273)^4-(CC19+273)^4)-44100*H19)/(1.84*29.3*P19+8*0.95*0.0000000567*(CC19+273)^3))</f>
        <v>25.227945719618099</v>
      </c>
      <c r="U19">
        <f t="shared" ref="U19:U50" si="13">($C$9*CD19+$D$9*CE19+$E$9*T19)</f>
        <v>24.762</v>
      </c>
      <c r="V19">
        <f t="shared" ref="V19:V50" si="14">0.61365*EXP(17.502*U19/(240.97+U19))</f>
        <v>3.1348387979397936</v>
      </c>
      <c r="W19">
        <f t="shared" ref="W19:W50" si="15">(X19/Y19*100)</f>
        <v>49.9233405757276</v>
      </c>
      <c r="X19">
        <f t="shared" ref="X19:X50" si="16">BV19*(CA19+CB19)/1000</f>
        <v>1.6142288334919999</v>
      </c>
      <c r="Y19">
        <f t="shared" ref="Y19:Y50" si="17">0.61365*EXP(17.502*CC19/(240.97+CC19))</f>
        <v>3.2334151017867327</v>
      </c>
      <c r="Z19">
        <f t="shared" ref="Z19:Z50" si="18">(V19-BV19*(CA19+CB19)/1000)</f>
        <v>1.5206099644477937</v>
      </c>
      <c r="AA19">
        <f t="shared" ref="AA19:AA50" si="19">(-H19*44100)</f>
        <v>-8.574931161111051</v>
      </c>
      <c r="AB19">
        <f t="shared" ref="AB19:AB50" si="20">2*29.3*P19*0.92*(CC19-U19)</f>
        <v>77.380288563220404</v>
      </c>
      <c r="AC19">
        <f t="shared" ref="AC19:AC50" si="21">2*0.95*0.0000000567*(((CC19+$B$9)+273)^4-(U19+273)^4)</f>
        <v>5.9243756658995457</v>
      </c>
      <c r="AD19">
        <f t="shared" ref="AD19:AD50" si="22">S19+AC19+AA19+AB19</f>
        <v>74.729733068008898</v>
      </c>
      <c r="AE19">
        <v>4</v>
      </c>
      <c r="AF19">
        <v>0</v>
      </c>
      <c r="AG19">
        <f t="shared" ref="AG19:AG50" si="23">IF(AE19*$H$15&gt;=AI19,1,(AI19/(AI19-AE19*$H$15)))</f>
        <v>1</v>
      </c>
      <c r="AH19">
        <f t="shared" ref="AH19:AH50" si="24">(AG19-1)*100</f>
        <v>0</v>
      </c>
      <c r="AI19">
        <f t="shared" ref="AI19:AI50" si="25">MAX(0,($B$15+$C$15*CH19)/(1+$D$15*CH19)*CA19/(CC19+273)*$E$15)</f>
        <v>48302.775731840084</v>
      </c>
      <c r="AJ19" t="s">
        <v>302</v>
      </c>
      <c r="AK19" t="s">
        <v>302</v>
      </c>
      <c r="AL19">
        <v>0</v>
      </c>
      <c r="AM19">
        <v>0</v>
      </c>
      <c r="AN19" t="e">
        <f t="shared" ref="AN19:AN50" si="26">1-AL19/AM19</f>
        <v>#DIV/0!</v>
      </c>
      <c r="AO19">
        <v>0</v>
      </c>
      <c r="AP19" t="s">
        <v>302</v>
      </c>
      <c r="AQ19" t="s">
        <v>302</v>
      </c>
      <c r="AR19">
        <v>0</v>
      </c>
      <c r="AS19">
        <v>0</v>
      </c>
      <c r="AT19" t="e">
        <f t="shared" ref="AT19:AT50" si="27">1-AR19/AS19</f>
        <v>#DIV/0!</v>
      </c>
      <c r="AU19">
        <v>0.5</v>
      </c>
      <c r="AV19">
        <f t="shared" ref="AV19:AV50" si="28">BM19</f>
        <v>0</v>
      </c>
      <c r="AW19">
        <f t="shared" ref="AW19:AW50" si="29">J19</f>
        <v>-0.78452937492405306</v>
      </c>
      <c r="AX19" t="e">
        <f t="shared" ref="AX19:AX50" si="30">AT19*AU19*AV19</f>
        <v>#DIV/0!</v>
      </c>
      <c r="AY19" t="e">
        <f t="shared" ref="AY19:AY50" si="31">(AW19-AO19)/AV19</f>
        <v>#DIV/0!</v>
      </c>
      <c r="AZ19" t="e">
        <f t="shared" ref="AZ19:AZ50" si="32">(AM19-AS19)/AS19</f>
        <v>#DIV/0!</v>
      </c>
      <c r="BA19" t="e">
        <f t="shared" ref="BA19:BA50" si="33">AL19/(AN19+AL19/AS19)</f>
        <v>#DIV/0!</v>
      </c>
      <c r="BB19" t="s">
        <v>302</v>
      </c>
      <c r="BC19">
        <v>0</v>
      </c>
      <c r="BD19" t="e">
        <f t="shared" ref="BD19:BD50" si="34">IF(BC19&lt;&gt;0, BC19, BA19)</f>
        <v>#DIV/0!</v>
      </c>
      <c r="BE19" t="e">
        <f t="shared" ref="BE19:BE50" si="35">1-BD19/AS19</f>
        <v>#DIV/0!</v>
      </c>
      <c r="BF19" t="e">
        <f t="shared" ref="BF19:BF50" si="36">(AS19-AR19)/(AS19-BD19)</f>
        <v>#DIV/0!</v>
      </c>
      <c r="BG19" t="e">
        <f t="shared" ref="BG19:BG50" si="37">(AM19-AS19)/(AM19-BD19)</f>
        <v>#DIV/0!</v>
      </c>
      <c r="BH19" t="e">
        <f t="shared" ref="BH19:BH50" si="38">(AS19-AR19)/(AS19-AL19)</f>
        <v>#DIV/0!</v>
      </c>
      <c r="BI19" t="e">
        <f t="shared" ref="BI19:BI50" si="39">(AM19-AS19)/(AM19-AL19)</f>
        <v>#DIV/0!</v>
      </c>
      <c r="BJ19" t="e">
        <f t="shared" ref="BJ19:BJ50" si="40">(BF19*BD19/AR19)</f>
        <v>#DIV/0!</v>
      </c>
      <c r="BK19" t="e">
        <f t="shared" ref="BK19:BK50" si="41">(1-BJ19)</f>
        <v>#DIV/0!</v>
      </c>
      <c r="BL19">
        <f t="shared" ref="BL19:BL50" si="42">$B$13*CI19+$C$13*CJ19+$F$13*CK19*(1-CN19)</f>
        <v>0</v>
      </c>
      <c r="BM19">
        <f t="shared" ref="BM19:BM50" si="43">BL19*BN19</f>
        <v>0</v>
      </c>
      <c r="BN19">
        <f t="shared" ref="BN19:BN50" si="44">($B$13*$D$11+$C$13*$D$11+$F$13*((CX19+CP19)/MAX(CX19+CP19+CY19, 0.1)*$I$11+CY19/MAX(CX19+CP19+CY19, 0.1)*$J$11))/($B$13+$C$13+$F$13)</f>
        <v>0</v>
      </c>
      <c r="BO19">
        <f t="shared" ref="BO19:BO50" si="45">($B$13*$K$11+$C$13*$K$11+$F$13*((CX19+CP19)/MAX(CX19+CP19+CY19, 0.1)*$P$11+CY19/MAX(CX19+CP19+CY19, 0.1)*$Q$11))/($B$13+$C$13+$F$13)</f>
        <v>0</v>
      </c>
      <c r="BP19">
        <v>6</v>
      </c>
      <c r="BQ19">
        <v>0.5</v>
      </c>
      <c r="BR19" t="s">
        <v>303</v>
      </c>
      <c r="BS19">
        <v>1634336789</v>
      </c>
      <c r="BT19">
        <v>400.44</v>
      </c>
      <c r="BU19">
        <v>400.01600000000002</v>
      </c>
      <c r="BV19">
        <v>17.706399999999999</v>
      </c>
      <c r="BW19">
        <v>17.591799999999999</v>
      </c>
      <c r="BX19">
        <v>398.27699999999999</v>
      </c>
      <c r="BY19">
        <v>17.5946</v>
      </c>
      <c r="BZ19">
        <v>1000</v>
      </c>
      <c r="CA19">
        <v>91.066000000000003</v>
      </c>
      <c r="CB19">
        <v>0.10040499999999999</v>
      </c>
      <c r="CC19">
        <v>25.281400000000001</v>
      </c>
      <c r="CD19">
        <v>24.762</v>
      </c>
      <c r="CE19">
        <v>999.9</v>
      </c>
      <c r="CF19">
        <v>0</v>
      </c>
      <c r="CG19">
        <v>0</v>
      </c>
      <c r="CH19">
        <v>9972.5</v>
      </c>
      <c r="CI19">
        <v>0</v>
      </c>
      <c r="CJ19">
        <v>1.5289399999999999E-3</v>
      </c>
      <c r="CK19">
        <v>0</v>
      </c>
      <c r="CL19">
        <v>0</v>
      </c>
      <c r="CM19">
        <v>0</v>
      </c>
      <c r="CN19">
        <v>0</v>
      </c>
      <c r="CO19">
        <v>5.52</v>
      </c>
      <c r="CP19">
        <v>0</v>
      </c>
      <c r="CQ19">
        <v>-7.03</v>
      </c>
      <c r="CR19">
        <v>-3.31</v>
      </c>
      <c r="CS19">
        <v>35.25</v>
      </c>
      <c r="CT19">
        <v>41.625</v>
      </c>
      <c r="CU19">
        <v>38.125</v>
      </c>
      <c r="CV19">
        <v>41.686999999999998</v>
      </c>
      <c r="CW19">
        <v>36.561999999999998</v>
      </c>
      <c r="CX19">
        <v>0</v>
      </c>
      <c r="CY19">
        <v>0</v>
      </c>
      <c r="CZ19">
        <v>0</v>
      </c>
      <c r="DA19">
        <v>2787.3999998569489</v>
      </c>
      <c r="DB19">
        <v>0</v>
      </c>
      <c r="DC19">
        <v>2.4880769230769229</v>
      </c>
      <c r="DD19">
        <v>7.538119655979477</v>
      </c>
      <c r="DE19">
        <v>-13.49606841309093</v>
      </c>
      <c r="DF19">
        <v>-1.991538461538461</v>
      </c>
      <c r="DG19">
        <v>15</v>
      </c>
      <c r="DH19">
        <v>1634336732.5</v>
      </c>
      <c r="DI19" t="s">
        <v>304</v>
      </c>
      <c r="DJ19">
        <v>1634336732.5</v>
      </c>
      <c r="DK19">
        <v>1634336731</v>
      </c>
      <c r="DL19">
        <v>132</v>
      </c>
      <c r="DM19">
        <v>0.1</v>
      </c>
      <c r="DN19">
        <v>4.0000000000000001E-3</v>
      </c>
      <c r="DO19">
        <v>2.1619999999999999</v>
      </c>
      <c r="DP19">
        <v>0.109</v>
      </c>
      <c r="DQ19">
        <v>400</v>
      </c>
      <c r="DR19">
        <v>18</v>
      </c>
      <c r="DS19">
        <v>0.71</v>
      </c>
      <c r="DT19">
        <v>0.14000000000000001</v>
      </c>
      <c r="DU19">
        <v>0.40590592500000011</v>
      </c>
      <c r="DV19">
        <v>-4.0581602251408583E-2</v>
      </c>
      <c r="DW19">
        <v>2.150517154824334E-2</v>
      </c>
      <c r="DX19">
        <v>1</v>
      </c>
      <c r="DY19">
        <v>2.1968571428571431</v>
      </c>
      <c r="DZ19">
        <v>4.0544031311154551</v>
      </c>
      <c r="EA19">
        <v>1.5969413110757731</v>
      </c>
      <c r="EB19">
        <v>0</v>
      </c>
      <c r="EC19">
        <v>0.114878175</v>
      </c>
      <c r="ED19">
        <v>-2.6322889305814339E-3</v>
      </c>
      <c r="EE19">
        <v>6.7746040059548881E-4</v>
      </c>
      <c r="EF19">
        <v>1</v>
      </c>
      <c r="EG19">
        <v>2</v>
      </c>
      <c r="EH19">
        <v>3</v>
      </c>
      <c r="EI19" t="s">
        <v>305</v>
      </c>
      <c r="EJ19">
        <v>100</v>
      </c>
      <c r="EK19">
        <v>100</v>
      </c>
      <c r="EL19">
        <v>2.1629999999999998</v>
      </c>
      <c r="EM19">
        <v>0.1118</v>
      </c>
      <c r="EN19">
        <v>1.549029166000613</v>
      </c>
      <c r="EO19">
        <v>1.948427853356016E-3</v>
      </c>
      <c r="EP19">
        <v>-1.17243448438673E-6</v>
      </c>
      <c r="EQ19">
        <v>3.7522437633766031E-10</v>
      </c>
      <c r="ER19">
        <v>-4.9999705942935568E-2</v>
      </c>
      <c r="ES19">
        <v>1.324990706552629E-3</v>
      </c>
      <c r="ET19">
        <v>4.5198677459254959E-4</v>
      </c>
      <c r="EU19">
        <v>-2.6198240979392152E-7</v>
      </c>
      <c r="EV19">
        <v>2</v>
      </c>
      <c r="EW19">
        <v>2078</v>
      </c>
      <c r="EX19">
        <v>1</v>
      </c>
      <c r="EY19">
        <v>28</v>
      </c>
      <c r="EZ19">
        <v>0.9</v>
      </c>
      <c r="FA19">
        <v>1</v>
      </c>
      <c r="FB19">
        <v>1.63452</v>
      </c>
      <c r="FC19">
        <v>2.5378400000000001</v>
      </c>
      <c r="FD19">
        <v>2.8491200000000001</v>
      </c>
      <c r="FE19">
        <v>3.1958000000000002</v>
      </c>
      <c r="FF19">
        <v>3.0981399999999999</v>
      </c>
      <c r="FG19">
        <v>2.4218799999999998</v>
      </c>
      <c r="FH19">
        <v>36.081600000000002</v>
      </c>
      <c r="FI19">
        <v>16.286000000000001</v>
      </c>
      <c r="FJ19">
        <v>18</v>
      </c>
      <c r="FK19">
        <v>1054.76</v>
      </c>
      <c r="FL19">
        <v>792.59199999999998</v>
      </c>
      <c r="FM19">
        <v>25.0001</v>
      </c>
      <c r="FN19">
        <v>23.8687</v>
      </c>
      <c r="FO19">
        <v>29.9999</v>
      </c>
      <c r="FP19">
        <v>23.6357</v>
      </c>
      <c r="FQ19">
        <v>23.703499999999998</v>
      </c>
      <c r="FR19">
        <v>32.723799999999997</v>
      </c>
      <c r="FS19">
        <v>16.7637</v>
      </c>
      <c r="FT19">
        <v>97.751199999999997</v>
      </c>
      <c r="FU19">
        <v>25</v>
      </c>
      <c r="FV19">
        <v>400</v>
      </c>
      <c r="FW19">
        <v>17.612300000000001</v>
      </c>
      <c r="FX19">
        <v>101.298</v>
      </c>
      <c r="FY19">
        <v>101.556</v>
      </c>
    </row>
    <row r="20" spans="1:181" x14ac:dyDescent="0.2">
      <c r="A20">
        <v>2</v>
      </c>
      <c r="B20">
        <v>1634336794</v>
      </c>
      <c r="C20">
        <v>5</v>
      </c>
      <c r="D20" t="s">
        <v>306</v>
      </c>
      <c r="E20" t="s">
        <v>307</v>
      </c>
      <c r="F20" t="s">
        <v>301</v>
      </c>
      <c r="G20">
        <v>1634336794</v>
      </c>
      <c r="H20">
        <f t="shared" si="0"/>
        <v>1.9579622234605534E-4</v>
      </c>
      <c r="I20">
        <f t="shared" si="1"/>
        <v>0.19579622234605534</v>
      </c>
      <c r="J20">
        <f t="shared" si="2"/>
        <v>-0.81004894379719805</v>
      </c>
      <c r="K20">
        <f t="shared" si="3"/>
        <v>400.40800000000002</v>
      </c>
      <c r="L20">
        <f t="shared" si="4"/>
        <v>501.33528778897596</v>
      </c>
      <c r="M20">
        <f t="shared" si="5"/>
        <v>45.703776248707143</v>
      </c>
      <c r="N20">
        <f t="shared" si="6"/>
        <v>36.502831709495197</v>
      </c>
      <c r="O20">
        <f t="shared" si="7"/>
        <v>1.1464725063754226E-2</v>
      </c>
      <c r="P20">
        <f t="shared" si="8"/>
        <v>2.7720617486242367</v>
      </c>
      <c r="Q20">
        <f t="shared" si="9"/>
        <v>1.1438448071450693E-2</v>
      </c>
      <c r="R20">
        <f t="shared" si="10"/>
        <v>7.1513858637400054E-3</v>
      </c>
      <c r="S20">
        <f t="shared" si="11"/>
        <v>0</v>
      </c>
      <c r="T20">
        <f t="shared" si="12"/>
        <v>25.228130013744646</v>
      </c>
      <c r="U20">
        <f t="shared" si="13"/>
        <v>24.758400000000002</v>
      </c>
      <c r="V20">
        <f t="shared" si="14"/>
        <v>3.1341648290456035</v>
      </c>
      <c r="W20">
        <f t="shared" si="15"/>
        <v>49.924833031591177</v>
      </c>
      <c r="X20">
        <f t="shared" si="16"/>
        <v>1.6143155065468198</v>
      </c>
      <c r="Y20">
        <f t="shared" si="17"/>
        <v>3.2334920489875683</v>
      </c>
      <c r="Z20">
        <f t="shared" si="18"/>
        <v>1.5198493224987837</v>
      </c>
      <c r="AA20">
        <f t="shared" si="19"/>
        <v>-8.6346134054610406</v>
      </c>
      <c r="AB20">
        <f t="shared" si="20"/>
        <v>78.220765491923572</v>
      </c>
      <c r="AC20">
        <f t="shared" si="21"/>
        <v>5.9699043469443778</v>
      </c>
      <c r="AD20">
        <f t="shared" si="22"/>
        <v>75.556056433406908</v>
      </c>
      <c r="AE20">
        <v>4</v>
      </c>
      <c r="AF20">
        <v>0</v>
      </c>
      <c r="AG20">
        <f t="shared" si="23"/>
        <v>1</v>
      </c>
      <c r="AH20">
        <f t="shared" si="24"/>
        <v>0</v>
      </c>
      <c r="AI20">
        <f t="shared" si="25"/>
        <v>48540.218026389783</v>
      </c>
      <c r="AJ20" t="s">
        <v>302</v>
      </c>
      <c r="AK20" t="s">
        <v>302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302</v>
      </c>
      <c r="AQ20" t="s">
        <v>302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0</v>
      </c>
      <c r="AW20">
        <f t="shared" si="29"/>
        <v>-0.81004894379719805</v>
      </c>
      <c r="AX20" t="e">
        <f t="shared" si="30"/>
        <v>#DIV/0!</v>
      </c>
      <c r="AY20" t="e">
        <f t="shared" si="31"/>
        <v>#DIV/0!</v>
      </c>
      <c r="AZ20" t="e">
        <f t="shared" si="32"/>
        <v>#DIV/0!</v>
      </c>
      <c r="BA20" t="e">
        <f t="shared" si="33"/>
        <v>#DIV/0!</v>
      </c>
      <c r="BB20" t="s">
        <v>302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BL20">
        <f t="shared" si="42"/>
        <v>0</v>
      </c>
      <c r="BM20">
        <f t="shared" si="43"/>
        <v>0</v>
      </c>
      <c r="BN20">
        <f t="shared" si="44"/>
        <v>0</v>
      </c>
      <c r="BO20">
        <f t="shared" si="45"/>
        <v>0</v>
      </c>
      <c r="BP20">
        <v>6</v>
      </c>
      <c r="BQ20">
        <v>0.5</v>
      </c>
      <c r="BR20" t="s">
        <v>303</v>
      </c>
      <c r="BS20">
        <v>1634336794</v>
      </c>
      <c r="BT20">
        <v>400.40800000000002</v>
      </c>
      <c r="BU20">
        <v>399.96899999999999</v>
      </c>
      <c r="BV20">
        <v>17.707799999999999</v>
      </c>
      <c r="BW20">
        <v>17.592400000000001</v>
      </c>
      <c r="BX20">
        <v>398.245</v>
      </c>
      <c r="BY20">
        <v>17.596</v>
      </c>
      <c r="BZ20">
        <v>999.97799999999995</v>
      </c>
      <c r="CA20">
        <v>91.064499999999995</v>
      </c>
      <c r="CB20">
        <v>9.9591899999999997E-2</v>
      </c>
      <c r="CC20">
        <v>25.2818</v>
      </c>
      <c r="CD20">
        <v>24.758400000000002</v>
      </c>
      <c r="CE20">
        <v>999.9</v>
      </c>
      <c r="CF20">
        <v>0</v>
      </c>
      <c r="CG20">
        <v>0</v>
      </c>
      <c r="CH20">
        <v>10023.799999999999</v>
      </c>
      <c r="CI20">
        <v>0</v>
      </c>
      <c r="CJ20">
        <v>1.5289399999999999E-3</v>
      </c>
      <c r="CK20">
        <v>0</v>
      </c>
      <c r="CL20">
        <v>0</v>
      </c>
      <c r="CM20">
        <v>0</v>
      </c>
      <c r="CN20">
        <v>0</v>
      </c>
      <c r="CO20">
        <v>4.72</v>
      </c>
      <c r="CP20">
        <v>0</v>
      </c>
      <c r="CQ20">
        <v>-3.04</v>
      </c>
      <c r="CR20">
        <v>-1.47</v>
      </c>
      <c r="CS20">
        <v>35.311999999999998</v>
      </c>
      <c r="CT20">
        <v>41.686999999999998</v>
      </c>
      <c r="CU20">
        <v>38.186999999999998</v>
      </c>
      <c r="CV20">
        <v>41.75</v>
      </c>
      <c r="CW20">
        <v>36.686999999999998</v>
      </c>
      <c r="CX20">
        <v>0</v>
      </c>
      <c r="CY20">
        <v>0</v>
      </c>
      <c r="CZ20">
        <v>0</v>
      </c>
      <c r="DA20">
        <v>2792.7999999523158</v>
      </c>
      <c r="DB20">
        <v>0</v>
      </c>
      <c r="DC20">
        <v>2.4428000000000001</v>
      </c>
      <c r="DD20">
        <v>-1.04153839013046</v>
      </c>
      <c r="DE20">
        <v>-9.8284615767660544</v>
      </c>
      <c r="DF20">
        <v>-2.4931999999999999</v>
      </c>
      <c r="DG20">
        <v>15</v>
      </c>
      <c r="DH20">
        <v>1634336732.5</v>
      </c>
      <c r="DI20" t="s">
        <v>304</v>
      </c>
      <c r="DJ20">
        <v>1634336732.5</v>
      </c>
      <c r="DK20">
        <v>1634336731</v>
      </c>
      <c r="DL20">
        <v>132</v>
      </c>
      <c r="DM20">
        <v>0.1</v>
      </c>
      <c r="DN20">
        <v>4.0000000000000001E-3</v>
      </c>
      <c r="DO20">
        <v>2.1619999999999999</v>
      </c>
      <c r="DP20">
        <v>0.109</v>
      </c>
      <c r="DQ20">
        <v>400</v>
      </c>
      <c r="DR20">
        <v>18</v>
      </c>
      <c r="DS20">
        <v>0.71</v>
      </c>
      <c r="DT20">
        <v>0.14000000000000001</v>
      </c>
      <c r="DU20">
        <v>0.40944589999999997</v>
      </c>
      <c r="DV20">
        <v>-4.5043609756098363E-2</v>
      </c>
      <c r="DW20">
        <v>2.186115634841853E-2</v>
      </c>
      <c r="DX20">
        <v>1</v>
      </c>
      <c r="DY20">
        <v>2.2738235294117648</v>
      </c>
      <c r="DZ20">
        <v>1.319143608363171E-2</v>
      </c>
      <c r="EA20">
        <v>1.9766117990521681</v>
      </c>
      <c r="EB20">
        <v>1</v>
      </c>
      <c r="EC20">
        <v>0.1146498</v>
      </c>
      <c r="ED20">
        <v>-4.1829793621013982E-3</v>
      </c>
      <c r="EE20">
        <v>7.4196095584606121E-4</v>
      </c>
      <c r="EF20">
        <v>1</v>
      </c>
      <c r="EG20">
        <v>3</v>
      </c>
      <c r="EH20">
        <v>3</v>
      </c>
      <c r="EI20" t="s">
        <v>308</v>
      </c>
      <c r="EJ20">
        <v>100</v>
      </c>
      <c r="EK20">
        <v>100</v>
      </c>
      <c r="EL20">
        <v>2.1629999999999998</v>
      </c>
      <c r="EM20">
        <v>0.1118</v>
      </c>
      <c r="EN20">
        <v>1.549029166000613</v>
      </c>
      <c r="EO20">
        <v>1.948427853356016E-3</v>
      </c>
      <c r="EP20">
        <v>-1.17243448438673E-6</v>
      </c>
      <c r="EQ20">
        <v>3.7522437633766031E-10</v>
      </c>
      <c r="ER20">
        <v>-4.9999705942935568E-2</v>
      </c>
      <c r="ES20">
        <v>1.324990706552629E-3</v>
      </c>
      <c r="ET20">
        <v>4.5198677459254959E-4</v>
      </c>
      <c r="EU20">
        <v>-2.6198240979392152E-7</v>
      </c>
      <c r="EV20">
        <v>2</v>
      </c>
      <c r="EW20">
        <v>2078</v>
      </c>
      <c r="EX20">
        <v>1</v>
      </c>
      <c r="EY20">
        <v>28</v>
      </c>
      <c r="EZ20">
        <v>1</v>
      </c>
      <c r="FA20">
        <v>1.1000000000000001</v>
      </c>
      <c r="FB20">
        <v>1.63452</v>
      </c>
      <c r="FC20">
        <v>2.5329600000000001</v>
      </c>
      <c r="FD20">
        <v>2.8491200000000001</v>
      </c>
      <c r="FE20">
        <v>3.1958000000000002</v>
      </c>
      <c r="FF20">
        <v>3.0981399999999999</v>
      </c>
      <c r="FG20">
        <v>2.4182100000000002</v>
      </c>
      <c r="FH20">
        <v>36.058199999999999</v>
      </c>
      <c r="FI20">
        <v>16.294699999999999</v>
      </c>
      <c r="FJ20">
        <v>18</v>
      </c>
      <c r="FK20">
        <v>1055.0999999999999</v>
      </c>
      <c r="FL20">
        <v>792.77499999999998</v>
      </c>
      <c r="FM20">
        <v>25</v>
      </c>
      <c r="FN20">
        <v>23.866900000000001</v>
      </c>
      <c r="FO20">
        <v>30.0001</v>
      </c>
      <c r="FP20">
        <v>23.6341</v>
      </c>
      <c r="FQ20">
        <v>23.7028</v>
      </c>
      <c r="FR20">
        <v>32.725200000000001</v>
      </c>
      <c r="FS20">
        <v>16.7637</v>
      </c>
      <c r="FT20">
        <v>97.751199999999997</v>
      </c>
      <c r="FU20">
        <v>25</v>
      </c>
      <c r="FV20">
        <v>400</v>
      </c>
      <c r="FW20">
        <v>17.612300000000001</v>
      </c>
      <c r="FX20">
        <v>101.3</v>
      </c>
      <c r="FY20">
        <v>101.556</v>
      </c>
    </row>
    <row r="21" spans="1:181" x14ac:dyDescent="0.2">
      <c r="A21">
        <v>3</v>
      </c>
      <c r="B21">
        <v>1634336799</v>
      </c>
      <c r="C21">
        <v>10</v>
      </c>
      <c r="D21" t="s">
        <v>309</v>
      </c>
      <c r="E21" t="s">
        <v>310</v>
      </c>
      <c r="F21" t="s">
        <v>301</v>
      </c>
      <c r="G21">
        <v>1634336799</v>
      </c>
      <c r="H21">
        <f t="shared" si="0"/>
        <v>1.9410137395018439E-4</v>
      </c>
      <c r="I21">
        <f t="shared" si="1"/>
        <v>0.1941013739501844</v>
      </c>
      <c r="J21">
        <f t="shared" si="2"/>
        <v>-0.69103792118979612</v>
      </c>
      <c r="K21">
        <f t="shared" si="3"/>
        <v>400.37099999999998</v>
      </c>
      <c r="L21">
        <f t="shared" si="4"/>
        <v>485.6882833547424</v>
      </c>
      <c r="M21">
        <f t="shared" si="5"/>
        <v>44.277730582842729</v>
      </c>
      <c r="N21">
        <f t="shared" si="6"/>
        <v>36.499787783094007</v>
      </c>
      <c r="O21">
        <f t="shared" si="7"/>
        <v>1.1368920395331848E-2</v>
      </c>
      <c r="P21">
        <f t="shared" si="8"/>
        <v>2.7652815902981063</v>
      </c>
      <c r="Q21">
        <f t="shared" si="9"/>
        <v>1.1343016998300934E-2</v>
      </c>
      <c r="R21">
        <f t="shared" si="10"/>
        <v>7.0917079781341753E-3</v>
      </c>
      <c r="S21">
        <f t="shared" si="11"/>
        <v>0</v>
      </c>
      <c r="T21">
        <f t="shared" si="12"/>
        <v>25.229773481261038</v>
      </c>
      <c r="U21">
        <f t="shared" si="13"/>
        <v>24.7562</v>
      </c>
      <c r="V21">
        <f t="shared" si="14"/>
        <v>3.1337530215113869</v>
      </c>
      <c r="W21">
        <f t="shared" si="15"/>
        <v>49.922549819435474</v>
      </c>
      <c r="X21">
        <f t="shared" si="16"/>
        <v>1.6143665300948002</v>
      </c>
      <c r="Y21">
        <f t="shared" si="17"/>
        <v>3.2337421384400264</v>
      </c>
      <c r="Z21">
        <f t="shared" si="18"/>
        <v>1.5193864914165867</v>
      </c>
      <c r="AA21">
        <f t="shared" si="19"/>
        <v>-8.559870591203131</v>
      </c>
      <c r="AB21">
        <f t="shared" si="20"/>
        <v>78.551232611562426</v>
      </c>
      <c r="AC21">
        <f t="shared" si="21"/>
        <v>6.0097982116962942</v>
      </c>
      <c r="AD21">
        <f t="shared" si="22"/>
        <v>76.001160232055582</v>
      </c>
      <c r="AE21">
        <v>4</v>
      </c>
      <c r="AF21">
        <v>0</v>
      </c>
      <c r="AG21">
        <f t="shared" si="23"/>
        <v>1</v>
      </c>
      <c r="AH21">
        <f t="shared" si="24"/>
        <v>0</v>
      </c>
      <c r="AI21">
        <f t="shared" si="25"/>
        <v>48354.153808247676</v>
      </c>
      <c r="AJ21" t="s">
        <v>302</v>
      </c>
      <c r="AK21" t="s">
        <v>302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302</v>
      </c>
      <c r="AQ21" t="s">
        <v>302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0</v>
      </c>
      <c r="AW21">
        <f t="shared" si="29"/>
        <v>-0.69103792118979612</v>
      </c>
      <c r="AX21" t="e">
        <f t="shared" si="30"/>
        <v>#DIV/0!</v>
      </c>
      <c r="AY21" t="e">
        <f t="shared" si="31"/>
        <v>#DIV/0!</v>
      </c>
      <c r="AZ21" t="e">
        <f t="shared" si="32"/>
        <v>#DIV/0!</v>
      </c>
      <c r="BA21" t="e">
        <f t="shared" si="33"/>
        <v>#DIV/0!</v>
      </c>
      <c r="BB21" t="s">
        <v>302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BL21">
        <f t="shared" si="42"/>
        <v>0</v>
      </c>
      <c r="BM21">
        <f t="shared" si="43"/>
        <v>0</v>
      </c>
      <c r="BN21">
        <f t="shared" si="44"/>
        <v>0</v>
      </c>
      <c r="BO21">
        <f t="shared" si="45"/>
        <v>0</v>
      </c>
      <c r="BP21">
        <v>6</v>
      </c>
      <c r="BQ21">
        <v>0.5</v>
      </c>
      <c r="BR21" t="s">
        <v>303</v>
      </c>
      <c r="BS21">
        <v>1634336799</v>
      </c>
      <c r="BT21">
        <v>400.37099999999998</v>
      </c>
      <c r="BU21">
        <v>400.00299999999999</v>
      </c>
      <c r="BV21">
        <v>17.708200000000001</v>
      </c>
      <c r="BW21">
        <v>17.593800000000002</v>
      </c>
      <c r="BX21">
        <v>398.20800000000003</v>
      </c>
      <c r="BY21">
        <v>17.596299999999999</v>
      </c>
      <c r="BZ21">
        <v>999.98699999999997</v>
      </c>
      <c r="CA21">
        <v>91.064800000000005</v>
      </c>
      <c r="CB21">
        <v>0.10011399999999999</v>
      </c>
      <c r="CC21">
        <v>25.283100000000001</v>
      </c>
      <c r="CD21">
        <v>24.7562</v>
      </c>
      <c r="CE21">
        <v>999.9</v>
      </c>
      <c r="CF21">
        <v>0</v>
      </c>
      <c r="CG21">
        <v>0</v>
      </c>
      <c r="CH21">
        <v>9983.75</v>
      </c>
      <c r="CI21">
        <v>0</v>
      </c>
      <c r="CJ21">
        <v>1.5289399999999999E-3</v>
      </c>
      <c r="CK21">
        <v>0</v>
      </c>
      <c r="CL21">
        <v>0</v>
      </c>
      <c r="CM21">
        <v>0</v>
      </c>
      <c r="CN21">
        <v>0</v>
      </c>
      <c r="CO21">
        <v>-1.18</v>
      </c>
      <c r="CP21">
        <v>0</v>
      </c>
      <c r="CQ21">
        <v>-0.28000000000000003</v>
      </c>
      <c r="CR21">
        <v>-1.22</v>
      </c>
      <c r="CS21">
        <v>35.75</v>
      </c>
      <c r="CT21">
        <v>41.686999999999998</v>
      </c>
      <c r="CU21">
        <v>38.186999999999998</v>
      </c>
      <c r="CV21">
        <v>41.75</v>
      </c>
      <c r="CW21">
        <v>36.75</v>
      </c>
      <c r="CX21">
        <v>0</v>
      </c>
      <c r="CY21">
        <v>0</v>
      </c>
      <c r="CZ21">
        <v>0</v>
      </c>
      <c r="DA21">
        <v>2797.599999904633</v>
      </c>
      <c r="DB21">
        <v>0</v>
      </c>
      <c r="DC21">
        <v>2.1436000000000002</v>
      </c>
      <c r="DD21">
        <v>-11.07999990793374</v>
      </c>
      <c r="DE21">
        <v>6.0984614838650879</v>
      </c>
      <c r="DF21">
        <v>-2.8235999999999999</v>
      </c>
      <c r="DG21">
        <v>15</v>
      </c>
      <c r="DH21">
        <v>1634336732.5</v>
      </c>
      <c r="DI21" t="s">
        <v>304</v>
      </c>
      <c r="DJ21">
        <v>1634336732.5</v>
      </c>
      <c r="DK21">
        <v>1634336731</v>
      </c>
      <c r="DL21">
        <v>132</v>
      </c>
      <c r="DM21">
        <v>0.1</v>
      </c>
      <c r="DN21">
        <v>4.0000000000000001E-3</v>
      </c>
      <c r="DO21">
        <v>2.1619999999999999</v>
      </c>
      <c r="DP21">
        <v>0.109</v>
      </c>
      <c r="DQ21">
        <v>400</v>
      </c>
      <c r="DR21">
        <v>18</v>
      </c>
      <c r="DS21">
        <v>0.71</v>
      </c>
      <c r="DT21">
        <v>0.14000000000000001</v>
      </c>
      <c r="DU21">
        <v>0.40299822499999999</v>
      </c>
      <c r="DV21">
        <v>-3.7486435272046488E-2</v>
      </c>
      <c r="DW21">
        <v>2.3792717778227331E-2</v>
      </c>
      <c r="DX21">
        <v>1</v>
      </c>
      <c r="DY21">
        <v>2.3747058823529419</v>
      </c>
      <c r="DZ21">
        <v>-4.3313609467455674</v>
      </c>
      <c r="EA21">
        <v>2.0790979878078319</v>
      </c>
      <c r="EB21">
        <v>0</v>
      </c>
      <c r="EC21">
        <v>0.11435555</v>
      </c>
      <c r="ED21">
        <v>-4.4280900562855066E-3</v>
      </c>
      <c r="EE21">
        <v>7.205277562315007E-4</v>
      </c>
      <c r="EF21">
        <v>1</v>
      </c>
      <c r="EG21">
        <v>2</v>
      </c>
      <c r="EH21">
        <v>3</v>
      </c>
      <c r="EI21" t="s">
        <v>305</v>
      </c>
      <c r="EJ21">
        <v>100</v>
      </c>
      <c r="EK21">
        <v>100</v>
      </c>
      <c r="EL21">
        <v>2.1629999999999998</v>
      </c>
      <c r="EM21">
        <v>0.1119</v>
      </c>
      <c r="EN21">
        <v>1.549029166000613</v>
      </c>
      <c r="EO21">
        <v>1.948427853356016E-3</v>
      </c>
      <c r="EP21">
        <v>-1.17243448438673E-6</v>
      </c>
      <c r="EQ21">
        <v>3.7522437633766031E-10</v>
      </c>
      <c r="ER21">
        <v>-4.9999705942935568E-2</v>
      </c>
      <c r="ES21">
        <v>1.324990706552629E-3</v>
      </c>
      <c r="ET21">
        <v>4.5198677459254959E-4</v>
      </c>
      <c r="EU21">
        <v>-2.6198240979392152E-7</v>
      </c>
      <c r="EV21">
        <v>2</v>
      </c>
      <c r="EW21">
        <v>2078</v>
      </c>
      <c r="EX21">
        <v>1</v>
      </c>
      <c r="EY21">
        <v>28</v>
      </c>
      <c r="EZ21">
        <v>1.1000000000000001</v>
      </c>
      <c r="FA21">
        <v>1.1000000000000001</v>
      </c>
      <c r="FB21">
        <v>1.63452</v>
      </c>
      <c r="FC21">
        <v>2.5305200000000001</v>
      </c>
      <c r="FD21">
        <v>2.8491200000000001</v>
      </c>
      <c r="FE21">
        <v>3.1958000000000002</v>
      </c>
      <c r="FF21">
        <v>3.0981399999999999</v>
      </c>
      <c r="FG21">
        <v>2.4243199999999998</v>
      </c>
      <c r="FH21">
        <v>36.058199999999999</v>
      </c>
      <c r="FI21">
        <v>16.294699999999999</v>
      </c>
      <c r="FJ21">
        <v>18</v>
      </c>
      <c r="FK21">
        <v>1054.4000000000001</v>
      </c>
      <c r="FL21">
        <v>792.79399999999998</v>
      </c>
      <c r="FM21">
        <v>24.9999</v>
      </c>
      <c r="FN21">
        <v>23.865400000000001</v>
      </c>
      <c r="FO21">
        <v>30</v>
      </c>
      <c r="FP21">
        <v>23.632200000000001</v>
      </c>
      <c r="FQ21">
        <v>23.700900000000001</v>
      </c>
      <c r="FR21">
        <v>32.725700000000003</v>
      </c>
      <c r="FS21">
        <v>16.7637</v>
      </c>
      <c r="FT21">
        <v>97.751199999999997</v>
      </c>
      <c r="FU21">
        <v>25</v>
      </c>
      <c r="FV21">
        <v>400</v>
      </c>
      <c r="FW21">
        <v>17.612300000000001</v>
      </c>
      <c r="FX21">
        <v>101.298</v>
      </c>
      <c r="FY21">
        <v>101.55500000000001</v>
      </c>
    </row>
    <row r="22" spans="1:181" x14ac:dyDescent="0.2">
      <c r="A22">
        <v>4</v>
      </c>
      <c r="B22">
        <v>1634336804</v>
      </c>
      <c r="C22">
        <v>15</v>
      </c>
      <c r="D22" t="s">
        <v>311</v>
      </c>
      <c r="E22" t="s">
        <v>312</v>
      </c>
      <c r="F22" t="s">
        <v>301</v>
      </c>
      <c r="G22">
        <v>1634336804</v>
      </c>
      <c r="H22">
        <f t="shared" si="0"/>
        <v>1.9410989826604969E-4</v>
      </c>
      <c r="I22">
        <f t="shared" si="1"/>
        <v>0.19410989826604969</v>
      </c>
      <c r="J22">
        <f t="shared" si="2"/>
        <v>-0.76107058385168458</v>
      </c>
      <c r="K22">
        <f t="shared" si="3"/>
        <v>400.375</v>
      </c>
      <c r="L22">
        <f t="shared" si="4"/>
        <v>495.46203438695858</v>
      </c>
      <c r="M22">
        <f t="shared" si="5"/>
        <v>45.170593455232009</v>
      </c>
      <c r="N22">
        <f t="shared" si="6"/>
        <v>36.501639075162501</v>
      </c>
      <c r="O22">
        <f t="shared" si="7"/>
        <v>1.1365429305310487E-2</v>
      </c>
      <c r="P22">
        <f t="shared" si="8"/>
        <v>2.7702325664612926</v>
      </c>
      <c r="Q22">
        <f t="shared" si="9"/>
        <v>1.1339587947485741E-2</v>
      </c>
      <c r="R22">
        <f t="shared" si="10"/>
        <v>7.0895592695047437E-3</v>
      </c>
      <c r="S22">
        <f t="shared" si="11"/>
        <v>0</v>
      </c>
      <c r="T22">
        <f t="shared" si="12"/>
        <v>25.233859822204717</v>
      </c>
      <c r="U22">
        <f t="shared" si="13"/>
        <v>24.760100000000001</v>
      </c>
      <c r="V22">
        <f t="shared" si="14"/>
        <v>3.1344830763517892</v>
      </c>
      <c r="W22">
        <f t="shared" si="15"/>
        <v>49.915240961792776</v>
      </c>
      <c r="X22">
        <f t="shared" si="16"/>
        <v>1.6145143341766102</v>
      </c>
      <c r="Y22">
        <f t="shared" si="17"/>
        <v>3.2345117504539895</v>
      </c>
      <c r="Z22">
        <f t="shared" si="18"/>
        <v>1.5199687421751791</v>
      </c>
      <c r="AA22">
        <f t="shared" si="19"/>
        <v>-8.5602465135327908</v>
      </c>
      <c r="AB22">
        <f t="shared" si="20"/>
        <v>78.706806070852878</v>
      </c>
      <c r="AC22">
        <f t="shared" si="21"/>
        <v>6.0111778219484444</v>
      </c>
      <c r="AD22">
        <f t="shared" si="22"/>
        <v>76.157737379268525</v>
      </c>
      <c r="AE22">
        <v>4</v>
      </c>
      <c r="AF22">
        <v>0</v>
      </c>
      <c r="AG22">
        <f t="shared" si="23"/>
        <v>1</v>
      </c>
      <c r="AH22">
        <f t="shared" si="24"/>
        <v>0</v>
      </c>
      <c r="AI22">
        <f t="shared" si="25"/>
        <v>48489.291510090989</v>
      </c>
      <c r="AJ22" t="s">
        <v>302</v>
      </c>
      <c r="AK22" t="s">
        <v>302</v>
      </c>
      <c r="AL22">
        <v>0</v>
      </c>
      <c r="AM22">
        <v>0</v>
      </c>
      <c r="AN22" t="e">
        <f t="shared" si="26"/>
        <v>#DIV/0!</v>
      </c>
      <c r="AO22">
        <v>0</v>
      </c>
      <c r="AP22" t="s">
        <v>302</v>
      </c>
      <c r="AQ22" t="s">
        <v>302</v>
      </c>
      <c r="AR22">
        <v>0</v>
      </c>
      <c r="AS22">
        <v>0</v>
      </c>
      <c r="AT22" t="e">
        <f t="shared" si="27"/>
        <v>#DIV/0!</v>
      </c>
      <c r="AU22">
        <v>0.5</v>
      </c>
      <c r="AV22">
        <f t="shared" si="28"/>
        <v>0</v>
      </c>
      <c r="AW22">
        <f t="shared" si="29"/>
        <v>-0.76107058385168458</v>
      </c>
      <c r="AX22" t="e">
        <f t="shared" si="30"/>
        <v>#DIV/0!</v>
      </c>
      <c r="AY22" t="e">
        <f t="shared" si="31"/>
        <v>#DIV/0!</v>
      </c>
      <c r="AZ22" t="e">
        <f t="shared" si="32"/>
        <v>#DIV/0!</v>
      </c>
      <c r="BA22" t="e">
        <f t="shared" si="33"/>
        <v>#DIV/0!</v>
      </c>
      <c r="BB22" t="s">
        <v>302</v>
      </c>
      <c r="BC22">
        <v>0</v>
      </c>
      <c r="BD22" t="e">
        <f t="shared" si="34"/>
        <v>#DIV/0!</v>
      </c>
      <c r="BE22" t="e">
        <f t="shared" si="35"/>
        <v>#DIV/0!</v>
      </c>
      <c r="BF22" t="e">
        <f t="shared" si="36"/>
        <v>#DIV/0!</v>
      </c>
      <c r="BG22" t="e">
        <f t="shared" si="37"/>
        <v>#DIV/0!</v>
      </c>
      <c r="BH22" t="e">
        <f t="shared" si="38"/>
        <v>#DIV/0!</v>
      </c>
      <c r="BI22" t="e">
        <f t="shared" si="39"/>
        <v>#DIV/0!</v>
      </c>
      <c r="BJ22" t="e">
        <f t="shared" si="40"/>
        <v>#DIV/0!</v>
      </c>
      <c r="BK22" t="e">
        <f t="shared" si="41"/>
        <v>#DIV/0!</v>
      </c>
      <c r="BL22">
        <f t="shared" si="42"/>
        <v>0</v>
      </c>
      <c r="BM22">
        <f t="shared" si="43"/>
        <v>0</v>
      </c>
      <c r="BN22">
        <f t="shared" si="44"/>
        <v>0</v>
      </c>
      <c r="BO22">
        <f t="shared" si="45"/>
        <v>0</v>
      </c>
      <c r="BP22">
        <v>6</v>
      </c>
      <c r="BQ22">
        <v>0.5</v>
      </c>
      <c r="BR22" t="s">
        <v>303</v>
      </c>
      <c r="BS22">
        <v>1634336804</v>
      </c>
      <c r="BT22">
        <v>400.375</v>
      </c>
      <c r="BU22">
        <v>399.96499999999997</v>
      </c>
      <c r="BV22">
        <v>17.709099999999999</v>
      </c>
      <c r="BW22">
        <v>17.5947</v>
      </c>
      <c r="BX22">
        <v>398.21199999999999</v>
      </c>
      <c r="BY22">
        <v>17.597300000000001</v>
      </c>
      <c r="BZ22">
        <v>1000.03</v>
      </c>
      <c r="CA22">
        <v>91.069000000000003</v>
      </c>
      <c r="CB22">
        <v>9.9627099999999996E-2</v>
      </c>
      <c r="CC22">
        <v>25.287099999999999</v>
      </c>
      <c r="CD22">
        <v>24.760100000000001</v>
      </c>
      <c r="CE22">
        <v>999.9</v>
      </c>
      <c r="CF22">
        <v>0</v>
      </c>
      <c r="CG22">
        <v>0</v>
      </c>
      <c r="CH22">
        <v>10012.5</v>
      </c>
      <c r="CI22">
        <v>0</v>
      </c>
      <c r="CJ22">
        <v>1.5289399999999999E-3</v>
      </c>
      <c r="CK22">
        <v>0</v>
      </c>
      <c r="CL22">
        <v>0</v>
      </c>
      <c r="CM22">
        <v>0</v>
      </c>
      <c r="CN22">
        <v>0</v>
      </c>
      <c r="CO22">
        <v>4.26</v>
      </c>
      <c r="CP22">
        <v>0</v>
      </c>
      <c r="CQ22">
        <v>-4.62</v>
      </c>
      <c r="CR22">
        <v>-1.85</v>
      </c>
      <c r="CS22">
        <v>35.375</v>
      </c>
      <c r="CT22">
        <v>41.686999999999998</v>
      </c>
      <c r="CU22">
        <v>38.125</v>
      </c>
      <c r="CV22">
        <v>41.811999999999998</v>
      </c>
      <c r="CW22">
        <v>36.686999999999998</v>
      </c>
      <c r="CX22">
        <v>0</v>
      </c>
      <c r="CY22">
        <v>0</v>
      </c>
      <c r="CZ22">
        <v>0</v>
      </c>
      <c r="DA22">
        <v>2802.3999998569489</v>
      </c>
      <c r="DB22">
        <v>0</v>
      </c>
      <c r="DC22">
        <v>1.8924000000000001</v>
      </c>
      <c r="DD22">
        <v>1.4776924717661459</v>
      </c>
      <c r="DE22">
        <v>1.8246151794672469</v>
      </c>
      <c r="DF22">
        <v>-2.4376000000000002</v>
      </c>
      <c r="DG22">
        <v>15</v>
      </c>
      <c r="DH22">
        <v>1634336732.5</v>
      </c>
      <c r="DI22" t="s">
        <v>304</v>
      </c>
      <c r="DJ22">
        <v>1634336732.5</v>
      </c>
      <c r="DK22">
        <v>1634336731</v>
      </c>
      <c r="DL22">
        <v>132</v>
      </c>
      <c r="DM22">
        <v>0.1</v>
      </c>
      <c r="DN22">
        <v>4.0000000000000001E-3</v>
      </c>
      <c r="DO22">
        <v>2.1619999999999999</v>
      </c>
      <c r="DP22">
        <v>0.109</v>
      </c>
      <c r="DQ22">
        <v>400</v>
      </c>
      <c r="DR22">
        <v>18</v>
      </c>
      <c r="DS22">
        <v>0.71</v>
      </c>
      <c r="DT22">
        <v>0.14000000000000001</v>
      </c>
      <c r="DU22">
        <v>0.39966262499999999</v>
      </c>
      <c r="DV22">
        <v>-2.7088592870547629E-3</v>
      </c>
      <c r="DW22">
        <v>2.4158037987062921E-2</v>
      </c>
      <c r="DX22">
        <v>1</v>
      </c>
      <c r="DY22">
        <v>2.2957142857142849</v>
      </c>
      <c r="DZ22">
        <v>-6.5380039138943209</v>
      </c>
      <c r="EA22">
        <v>2.0746817803692008</v>
      </c>
      <c r="EB22">
        <v>0</v>
      </c>
      <c r="EC22">
        <v>0.114255275</v>
      </c>
      <c r="ED22">
        <v>2.106022514071099E-3</v>
      </c>
      <c r="EE22">
        <v>6.1257256661966235E-4</v>
      </c>
      <c r="EF22">
        <v>1</v>
      </c>
      <c r="EG22">
        <v>2</v>
      </c>
      <c r="EH22">
        <v>3</v>
      </c>
      <c r="EI22" t="s">
        <v>305</v>
      </c>
      <c r="EJ22">
        <v>100</v>
      </c>
      <c r="EK22">
        <v>100</v>
      </c>
      <c r="EL22">
        <v>2.1629999999999998</v>
      </c>
      <c r="EM22">
        <v>0.1118</v>
      </c>
      <c r="EN22">
        <v>1.549029166000613</v>
      </c>
      <c r="EO22">
        <v>1.948427853356016E-3</v>
      </c>
      <c r="EP22">
        <v>-1.17243448438673E-6</v>
      </c>
      <c r="EQ22">
        <v>3.7522437633766031E-10</v>
      </c>
      <c r="ER22">
        <v>-4.9999705942935568E-2</v>
      </c>
      <c r="ES22">
        <v>1.324990706552629E-3</v>
      </c>
      <c r="ET22">
        <v>4.5198677459254959E-4</v>
      </c>
      <c r="EU22">
        <v>-2.6198240979392152E-7</v>
      </c>
      <c r="EV22">
        <v>2</v>
      </c>
      <c r="EW22">
        <v>2078</v>
      </c>
      <c r="EX22">
        <v>1</v>
      </c>
      <c r="EY22">
        <v>28</v>
      </c>
      <c r="EZ22">
        <v>1.2</v>
      </c>
      <c r="FA22">
        <v>1.2</v>
      </c>
      <c r="FB22">
        <v>1.63452</v>
      </c>
      <c r="FC22">
        <v>2.5354000000000001</v>
      </c>
      <c r="FD22">
        <v>2.8491200000000001</v>
      </c>
      <c r="FE22">
        <v>3.1958000000000002</v>
      </c>
      <c r="FF22">
        <v>3.0981399999999999</v>
      </c>
      <c r="FG22">
        <v>2.4157700000000002</v>
      </c>
      <c r="FH22">
        <v>36.058199999999999</v>
      </c>
      <c r="FI22">
        <v>16.286000000000001</v>
      </c>
      <c r="FJ22">
        <v>18</v>
      </c>
      <c r="FK22">
        <v>1054.8499999999999</v>
      </c>
      <c r="FL22">
        <v>792.84</v>
      </c>
      <c r="FM22">
        <v>24.999700000000001</v>
      </c>
      <c r="FN22">
        <v>23.8644</v>
      </c>
      <c r="FO22">
        <v>30</v>
      </c>
      <c r="FP22">
        <v>23.6312</v>
      </c>
      <c r="FQ22">
        <v>23.699000000000002</v>
      </c>
      <c r="FR22">
        <v>32.726999999999997</v>
      </c>
      <c r="FS22">
        <v>16.7637</v>
      </c>
      <c r="FT22">
        <v>97.751199999999997</v>
      </c>
      <c r="FU22">
        <v>25</v>
      </c>
      <c r="FV22">
        <v>400</v>
      </c>
      <c r="FW22">
        <v>17.612300000000001</v>
      </c>
      <c r="FX22">
        <v>101.29900000000001</v>
      </c>
      <c r="FY22">
        <v>101.557</v>
      </c>
    </row>
    <row r="23" spans="1:181" x14ac:dyDescent="0.2">
      <c r="A23">
        <v>5</v>
      </c>
      <c r="B23">
        <v>1634336809</v>
      </c>
      <c r="C23">
        <v>20</v>
      </c>
      <c r="D23" t="s">
        <v>313</v>
      </c>
      <c r="E23" t="s">
        <v>314</v>
      </c>
      <c r="F23" t="s">
        <v>301</v>
      </c>
      <c r="G23">
        <v>1634336809</v>
      </c>
      <c r="H23">
        <f t="shared" si="0"/>
        <v>1.9578949595584484E-4</v>
      </c>
      <c r="I23">
        <f t="shared" si="1"/>
        <v>0.19578949595584483</v>
      </c>
      <c r="J23">
        <f t="shared" si="2"/>
        <v>-0.66835245154829681</v>
      </c>
      <c r="K23">
        <f t="shared" si="3"/>
        <v>400.36500000000001</v>
      </c>
      <c r="L23">
        <f t="shared" si="4"/>
        <v>481.73459832757464</v>
      </c>
      <c r="M23">
        <f t="shared" si="5"/>
        <v>43.920394345661158</v>
      </c>
      <c r="N23">
        <f t="shared" si="6"/>
        <v>36.501818103261002</v>
      </c>
      <c r="O23">
        <f t="shared" si="7"/>
        <v>1.1466585952056277E-2</v>
      </c>
      <c r="P23">
        <f t="shared" si="8"/>
        <v>2.7717520885702367</v>
      </c>
      <c r="Q23">
        <f t="shared" si="9"/>
        <v>1.1440297510010846E-2</v>
      </c>
      <c r="R23">
        <f t="shared" si="10"/>
        <v>7.1525427879783931E-3</v>
      </c>
      <c r="S23">
        <f t="shared" si="11"/>
        <v>0</v>
      </c>
      <c r="T23">
        <f t="shared" si="12"/>
        <v>25.235826583471692</v>
      </c>
      <c r="U23">
        <f t="shared" si="13"/>
        <v>24.759399999999999</v>
      </c>
      <c r="V23">
        <f t="shared" si="14"/>
        <v>3.1343520299230825</v>
      </c>
      <c r="W23">
        <f t="shared" si="15"/>
        <v>49.913269913298151</v>
      </c>
      <c r="X23">
        <f t="shared" si="16"/>
        <v>1.6146811018345602</v>
      </c>
      <c r="Y23">
        <f t="shared" si="17"/>
        <v>3.2349735944756617</v>
      </c>
      <c r="Z23">
        <f t="shared" si="18"/>
        <v>1.5196709280885223</v>
      </c>
      <c r="AA23">
        <f t="shared" si="19"/>
        <v>-8.6343167716527578</v>
      </c>
      <c r="AB23">
        <f t="shared" si="20"/>
        <v>79.213213327329299</v>
      </c>
      <c r="AC23">
        <f t="shared" si="21"/>
        <v>6.0465894837921326</v>
      </c>
      <c r="AD23">
        <f t="shared" si="22"/>
        <v>76.625486039468669</v>
      </c>
      <c r="AE23">
        <v>4</v>
      </c>
      <c r="AF23">
        <v>0</v>
      </c>
      <c r="AG23">
        <f t="shared" si="23"/>
        <v>1</v>
      </c>
      <c r="AH23">
        <f t="shared" si="24"/>
        <v>0</v>
      </c>
      <c r="AI23">
        <f t="shared" si="25"/>
        <v>48530.626385384188</v>
      </c>
      <c r="AJ23" t="s">
        <v>302</v>
      </c>
      <c r="AK23" t="s">
        <v>302</v>
      </c>
      <c r="AL23">
        <v>0</v>
      </c>
      <c r="AM23">
        <v>0</v>
      </c>
      <c r="AN23" t="e">
        <f t="shared" si="26"/>
        <v>#DIV/0!</v>
      </c>
      <c r="AO23">
        <v>0</v>
      </c>
      <c r="AP23" t="s">
        <v>302</v>
      </c>
      <c r="AQ23" t="s">
        <v>302</v>
      </c>
      <c r="AR23">
        <v>0</v>
      </c>
      <c r="AS23">
        <v>0</v>
      </c>
      <c r="AT23" t="e">
        <f t="shared" si="27"/>
        <v>#DIV/0!</v>
      </c>
      <c r="AU23">
        <v>0.5</v>
      </c>
      <c r="AV23">
        <f t="shared" si="28"/>
        <v>0</v>
      </c>
      <c r="AW23">
        <f t="shared" si="29"/>
        <v>-0.66835245154829681</v>
      </c>
      <c r="AX23" t="e">
        <f t="shared" si="30"/>
        <v>#DIV/0!</v>
      </c>
      <c r="AY23" t="e">
        <f t="shared" si="31"/>
        <v>#DIV/0!</v>
      </c>
      <c r="AZ23" t="e">
        <f t="shared" si="32"/>
        <v>#DIV/0!</v>
      </c>
      <c r="BA23" t="e">
        <f t="shared" si="33"/>
        <v>#DIV/0!</v>
      </c>
      <c r="BB23" t="s">
        <v>302</v>
      </c>
      <c r="BC23">
        <v>0</v>
      </c>
      <c r="BD23" t="e">
        <f t="shared" si="34"/>
        <v>#DIV/0!</v>
      </c>
      <c r="BE23" t="e">
        <f t="shared" si="35"/>
        <v>#DIV/0!</v>
      </c>
      <c r="BF23" t="e">
        <f t="shared" si="36"/>
        <v>#DIV/0!</v>
      </c>
      <c r="BG23" t="e">
        <f t="shared" si="37"/>
        <v>#DIV/0!</v>
      </c>
      <c r="BH23" t="e">
        <f t="shared" si="38"/>
        <v>#DIV/0!</v>
      </c>
      <c r="BI23" t="e">
        <f t="shared" si="39"/>
        <v>#DIV/0!</v>
      </c>
      <c r="BJ23" t="e">
        <f t="shared" si="40"/>
        <v>#DIV/0!</v>
      </c>
      <c r="BK23" t="e">
        <f t="shared" si="41"/>
        <v>#DIV/0!</v>
      </c>
      <c r="BL23">
        <f t="shared" si="42"/>
        <v>0</v>
      </c>
      <c r="BM23">
        <f t="shared" si="43"/>
        <v>0</v>
      </c>
      <c r="BN23">
        <f t="shared" si="44"/>
        <v>0</v>
      </c>
      <c r="BO23">
        <f t="shared" si="45"/>
        <v>0</v>
      </c>
      <c r="BP23">
        <v>6</v>
      </c>
      <c r="BQ23">
        <v>0.5</v>
      </c>
      <c r="BR23" t="s">
        <v>303</v>
      </c>
      <c r="BS23">
        <v>1634336809</v>
      </c>
      <c r="BT23">
        <v>400.36500000000001</v>
      </c>
      <c r="BU23">
        <v>400.01100000000002</v>
      </c>
      <c r="BV23">
        <v>17.7104</v>
      </c>
      <c r="BW23">
        <v>17.594999999999999</v>
      </c>
      <c r="BX23">
        <v>398.202</v>
      </c>
      <c r="BY23">
        <v>17.598500000000001</v>
      </c>
      <c r="BZ23">
        <v>999.94100000000003</v>
      </c>
      <c r="CA23">
        <v>91.0715</v>
      </c>
      <c r="CB23">
        <v>9.9851400000000007E-2</v>
      </c>
      <c r="CC23">
        <v>25.2895</v>
      </c>
      <c r="CD23">
        <v>24.759399999999999</v>
      </c>
      <c r="CE23">
        <v>999.9</v>
      </c>
      <c r="CF23">
        <v>0</v>
      </c>
      <c r="CG23">
        <v>0</v>
      </c>
      <c r="CH23">
        <v>10021.200000000001</v>
      </c>
      <c r="CI23">
        <v>0</v>
      </c>
      <c r="CJ23">
        <v>1.5289399999999999E-3</v>
      </c>
      <c r="CK23">
        <v>0</v>
      </c>
      <c r="CL23">
        <v>0</v>
      </c>
      <c r="CM23">
        <v>0</v>
      </c>
      <c r="CN23">
        <v>0</v>
      </c>
      <c r="CO23">
        <v>-0.3</v>
      </c>
      <c r="CP23">
        <v>0</v>
      </c>
      <c r="CQ23">
        <v>1.78</v>
      </c>
      <c r="CR23">
        <v>-2.06</v>
      </c>
      <c r="CS23">
        <v>35.375</v>
      </c>
      <c r="CT23">
        <v>41.686999999999998</v>
      </c>
      <c r="CU23">
        <v>38.186999999999998</v>
      </c>
      <c r="CV23">
        <v>41.75</v>
      </c>
      <c r="CW23">
        <v>36.686999999999998</v>
      </c>
      <c r="CX23">
        <v>0</v>
      </c>
      <c r="CY23">
        <v>0</v>
      </c>
      <c r="CZ23">
        <v>0</v>
      </c>
      <c r="DA23">
        <v>2807.7999999523158</v>
      </c>
      <c r="DB23">
        <v>0</v>
      </c>
      <c r="DC23">
        <v>2.5038461538461538</v>
      </c>
      <c r="DD23">
        <v>7.1049572873863944</v>
      </c>
      <c r="DE23">
        <v>5.3599999254992756</v>
      </c>
      <c r="DF23">
        <v>-2.046153846153846</v>
      </c>
      <c r="DG23">
        <v>15</v>
      </c>
      <c r="DH23">
        <v>1634336732.5</v>
      </c>
      <c r="DI23" t="s">
        <v>304</v>
      </c>
      <c r="DJ23">
        <v>1634336732.5</v>
      </c>
      <c r="DK23">
        <v>1634336731</v>
      </c>
      <c r="DL23">
        <v>132</v>
      </c>
      <c r="DM23">
        <v>0.1</v>
      </c>
      <c r="DN23">
        <v>4.0000000000000001E-3</v>
      </c>
      <c r="DO23">
        <v>2.1619999999999999</v>
      </c>
      <c r="DP23">
        <v>0.109</v>
      </c>
      <c r="DQ23">
        <v>400</v>
      </c>
      <c r="DR23">
        <v>18</v>
      </c>
      <c r="DS23">
        <v>0.71</v>
      </c>
      <c r="DT23">
        <v>0.14000000000000001</v>
      </c>
      <c r="DU23">
        <v>0.40811912500000003</v>
      </c>
      <c r="DV23">
        <v>1.061688180112489E-2</v>
      </c>
      <c r="DW23">
        <v>2.692685096719212E-2</v>
      </c>
      <c r="DX23">
        <v>1</v>
      </c>
      <c r="DY23">
        <v>2.4570588235294122</v>
      </c>
      <c r="DZ23">
        <v>5.4646350319268873</v>
      </c>
      <c r="EA23">
        <v>2.2496738710203208</v>
      </c>
      <c r="EB23">
        <v>0</v>
      </c>
      <c r="EC23">
        <v>0.114521175</v>
      </c>
      <c r="ED23">
        <v>4.4012420262663464E-3</v>
      </c>
      <c r="EE23">
        <v>7.1050302207309435E-4</v>
      </c>
      <c r="EF23">
        <v>1</v>
      </c>
      <c r="EG23">
        <v>2</v>
      </c>
      <c r="EH23">
        <v>3</v>
      </c>
      <c r="EI23" t="s">
        <v>305</v>
      </c>
      <c r="EJ23">
        <v>100</v>
      </c>
      <c r="EK23">
        <v>100</v>
      </c>
      <c r="EL23">
        <v>2.1629999999999998</v>
      </c>
      <c r="EM23">
        <v>0.1119</v>
      </c>
      <c r="EN23">
        <v>1.549029166000613</v>
      </c>
      <c r="EO23">
        <v>1.948427853356016E-3</v>
      </c>
      <c r="EP23">
        <v>-1.17243448438673E-6</v>
      </c>
      <c r="EQ23">
        <v>3.7522437633766031E-10</v>
      </c>
      <c r="ER23">
        <v>-4.9999705942935568E-2</v>
      </c>
      <c r="ES23">
        <v>1.324990706552629E-3</v>
      </c>
      <c r="ET23">
        <v>4.5198677459254959E-4</v>
      </c>
      <c r="EU23">
        <v>-2.6198240979392152E-7</v>
      </c>
      <c r="EV23">
        <v>2</v>
      </c>
      <c r="EW23">
        <v>2078</v>
      </c>
      <c r="EX23">
        <v>1</v>
      </c>
      <c r="EY23">
        <v>28</v>
      </c>
      <c r="EZ23">
        <v>1.3</v>
      </c>
      <c r="FA23">
        <v>1.3</v>
      </c>
      <c r="FB23">
        <v>1.63452</v>
      </c>
      <c r="FC23">
        <v>2.5378400000000001</v>
      </c>
      <c r="FD23">
        <v>2.8491200000000001</v>
      </c>
      <c r="FE23">
        <v>3.1958000000000002</v>
      </c>
      <c r="FF23">
        <v>3.0981399999999999</v>
      </c>
      <c r="FG23">
        <v>2.3815900000000001</v>
      </c>
      <c r="FH23">
        <v>36.034700000000001</v>
      </c>
      <c r="FI23">
        <v>16.277200000000001</v>
      </c>
      <c r="FJ23">
        <v>18</v>
      </c>
      <c r="FK23">
        <v>1054.4100000000001</v>
      </c>
      <c r="FL23">
        <v>792.95500000000004</v>
      </c>
      <c r="FM23">
        <v>24.999700000000001</v>
      </c>
      <c r="FN23">
        <v>23.8627</v>
      </c>
      <c r="FO23">
        <v>30</v>
      </c>
      <c r="FP23">
        <v>23.6297</v>
      </c>
      <c r="FQ23">
        <v>23.698499999999999</v>
      </c>
      <c r="FR23">
        <v>32.726999999999997</v>
      </c>
      <c r="FS23">
        <v>16.7637</v>
      </c>
      <c r="FT23">
        <v>97.751199999999997</v>
      </c>
      <c r="FU23">
        <v>25</v>
      </c>
      <c r="FV23">
        <v>400</v>
      </c>
      <c r="FW23">
        <v>17.612300000000001</v>
      </c>
      <c r="FX23">
        <v>101.29900000000001</v>
      </c>
      <c r="FY23">
        <v>101.559</v>
      </c>
    </row>
    <row r="24" spans="1:181" x14ac:dyDescent="0.2">
      <c r="A24">
        <v>6</v>
      </c>
      <c r="B24">
        <v>1634336814</v>
      </c>
      <c r="C24">
        <v>25</v>
      </c>
      <c r="D24" t="s">
        <v>315</v>
      </c>
      <c r="E24" t="s">
        <v>316</v>
      </c>
      <c r="F24" t="s">
        <v>301</v>
      </c>
      <c r="G24">
        <v>1634336814</v>
      </c>
      <c r="H24">
        <f t="shared" si="0"/>
        <v>1.9477242440870069E-4</v>
      </c>
      <c r="I24">
        <f t="shared" si="1"/>
        <v>0.19477242440870068</v>
      </c>
      <c r="J24">
        <f t="shared" si="2"/>
        <v>-0.73294851646417991</v>
      </c>
      <c r="K24">
        <f t="shared" si="3"/>
        <v>400.38799999999998</v>
      </c>
      <c r="L24">
        <f t="shared" si="4"/>
        <v>491.27430898636709</v>
      </c>
      <c r="M24">
        <f t="shared" si="5"/>
        <v>44.790198958424057</v>
      </c>
      <c r="N24">
        <f t="shared" si="6"/>
        <v>36.503960928807999</v>
      </c>
      <c r="O24">
        <f t="shared" si="7"/>
        <v>1.1396717335848815E-2</v>
      </c>
      <c r="P24">
        <f t="shared" si="8"/>
        <v>2.767312100045197</v>
      </c>
      <c r="Q24">
        <f t="shared" si="9"/>
        <v>1.1370706325683867E-2</v>
      </c>
      <c r="R24">
        <f t="shared" si="10"/>
        <v>7.1090234473437496E-3</v>
      </c>
      <c r="S24">
        <f t="shared" si="11"/>
        <v>0</v>
      </c>
      <c r="T24">
        <f t="shared" si="12"/>
        <v>25.240526005385352</v>
      </c>
      <c r="U24">
        <f t="shared" si="13"/>
        <v>24.7669</v>
      </c>
      <c r="V24">
        <f t="shared" si="14"/>
        <v>3.1357563480248225</v>
      </c>
      <c r="W24">
        <f t="shared" si="15"/>
        <v>49.901663258356692</v>
      </c>
      <c r="X24">
        <f t="shared" si="16"/>
        <v>1.6147378343259997</v>
      </c>
      <c r="Y24">
        <f t="shared" si="17"/>
        <v>3.235839707317953</v>
      </c>
      <c r="Z24">
        <f t="shared" si="18"/>
        <v>1.5210185136988228</v>
      </c>
      <c r="AA24">
        <f t="shared" si="19"/>
        <v>-8.5894639164236999</v>
      </c>
      <c r="AB24">
        <f t="shared" si="20"/>
        <v>78.638750010128419</v>
      </c>
      <c r="AC24">
        <f t="shared" si="21"/>
        <v>6.0127330490325512</v>
      </c>
      <c r="AD24">
        <f t="shared" si="22"/>
        <v>76.06201914273727</v>
      </c>
      <c r="AE24">
        <v>4</v>
      </c>
      <c r="AF24">
        <v>0</v>
      </c>
      <c r="AG24">
        <f t="shared" si="23"/>
        <v>1</v>
      </c>
      <c r="AH24">
        <f t="shared" si="24"/>
        <v>0</v>
      </c>
      <c r="AI24">
        <f t="shared" si="25"/>
        <v>48408.165840788039</v>
      </c>
      <c r="AJ24" t="s">
        <v>302</v>
      </c>
      <c r="AK24" t="s">
        <v>302</v>
      </c>
      <c r="AL24">
        <v>0</v>
      </c>
      <c r="AM24">
        <v>0</v>
      </c>
      <c r="AN24" t="e">
        <f t="shared" si="26"/>
        <v>#DIV/0!</v>
      </c>
      <c r="AO24">
        <v>0</v>
      </c>
      <c r="AP24" t="s">
        <v>302</v>
      </c>
      <c r="AQ24" t="s">
        <v>302</v>
      </c>
      <c r="AR24">
        <v>0</v>
      </c>
      <c r="AS24">
        <v>0</v>
      </c>
      <c r="AT24" t="e">
        <f t="shared" si="27"/>
        <v>#DIV/0!</v>
      </c>
      <c r="AU24">
        <v>0.5</v>
      </c>
      <c r="AV24">
        <f t="shared" si="28"/>
        <v>0</v>
      </c>
      <c r="AW24">
        <f t="shared" si="29"/>
        <v>-0.73294851646417991</v>
      </c>
      <c r="AX24" t="e">
        <f t="shared" si="30"/>
        <v>#DIV/0!</v>
      </c>
      <c r="AY24" t="e">
        <f t="shared" si="31"/>
        <v>#DIV/0!</v>
      </c>
      <c r="AZ24" t="e">
        <f t="shared" si="32"/>
        <v>#DIV/0!</v>
      </c>
      <c r="BA24" t="e">
        <f t="shared" si="33"/>
        <v>#DIV/0!</v>
      </c>
      <c r="BB24" t="s">
        <v>302</v>
      </c>
      <c r="BC24">
        <v>0</v>
      </c>
      <c r="BD24" t="e">
        <f t="shared" si="34"/>
        <v>#DIV/0!</v>
      </c>
      <c r="BE24" t="e">
        <f t="shared" si="35"/>
        <v>#DIV/0!</v>
      </c>
      <c r="BF24" t="e">
        <f t="shared" si="36"/>
        <v>#DIV/0!</v>
      </c>
      <c r="BG24" t="e">
        <f t="shared" si="37"/>
        <v>#DIV/0!</v>
      </c>
      <c r="BH24" t="e">
        <f t="shared" si="38"/>
        <v>#DIV/0!</v>
      </c>
      <c r="BI24" t="e">
        <f t="shared" si="39"/>
        <v>#DIV/0!</v>
      </c>
      <c r="BJ24" t="e">
        <f t="shared" si="40"/>
        <v>#DIV/0!</v>
      </c>
      <c r="BK24" t="e">
        <f t="shared" si="41"/>
        <v>#DIV/0!</v>
      </c>
      <c r="BL24">
        <f t="shared" si="42"/>
        <v>0</v>
      </c>
      <c r="BM24">
        <f t="shared" si="43"/>
        <v>0</v>
      </c>
      <c r="BN24">
        <f t="shared" si="44"/>
        <v>0</v>
      </c>
      <c r="BO24">
        <f t="shared" si="45"/>
        <v>0</v>
      </c>
      <c r="BP24">
        <v>6</v>
      </c>
      <c r="BQ24">
        <v>0.5</v>
      </c>
      <c r="BR24" t="s">
        <v>303</v>
      </c>
      <c r="BS24">
        <v>1634336814</v>
      </c>
      <c r="BT24">
        <v>400.38799999999998</v>
      </c>
      <c r="BU24">
        <v>399.995</v>
      </c>
      <c r="BV24">
        <v>17.710999999999999</v>
      </c>
      <c r="BW24">
        <v>17.5962</v>
      </c>
      <c r="BX24">
        <v>398.226</v>
      </c>
      <c r="BY24">
        <v>17.5991</v>
      </c>
      <c r="BZ24">
        <v>999.94500000000005</v>
      </c>
      <c r="CA24">
        <v>91.071399999999997</v>
      </c>
      <c r="CB24">
        <v>0.100066</v>
      </c>
      <c r="CC24">
        <v>25.294</v>
      </c>
      <c r="CD24">
        <v>24.7669</v>
      </c>
      <c r="CE24">
        <v>999.9</v>
      </c>
      <c r="CF24">
        <v>0</v>
      </c>
      <c r="CG24">
        <v>0</v>
      </c>
      <c r="CH24">
        <v>9995</v>
      </c>
      <c r="CI24">
        <v>0</v>
      </c>
      <c r="CJ24">
        <v>1.5289399999999999E-3</v>
      </c>
      <c r="CK24">
        <v>0</v>
      </c>
      <c r="CL24">
        <v>0</v>
      </c>
      <c r="CM24">
        <v>0</v>
      </c>
      <c r="CN24">
        <v>0</v>
      </c>
      <c r="CO24">
        <v>-0.86</v>
      </c>
      <c r="CP24">
        <v>0</v>
      </c>
      <c r="CQ24">
        <v>-0.81</v>
      </c>
      <c r="CR24">
        <v>-2.1800000000000002</v>
      </c>
      <c r="CS24">
        <v>35.311999999999998</v>
      </c>
      <c r="CT24">
        <v>41.75</v>
      </c>
      <c r="CU24">
        <v>38.25</v>
      </c>
      <c r="CV24">
        <v>41.875</v>
      </c>
      <c r="CW24">
        <v>36.75</v>
      </c>
      <c r="CX24">
        <v>0</v>
      </c>
      <c r="CY24">
        <v>0</v>
      </c>
      <c r="CZ24">
        <v>0</v>
      </c>
      <c r="DA24">
        <v>2812.599999904633</v>
      </c>
      <c r="DB24">
        <v>0</v>
      </c>
      <c r="DC24">
        <v>2.3584615384615391</v>
      </c>
      <c r="DD24">
        <v>-1.752478571832873</v>
      </c>
      <c r="DE24">
        <v>4.2051230541446077E-2</v>
      </c>
      <c r="DF24">
        <v>-1.8596153846153849</v>
      </c>
      <c r="DG24">
        <v>15</v>
      </c>
      <c r="DH24">
        <v>1634336732.5</v>
      </c>
      <c r="DI24" t="s">
        <v>304</v>
      </c>
      <c r="DJ24">
        <v>1634336732.5</v>
      </c>
      <c r="DK24">
        <v>1634336731</v>
      </c>
      <c r="DL24">
        <v>132</v>
      </c>
      <c r="DM24">
        <v>0.1</v>
      </c>
      <c r="DN24">
        <v>4.0000000000000001E-3</v>
      </c>
      <c r="DO24">
        <v>2.1619999999999999</v>
      </c>
      <c r="DP24">
        <v>0.109</v>
      </c>
      <c r="DQ24">
        <v>400</v>
      </c>
      <c r="DR24">
        <v>18</v>
      </c>
      <c r="DS24">
        <v>0.71</v>
      </c>
      <c r="DT24">
        <v>0.14000000000000001</v>
      </c>
      <c r="DU24">
        <v>0.39088590000000001</v>
      </c>
      <c r="DV24">
        <v>-0.15507539212007501</v>
      </c>
      <c r="DW24">
        <v>3.7202661713780651E-2</v>
      </c>
      <c r="DX24">
        <v>1</v>
      </c>
      <c r="DY24">
        <v>2.3838235294117651</v>
      </c>
      <c r="DZ24">
        <v>1.2613693998309381</v>
      </c>
      <c r="EA24">
        <v>2.0286550379440511</v>
      </c>
      <c r="EB24">
        <v>0</v>
      </c>
      <c r="EC24">
        <v>0.114703075</v>
      </c>
      <c r="ED24">
        <v>3.126810506566581E-3</v>
      </c>
      <c r="EE24">
        <v>6.5892903212333887E-4</v>
      </c>
      <c r="EF24">
        <v>1</v>
      </c>
      <c r="EG24">
        <v>2</v>
      </c>
      <c r="EH24">
        <v>3</v>
      </c>
      <c r="EI24" t="s">
        <v>305</v>
      </c>
      <c r="EJ24">
        <v>100</v>
      </c>
      <c r="EK24">
        <v>100</v>
      </c>
      <c r="EL24">
        <v>2.1619999999999999</v>
      </c>
      <c r="EM24">
        <v>0.1119</v>
      </c>
      <c r="EN24">
        <v>1.549029166000613</v>
      </c>
      <c r="EO24">
        <v>1.948427853356016E-3</v>
      </c>
      <c r="EP24">
        <v>-1.17243448438673E-6</v>
      </c>
      <c r="EQ24">
        <v>3.7522437633766031E-10</v>
      </c>
      <c r="ER24">
        <v>-4.9999705942935568E-2</v>
      </c>
      <c r="ES24">
        <v>1.324990706552629E-3</v>
      </c>
      <c r="ET24">
        <v>4.5198677459254959E-4</v>
      </c>
      <c r="EU24">
        <v>-2.6198240979392152E-7</v>
      </c>
      <c r="EV24">
        <v>2</v>
      </c>
      <c r="EW24">
        <v>2078</v>
      </c>
      <c r="EX24">
        <v>1</v>
      </c>
      <c r="EY24">
        <v>28</v>
      </c>
      <c r="EZ24">
        <v>1.4</v>
      </c>
      <c r="FA24">
        <v>1.4</v>
      </c>
      <c r="FB24">
        <v>1.63452</v>
      </c>
      <c r="FC24">
        <v>2.5329600000000001</v>
      </c>
      <c r="FD24">
        <v>2.8491200000000001</v>
      </c>
      <c r="FE24">
        <v>3.1970200000000002</v>
      </c>
      <c r="FF24">
        <v>3.0981399999999999</v>
      </c>
      <c r="FG24">
        <v>2.4365199999999998</v>
      </c>
      <c r="FH24">
        <v>36.034700000000001</v>
      </c>
      <c r="FI24">
        <v>16.286000000000001</v>
      </c>
      <c r="FJ24">
        <v>18</v>
      </c>
      <c r="FK24">
        <v>1054.72</v>
      </c>
      <c r="FL24">
        <v>792.95299999999997</v>
      </c>
      <c r="FM24">
        <v>24.999700000000001</v>
      </c>
      <c r="FN24">
        <v>23.860900000000001</v>
      </c>
      <c r="FO24">
        <v>29.9999</v>
      </c>
      <c r="FP24">
        <v>23.6282</v>
      </c>
      <c r="FQ24">
        <v>23.696899999999999</v>
      </c>
      <c r="FR24">
        <v>32.728499999999997</v>
      </c>
      <c r="FS24">
        <v>16.7637</v>
      </c>
      <c r="FT24">
        <v>97.751199999999997</v>
      </c>
      <c r="FU24">
        <v>25</v>
      </c>
      <c r="FV24">
        <v>400</v>
      </c>
      <c r="FW24">
        <v>17.612300000000001</v>
      </c>
      <c r="FX24">
        <v>101.3</v>
      </c>
      <c r="FY24">
        <v>101.559</v>
      </c>
    </row>
    <row r="25" spans="1:181" x14ac:dyDescent="0.2">
      <c r="A25">
        <v>7</v>
      </c>
      <c r="B25">
        <v>1634336819</v>
      </c>
      <c r="C25">
        <v>30</v>
      </c>
      <c r="D25" t="s">
        <v>317</v>
      </c>
      <c r="E25" t="s">
        <v>318</v>
      </c>
      <c r="F25" t="s">
        <v>301</v>
      </c>
      <c r="G25">
        <v>1634336819</v>
      </c>
      <c r="H25">
        <f t="shared" si="0"/>
        <v>1.9206470843422479E-4</v>
      </c>
      <c r="I25">
        <f t="shared" si="1"/>
        <v>0.1920647084342248</v>
      </c>
      <c r="J25">
        <f t="shared" si="2"/>
        <v>-0.71521610739020536</v>
      </c>
      <c r="K25">
        <f t="shared" si="3"/>
        <v>400.36599999999999</v>
      </c>
      <c r="L25">
        <f t="shared" si="4"/>
        <v>490.32509318451417</v>
      </c>
      <c r="M25">
        <f t="shared" si="5"/>
        <v>44.703221663210925</v>
      </c>
      <c r="N25">
        <f t="shared" si="6"/>
        <v>36.501599231181999</v>
      </c>
      <c r="O25">
        <f t="shared" si="7"/>
        <v>1.1221025572721536E-2</v>
      </c>
      <c r="P25">
        <f t="shared" si="8"/>
        <v>2.7662319216725058</v>
      </c>
      <c r="Q25">
        <f t="shared" si="9"/>
        <v>1.1195799571630086E-2</v>
      </c>
      <c r="R25">
        <f t="shared" si="10"/>
        <v>6.9996364185213739E-3</v>
      </c>
      <c r="S25">
        <f t="shared" si="11"/>
        <v>0</v>
      </c>
      <c r="T25">
        <f t="shared" si="12"/>
        <v>25.241250274084713</v>
      </c>
      <c r="U25">
        <f t="shared" si="13"/>
        <v>24.779699999999998</v>
      </c>
      <c r="V25">
        <f t="shared" si="14"/>
        <v>3.1381543210500844</v>
      </c>
      <c r="W25">
        <f t="shared" si="15"/>
        <v>49.906248218460405</v>
      </c>
      <c r="X25">
        <f t="shared" si="16"/>
        <v>1.6148861962856003</v>
      </c>
      <c r="Y25">
        <f t="shared" si="17"/>
        <v>3.235839707317953</v>
      </c>
      <c r="Z25">
        <f t="shared" si="18"/>
        <v>1.5232681247644841</v>
      </c>
      <c r="AA25">
        <f t="shared" si="19"/>
        <v>-8.4700536419493133</v>
      </c>
      <c r="AB25">
        <f t="shared" si="20"/>
        <v>76.699150944269675</v>
      </c>
      <c r="AC25">
        <f t="shared" si="21"/>
        <v>5.8670986785819377</v>
      </c>
      <c r="AD25">
        <f t="shared" si="22"/>
        <v>74.096195980902294</v>
      </c>
      <c r="AE25">
        <v>4</v>
      </c>
      <c r="AF25">
        <v>0</v>
      </c>
      <c r="AG25">
        <f t="shared" si="23"/>
        <v>1</v>
      </c>
      <c r="AH25">
        <f t="shared" si="24"/>
        <v>0</v>
      </c>
      <c r="AI25">
        <f t="shared" si="25"/>
        <v>48378.542190266839</v>
      </c>
      <c r="AJ25" t="s">
        <v>302</v>
      </c>
      <c r="AK25" t="s">
        <v>302</v>
      </c>
      <c r="AL25">
        <v>0</v>
      </c>
      <c r="AM25">
        <v>0</v>
      </c>
      <c r="AN25" t="e">
        <f t="shared" si="26"/>
        <v>#DIV/0!</v>
      </c>
      <c r="AO25">
        <v>0</v>
      </c>
      <c r="AP25" t="s">
        <v>302</v>
      </c>
      <c r="AQ25" t="s">
        <v>302</v>
      </c>
      <c r="AR25">
        <v>0</v>
      </c>
      <c r="AS25">
        <v>0</v>
      </c>
      <c r="AT25" t="e">
        <f t="shared" si="27"/>
        <v>#DIV/0!</v>
      </c>
      <c r="AU25">
        <v>0.5</v>
      </c>
      <c r="AV25">
        <f t="shared" si="28"/>
        <v>0</v>
      </c>
      <c r="AW25">
        <f t="shared" si="29"/>
        <v>-0.71521610739020536</v>
      </c>
      <c r="AX25" t="e">
        <f t="shared" si="30"/>
        <v>#DIV/0!</v>
      </c>
      <c r="AY25" t="e">
        <f t="shared" si="31"/>
        <v>#DIV/0!</v>
      </c>
      <c r="AZ25" t="e">
        <f t="shared" si="32"/>
        <v>#DIV/0!</v>
      </c>
      <c r="BA25" t="e">
        <f t="shared" si="33"/>
        <v>#DIV/0!</v>
      </c>
      <c r="BB25" t="s">
        <v>302</v>
      </c>
      <c r="BC25">
        <v>0</v>
      </c>
      <c r="BD25" t="e">
        <f t="shared" si="34"/>
        <v>#DIV/0!</v>
      </c>
      <c r="BE25" t="e">
        <f t="shared" si="35"/>
        <v>#DIV/0!</v>
      </c>
      <c r="BF25" t="e">
        <f t="shared" si="36"/>
        <v>#DIV/0!</v>
      </c>
      <c r="BG25" t="e">
        <f t="shared" si="37"/>
        <v>#DIV/0!</v>
      </c>
      <c r="BH25" t="e">
        <f t="shared" si="38"/>
        <v>#DIV/0!</v>
      </c>
      <c r="BI25" t="e">
        <f t="shared" si="39"/>
        <v>#DIV/0!</v>
      </c>
      <c r="BJ25" t="e">
        <f t="shared" si="40"/>
        <v>#DIV/0!</v>
      </c>
      <c r="BK25" t="e">
        <f t="shared" si="41"/>
        <v>#DIV/0!</v>
      </c>
      <c r="BL25">
        <f t="shared" si="42"/>
        <v>0</v>
      </c>
      <c r="BM25">
        <f t="shared" si="43"/>
        <v>0</v>
      </c>
      <c r="BN25">
        <f t="shared" si="44"/>
        <v>0</v>
      </c>
      <c r="BO25">
        <f t="shared" si="45"/>
        <v>0</v>
      </c>
      <c r="BP25">
        <v>6</v>
      </c>
      <c r="BQ25">
        <v>0.5</v>
      </c>
      <c r="BR25" t="s">
        <v>303</v>
      </c>
      <c r="BS25">
        <v>1634336819</v>
      </c>
      <c r="BT25">
        <v>400.36599999999999</v>
      </c>
      <c r="BU25">
        <v>399.983</v>
      </c>
      <c r="BV25">
        <v>17.712800000000001</v>
      </c>
      <c r="BW25">
        <v>17.599599999999999</v>
      </c>
      <c r="BX25">
        <v>398.20299999999997</v>
      </c>
      <c r="BY25">
        <v>17.6008</v>
      </c>
      <c r="BZ25">
        <v>999.97900000000004</v>
      </c>
      <c r="CA25">
        <v>91.070300000000003</v>
      </c>
      <c r="CB25">
        <v>0.10027700000000001</v>
      </c>
      <c r="CC25">
        <v>25.294</v>
      </c>
      <c r="CD25">
        <v>24.779699999999998</v>
      </c>
      <c r="CE25">
        <v>999.9</v>
      </c>
      <c r="CF25">
        <v>0</v>
      </c>
      <c r="CG25">
        <v>0</v>
      </c>
      <c r="CH25">
        <v>9988.75</v>
      </c>
      <c r="CI25">
        <v>0</v>
      </c>
      <c r="CJ25">
        <v>1.5289399999999999E-3</v>
      </c>
      <c r="CK25">
        <v>0</v>
      </c>
      <c r="CL25">
        <v>0</v>
      </c>
      <c r="CM25">
        <v>0</v>
      </c>
      <c r="CN25">
        <v>0</v>
      </c>
      <c r="CO25">
        <v>2.06</v>
      </c>
      <c r="CP25">
        <v>0</v>
      </c>
      <c r="CQ25">
        <v>-0.97</v>
      </c>
      <c r="CR25">
        <v>-1.28</v>
      </c>
      <c r="CS25">
        <v>35.25</v>
      </c>
      <c r="CT25">
        <v>41.686999999999998</v>
      </c>
      <c r="CU25">
        <v>38.311999999999998</v>
      </c>
      <c r="CV25">
        <v>41.811999999999998</v>
      </c>
      <c r="CW25">
        <v>36.75</v>
      </c>
      <c r="CX25">
        <v>0</v>
      </c>
      <c r="CY25">
        <v>0</v>
      </c>
      <c r="CZ25">
        <v>0</v>
      </c>
      <c r="DA25">
        <v>2817.3999998569489</v>
      </c>
      <c r="DB25">
        <v>0</v>
      </c>
      <c r="DC25">
        <v>2.5307692307692311</v>
      </c>
      <c r="DD25">
        <v>-7.9165812233626731</v>
      </c>
      <c r="DE25">
        <v>8.5846155231834569</v>
      </c>
      <c r="DF25">
        <v>-1.44</v>
      </c>
      <c r="DG25">
        <v>15</v>
      </c>
      <c r="DH25">
        <v>1634336732.5</v>
      </c>
      <c r="DI25" t="s">
        <v>304</v>
      </c>
      <c r="DJ25">
        <v>1634336732.5</v>
      </c>
      <c r="DK25">
        <v>1634336731</v>
      </c>
      <c r="DL25">
        <v>132</v>
      </c>
      <c r="DM25">
        <v>0.1</v>
      </c>
      <c r="DN25">
        <v>4.0000000000000001E-3</v>
      </c>
      <c r="DO25">
        <v>2.1619999999999999</v>
      </c>
      <c r="DP25">
        <v>0.109</v>
      </c>
      <c r="DQ25">
        <v>400</v>
      </c>
      <c r="DR25">
        <v>18</v>
      </c>
      <c r="DS25">
        <v>0.71</v>
      </c>
      <c r="DT25">
        <v>0.14000000000000001</v>
      </c>
      <c r="DU25">
        <v>0.39577790000000002</v>
      </c>
      <c r="DV25">
        <v>-1.007207504690502E-2</v>
      </c>
      <c r="DW25">
        <v>3.6692182156966353E-2</v>
      </c>
      <c r="DX25">
        <v>1</v>
      </c>
      <c r="DY25">
        <v>2.3131428571428572</v>
      </c>
      <c r="DZ25">
        <v>7.8199608610567947E-2</v>
      </c>
      <c r="EA25">
        <v>1.830478113075646</v>
      </c>
      <c r="EB25">
        <v>1</v>
      </c>
      <c r="EC25">
        <v>0.114605</v>
      </c>
      <c r="ED25">
        <v>-4.7669943714825254E-3</v>
      </c>
      <c r="EE25">
        <v>7.5651037666379787E-4</v>
      </c>
      <c r="EF25">
        <v>1</v>
      </c>
      <c r="EG25">
        <v>3</v>
      </c>
      <c r="EH25">
        <v>3</v>
      </c>
      <c r="EI25" t="s">
        <v>308</v>
      </c>
      <c r="EJ25">
        <v>100</v>
      </c>
      <c r="EK25">
        <v>100</v>
      </c>
      <c r="EL25">
        <v>2.1629999999999998</v>
      </c>
      <c r="EM25">
        <v>0.112</v>
      </c>
      <c r="EN25">
        <v>1.549029166000613</v>
      </c>
      <c r="EO25">
        <v>1.948427853356016E-3</v>
      </c>
      <c r="EP25">
        <v>-1.17243448438673E-6</v>
      </c>
      <c r="EQ25">
        <v>3.7522437633766031E-10</v>
      </c>
      <c r="ER25">
        <v>-4.9999705942935568E-2</v>
      </c>
      <c r="ES25">
        <v>1.324990706552629E-3</v>
      </c>
      <c r="ET25">
        <v>4.5198677459254959E-4</v>
      </c>
      <c r="EU25">
        <v>-2.6198240979392152E-7</v>
      </c>
      <c r="EV25">
        <v>2</v>
      </c>
      <c r="EW25">
        <v>2078</v>
      </c>
      <c r="EX25">
        <v>1</v>
      </c>
      <c r="EY25">
        <v>28</v>
      </c>
      <c r="EZ25">
        <v>1.4</v>
      </c>
      <c r="FA25">
        <v>1.5</v>
      </c>
      <c r="FB25">
        <v>1.63452</v>
      </c>
      <c r="FC25">
        <v>2.5305200000000001</v>
      </c>
      <c r="FD25">
        <v>2.8491200000000001</v>
      </c>
      <c r="FE25">
        <v>3.1958000000000002</v>
      </c>
      <c r="FF25">
        <v>3.0981399999999999</v>
      </c>
      <c r="FG25">
        <v>2.4133300000000002</v>
      </c>
      <c r="FH25">
        <v>36.034700000000001</v>
      </c>
      <c r="FI25">
        <v>16.286000000000001</v>
      </c>
      <c r="FJ25">
        <v>18</v>
      </c>
      <c r="FK25">
        <v>1054.3499999999999</v>
      </c>
      <c r="FL25">
        <v>793.34900000000005</v>
      </c>
      <c r="FM25">
        <v>24.9999</v>
      </c>
      <c r="FN25">
        <v>23.8599</v>
      </c>
      <c r="FO25">
        <v>29.9999</v>
      </c>
      <c r="FP25">
        <v>23.6267</v>
      </c>
      <c r="FQ25">
        <v>23.695599999999999</v>
      </c>
      <c r="FR25">
        <v>32.727800000000002</v>
      </c>
      <c r="FS25">
        <v>16.7637</v>
      </c>
      <c r="FT25">
        <v>97.751199999999997</v>
      </c>
      <c r="FU25">
        <v>25</v>
      </c>
      <c r="FV25">
        <v>400</v>
      </c>
      <c r="FW25">
        <v>17.612300000000001</v>
      </c>
      <c r="FX25">
        <v>101.3</v>
      </c>
      <c r="FY25">
        <v>101.55800000000001</v>
      </c>
    </row>
    <row r="26" spans="1:181" x14ac:dyDescent="0.2">
      <c r="A26">
        <v>8</v>
      </c>
      <c r="B26">
        <v>1634336824</v>
      </c>
      <c r="C26">
        <v>35</v>
      </c>
      <c r="D26" t="s">
        <v>319</v>
      </c>
      <c r="E26" t="s">
        <v>320</v>
      </c>
      <c r="F26" t="s">
        <v>301</v>
      </c>
      <c r="G26">
        <v>1634336824</v>
      </c>
      <c r="H26">
        <f t="shared" si="0"/>
        <v>1.9360531229130448E-4</v>
      </c>
      <c r="I26">
        <f t="shared" si="1"/>
        <v>0.19360531229130448</v>
      </c>
      <c r="J26">
        <f t="shared" si="2"/>
        <v>-0.74422440717427907</v>
      </c>
      <c r="K26">
        <f t="shared" si="3"/>
        <v>400.42500000000001</v>
      </c>
      <c r="L26">
        <f t="shared" si="4"/>
        <v>493.47325787626573</v>
      </c>
      <c r="M26">
        <f t="shared" si="5"/>
        <v>44.987907427444533</v>
      </c>
      <c r="N26">
        <f t="shared" si="6"/>
        <v>36.505084204890004</v>
      </c>
      <c r="O26">
        <f t="shared" si="7"/>
        <v>1.1331307921567238E-2</v>
      </c>
      <c r="P26">
        <f t="shared" si="8"/>
        <v>2.7662624936935165</v>
      </c>
      <c r="Q26">
        <f t="shared" si="9"/>
        <v>1.1305584529325199E-2</v>
      </c>
      <c r="R26">
        <f t="shared" si="10"/>
        <v>7.0682965645899112E-3</v>
      </c>
      <c r="S26">
        <f t="shared" si="11"/>
        <v>0</v>
      </c>
      <c r="T26">
        <f t="shared" si="12"/>
        <v>25.241527726481557</v>
      </c>
      <c r="U26">
        <f t="shared" si="13"/>
        <v>24.764199999999999</v>
      </c>
      <c r="V26">
        <f t="shared" si="14"/>
        <v>3.1352507301724781</v>
      </c>
      <c r="W26">
        <f t="shared" si="15"/>
        <v>49.899327123260292</v>
      </c>
      <c r="X26">
        <f t="shared" si="16"/>
        <v>1.6147294785216</v>
      </c>
      <c r="Y26">
        <f t="shared" si="17"/>
        <v>3.2359744541903908</v>
      </c>
      <c r="Z26">
        <f t="shared" si="18"/>
        <v>1.5205212516508781</v>
      </c>
      <c r="AA26">
        <f t="shared" si="19"/>
        <v>-8.5379942720465269</v>
      </c>
      <c r="AB26">
        <f t="shared" si="20"/>
        <v>79.115981458582581</v>
      </c>
      <c r="AC26">
        <f t="shared" si="21"/>
        <v>6.0514566620642567</v>
      </c>
      <c r="AD26">
        <f t="shared" si="22"/>
        <v>76.629443848600317</v>
      </c>
      <c r="AE26">
        <v>3</v>
      </c>
      <c r="AF26">
        <v>0</v>
      </c>
      <c r="AG26">
        <f t="shared" si="23"/>
        <v>1</v>
      </c>
      <c r="AH26">
        <f t="shared" si="24"/>
        <v>0</v>
      </c>
      <c r="AI26">
        <f t="shared" si="25"/>
        <v>48379.177884999917</v>
      </c>
      <c r="AJ26" t="s">
        <v>302</v>
      </c>
      <c r="AK26" t="s">
        <v>302</v>
      </c>
      <c r="AL26">
        <v>0</v>
      </c>
      <c r="AM26">
        <v>0</v>
      </c>
      <c r="AN26" t="e">
        <f t="shared" si="26"/>
        <v>#DIV/0!</v>
      </c>
      <c r="AO26">
        <v>0</v>
      </c>
      <c r="AP26" t="s">
        <v>302</v>
      </c>
      <c r="AQ26" t="s">
        <v>302</v>
      </c>
      <c r="AR26">
        <v>0</v>
      </c>
      <c r="AS26">
        <v>0</v>
      </c>
      <c r="AT26" t="e">
        <f t="shared" si="27"/>
        <v>#DIV/0!</v>
      </c>
      <c r="AU26">
        <v>0.5</v>
      </c>
      <c r="AV26">
        <f t="shared" si="28"/>
        <v>0</v>
      </c>
      <c r="AW26">
        <f t="shared" si="29"/>
        <v>-0.74422440717427907</v>
      </c>
      <c r="AX26" t="e">
        <f t="shared" si="30"/>
        <v>#DIV/0!</v>
      </c>
      <c r="AY26" t="e">
        <f t="shared" si="31"/>
        <v>#DIV/0!</v>
      </c>
      <c r="AZ26" t="e">
        <f t="shared" si="32"/>
        <v>#DIV/0!</v>
      </c>
      <c r="BA26" t="e">
        <f t="shared" si="33"/>
        <v>#DIV/0!</v>
      </c>
      <c r="BB26" t="s">
        <v>302</v>
      </c>
      <c r="BC26">
        <v>0</v>
      </c>
      <c r="BD26" t="e">
        <f t="shared" si="34"/>
        <v>#DIV/0!</v>
      </c>
      <c r="BE26" t="e">
        <f t="shared" si="35"/>
        <v>#DIV/0!</v>
      </c>
      <c r="BF26" t="e">
        <f t="shared" si="36"/>
        <v>#DIV/0!</v>
      </c>
      <c r="BG26" t="e">
        <f t="shared" si="37"/>
        <v>#DIV/0!</v>
      </c>
      <c r="BH26" t="e">
        <f t="shared" si="38"/>
        <v>#DIV/0!</v>
      </c>
      <c r="BI26" t="e">
        <f t="shared" si="39"/>
        <v>#DIV/0!</v>
      </c>
      <c r="BJ26" t="e">
        <f t="shared" si="40"/>
        <v>#DIV/0!</v>
      </c>
      <c r="BK26" t="e">
        <f t="shared" si="41"/>
        <v>#DIV/0!</v>
      </c>
      <c r="BL26">
        <f t="shared" si="42"/>
        <v>0</v>
      </c>
      <c r="BM26">
        <f t="shared" si="43"/>
        <v>0</v>
      </c>
      <c r="BN26">
        <f t="shared" si="44"/>
        <v>0</v>
      </c>
      <c r="BO26">
        <f t="shared" si="45"/>
        <v>0</v>
      </c>
      <c r="BP26">
        <v>6</v>
      </c>
      <c r="BQ26">
        <v>0.5</v>
      </c>
      <c r="BR26" t="s">
        <v>303</v>
      </c>
      <c r="BS26">
        <v>1634336824</v>
      </c>
      <c r="BT26">
        <v>400.42500000000001</v>
      </c>
      <c r="BU26">
        <v>400.02499999999998</v>
      </c>
      <c r="BV26">
        <v>17.712</v>
      </c>
      <c r="BW26">
        <v>17.597899999999999</v>
      </c>
      <c r="BX26">
        <v>398.262</v>
      </c>
      <c r="BY26">
        <v>17.600100000000001</v>
      </c>
      <c r="BZ26">
        <v>1000.05</v>
      </c>
      <c r="CA26">
        <v>91.066199999999995</v>
      </c>
      <c r="CB26">
        <v>9.9646799999999994E-2</v>
      </c>
      <c r="CC26">
        <v>25.294699999999999</v>
      </c>
      <c r="CD26">
        <v>24.764199999999999</v>
      </c>
      <c r="CE26">
        <v>999.9</v>
      </c>
      <c r="CF26">
        <v>0</v>
      </c>
      <c r="CG26">
        <v>0</v>
      </c>
      <c r="CH26">
        <v>9989.3799999999992</v>
      </c>
      <c r="CI26">
        <v>0</v>
      </c>
      <c r="CJ26">
        <v>1.5289399999999999E-3</v>
      </c>
      <c r="CK26">
        <v>0</v>
      </c>
      <c r="CL26">
        <v>0</v>
      </c>
      <c r="CM26">
        <v>0</v>
      </c>
      <c r="CN26">
        <v>0</v>
      </c>
      <c r="CO26">
        <v>3.23</v>
      </c>
      <c r="CP26">
        <v>0</v>
      </c>
      <c r="CQ26">
        <v>0.71</v>
      </c>
      <c r="CR26">
        <v>-1.04</v>
      </c>
      <c r="CS26">
        <v>34.875</v>
      </c>
      <c r="CT26">
        <v>41.75</v>
      </c>
      <c r="CU26">
        <v>38.311999999999998</v>
      </c>
      <c r="CV26">
        <v>41.875</v>
      </c>
      <c r="CW26">
        <v>36.811999999999998</v>
      </c>
      <c r="CX26">
        <v>0</v>
      </c>
      <c r="CY26">
        <v>0</v>
      </c>
      <c r="CZ26">
        <v>0</v>
      </c>
      <c r="DA26">
        <v>2822.7999999523158</v>
      </c>
      <c r="DB26">
        <v>0</v>
      </c>
      <c r="DC26">
        <v>1.7476</v>
      </c>
      <c r="DD26">
        <v>-2.7946153459958269</v>
      </c>
      <c r="DE26">
        <v>8.0092306988385058</v>
      </c>
      <c r="DF26">
        <v>-1.0491999999999999</v>
      </c>
      <c r="DG26">
        <v>15</v>
      </c>
      <c r="DH26">
        <v>1634336732.5</v>
      </c>
      <c r="DI26" t="s">
        <v>304</v>
      </c>
      <c r="DJ26">
        <v>1634336732.5</v>
      </c>
      <c r="DK26">
        <v>1634336731</v>
      </c>
      <c r="DL26">
        <v>132</v>
      </c>
      <c r="DM26">
        <v>0.1</v>
      </c>
      <c r="DN26">
        <v>4.0000000000000001E-3</v>
      </c>
      <c r="DO26">
        <v>2.1619999999999999</v>
      </c>
      <c r="DP26">
        <v>0.109</v>
      </c>
      <c r="DQ26">
        <v>400</v>
      </c>
      <c r="DR26">
        <v>18</v>
      </c>
      <c r="DS26">
        <v>0.71</v>
      </c>
      <c r="DT26">
        <v>0.14000000000000001</v>
      </c>
      <c r="DU26">
        <v>0.39066014999999998</v>
      </c>
      <c r="DV26">
        <v>-8.6724833020637618E-2</v>
      </c>
      <c r="DW26">
        <v>3.6647355578915922E-2</v>
      </c>
      <c r="DX26">
        <v>1</v>
      </c>
      <c r="DY26">
        <v>2.209705882352941</v>
      </c>
      <c r="DZ26">
        <v>-8.3077801427319358</v>
      </c>
      <c r="EA26">
        <v>1.863632577543934</v>
      </c>
      <c r="EB26">
        <v>0</v>
      </c>
      <c r="EC26">
        <v>0.11450052500000001</v>
      </c>
      <c r="ED26">
        <v>-4.1215272045029118E-3</v>
      </c>
      <c r="EE26">
        <v>7.7685478010693912E-4</v>
      </c>
      <c r="EF26">
        <v>1</v>
      </c>
      <c r="EG26">
        <v>2</v>
      </c>
      <c r="EH26">
        <v>3</v>
      </c>
      <c r="EI26" t="s">
        <v>305</v>
      </c>
      <c r="EJ26">
        <v>100</v>
      </c>
      <c r="EK26">
        <v>100</v>
      </c>
      <c r="EL26">
        <v>2.1629999999999998</v>
      </c>
      <c r="EM26">
        <v>0.1119</v>
      </c>
      <c r="EN26">
        <v>1.549029166000613</v>
      </c>
      <c r="EO26">
        <v>1.948427853356016E-3</v>
      </c>
      <c r="EP26">
        <v>-1.17243448438673E-6</v>
      </c>
      <c r="EQ26">
        <v>3.7522437633766031E-10</v>
      </c>
      <c r="ER26">
        <v>-4.9999705942935568E-2</v>
      </c>
      <c r="ES26">
        <v>1.324990706552629E-3</v>
      </c>
      <c r="ET26">
        <v>4.5198677459254959E-4</v>
      </c>
      <c r="EU26">
        <v>-2.6198240979392152E-7</v>
      </c>
      <c r="EV26">
        <v>2</v>
      </c>
      <c r="EW26">
        <v>2078</v>
      </c>
      <c r="EX26">
        <v>1</v>
      </c>
      <c r="EY26">
        <v>28</v>
      </c>
      <c r="EZ26">
        <v>1.5</v>
      </c>
      <c r="FA26">
        <v>1.6</v>
      </c>
      <c r="FB26">
        <v>1.63452</v>
      </c>
      <c r="FC26">
        <v>2.5329600000000001</v>
      </c>
      <c r="FD26">
        <v>2.8491200000000001</v>
      </c>
      <c r="FE26">
        <v>3.1970200000000002</v>
      </c>
      <c r="FF26">
        <v>3.0981399999999999</v>
      </c>
      <c r="FG26">
        <v>2.4023400000000001</v>
      </c>
      <c r="FH26">
        <v>36.011299999999999</v>
      </c>
      <c r="FI26">
        <v>16.2685</v>
      </c>
      <c r="FJ26">
        <v>18</v>
      </c>
      <c r="FK26">
        <v>1055.3800000000001</v>
      </c>
      <c r="FL26">
        <v>792.87099999999998</v>
      </c>
      <c r="FM26">
        <v>25.0001</v>
      </c>
      <c r="FN26">
        <v>23.858699999999999</v>
      </c>
      <c r="FO26">
        <v>30</v>
      </c>
      <c r="FP26">
        <v>23.626100000000001</v>
      </c>
      <c r="FQ26">
        <v>23.694600000000001</v>
      </c>
      <c r="FR26">
        <v>32.726500000000001</v>
      </c>
      <c r="FS26">
        <v>16.7637</v>
      </c>
      <c r="FT26">
        <v>97.751199999999997</v>
      </c>
      <c r="FU26">
        <v>25</v>
      </c>
      <c r="FV26">
        <v>400</v>
      </c>
      <c r="FW26">
        <v>17.612300000000001</v>
      </c>
      <c r="FX26">
        <v>101.29900000000001</v>
      </c>
      <c r="FY26">
        <v>101.56</v>
      </c>
    </row>
    <row r="27" spans="1:181" x14ac:dyDescent="0.2">
      <c r="A27">
        <v>9</v>
      </c>
      <c r="B27">
        <v>1634336829</v>
      </c>
      <c r="C27">
        <v>40</v>
      </c>
      <c r="D27" t="s">
        <v>321</v>
      </c>
      <c r="E27" t="s">
        <v>322</v>
      </c>
      <c r="F27" t="s">
        <v>301</v>
      </c>
      <c r="G27">
        <v>1634336829</v>
      </c>
      <c r="H27">
        <f t="shared" si="0"/>
        <v>1.9189664984131826E-4</v>
      </c>
      <c r="I27">
        <f t="shared" si="1"/>
        <v>0.19189664984131827</v>
      </c>
      <c r="J27">
        <f t="shared" si="2"/>
        <v>-0.74015810537678417</v>
      </c>
      <c r="K27">
        <f t="shared" si="3"/>
        <v>400.38600000000002</v>
      </c>
      <c r="L27">
        <f t="shared" si="4"/>
        <v>493.74592769921861</v>
      </c>
      <c r="M27">
        <f t="shared" si="5"/>
        <v>45.014283476481772</v>
      </c>
      <c r="N27">
        <f t="shared" si="6"/>
        <v>36.502759603506</v>
      </c>
      <c r="O27">
        <f t="shared" si="7"/>
        <v>1.1236223185453044E-2</v>
      </c>
      <c r="P27">
        <f t="shared" si="8"/>
        <v>2.763446975569122</v>
      </c>
      <c r="Q27">
        <f t="shared" si="9"/>
        <v>1.1210903460643544E-2</v>
      </c>
      <c r="R27">
        <f t="shared" si="10"/>
        <v>7.0090847409840177E-3</v>
      </c>
      <c r="S27">
        <f t="shared" si="11"/>
        <v>0</v>
      </c>
      <c r="T27">
        <f t="shared" si="12"/>
        <v>25.242747160616176</v>
      </c>
      <c r="U27">
        <f t="shared" si="13"/>
        <v>24.761199999999999</v>
      </c>
      <c r="V27">
        <f t="shared" si="14"/>
        <v>3.1346890161289367</v>
      </c>
      <c r="W27">
        <f t="shared" si="15"/>
        <v>49.899198507811342</v>
      </c>
      <c r="X27">
        <f t="shared" si="16"/>
        <v>1.6148021625361999</v>
      </c>
      <c r="Y27">
        <f t="shared" si="17"/>
        <v>3.2361284566192277</v>
      </c>
      <c r="Z27">
        <f t="shared" si="18"/>
        <v>1.5198868535927368</v>
      </c>
      <c r="AA27">
        <f t="shared" si="19"/>
        <v>-8.4626422580021359</v>
      </c>
      <c r="AB27">
        <f t="shared" si="20"/>
        <v>79.601591973239593</v>
      </c>
      <c r="AC27">
        <f t="shared" si="21"/>
        <v>6.0947361548110806</v>
      </c>
      <c r="AD27">
        <f t="shared" si="22"/>
        <v>77.233685870048532</v>
      </c>
      <c r="AE27">
        <v>4</v>
      </c>
      <c r="AF27">
        <v>0</v>
      </c>
      <c r="AG27">
        <f t="shared" si="23"/>
        <v>1</v>
      </c>
      <c r="AH27">
        <f t="shared" si="24"/>
        <v>0</v>
      </c>
      <c r="AI27">
        <f t="shared" si="25"/>
        <v>48301.977620884383</v>
      </c>
      <c r="AJ27" t="s">
        <v>302</v>
      </c>
      <c r="AK27" t="s">
        <v>302</v>
      </c>
      <c r="AL27">
        <v>0</v>
      </c>
      <c r="AM27">
        <v>0</v>
      </c>
      <c r="AN27" t="e">
        <f t="shared" si="26"/>
        <v>#DIV/0!</v>
      </c>
      <c r="AO27">
        <v>0</v>
      </c>
      <c r="AP27" t="s">
        <v>302</v>
      </c>
      <c r="AQ27" t="s">
        <v>302</v>
      </c>
      <c r="AR27">
        <v>0</v>
      </c>
      <c r="AS27">
        <v>0</v>
      </c>
      <c r="AT27" t="e">
        <f t="shared" si="27"/>
        <v>#DIV/0!</v>
      </c>
      <c r="AU27">
        <v>0.5</v>
      </c>
      <c r="AV27">
        <f t="shared" si="28"/>
        <v>0</v>
      </c>
      <c r="AW27">
        <f t="shared" si="29"/>
        <v>-0.74015810537678417</v>
      </c>
      <c r="AX27" t="e">
        <f t="shared" si="30"/>
        <v>#DIV/0!</v>
      </c>
      <c r="AY27" t="e">
        <f t="shared" si="31"/>
        <v>#DIV/0!</v>
      </c>
      <c r="AZ27" t="e">
        <f t="shared" si="32"/>
        <v>#DIV/0!</v>
      </c>
      <c r="BA27" t="e">
        <f t="shared" si="33"/>
        <v>#DIV/0!</v>
      </c>
      <c r="BB27" t="s">
        <v>302</v>
      </c>
      <c r="BC27">
        <v>0</v>
      </c>
      <c r="BD27" t="e">
        <f t="shared" si="34"/>
        <v>#DIV/0!</v>
      </c>
      <c r="BE27" t="e">
        <f t="shared" si="35"/>
        <v>#DIV/0!</v>
      </c>
      <c r="BF27" t="e">
        <f t="shared" si="36"/>
        <v>#DIV/0!</v>
      </c>
      <c r="BG27" t="e">
        <f t="shared" si="37"/>
        <v>#DIV/0!</v>
      </c>
      <c r="BH27" t="e">
        <f t="shared" si="38"/>
        <v>#DIV/0!</v>
      </c>
      <c r="BI27" t="e">
        <f t="shared" si="39"/>
        <v>#DIV/0!</v>
      </c>
      <c r="BJ27" t="e">
        <f t="shared" si="40"/>
        <v>#DIV/0!</v>
      </c>
      <c r="BK27" t="e">
        <f t="shared" si="41"/>
        <v>#DIV/0!</v>
      </c>
      <c r="BL27">
        <f t="shared" si="42"/>
        <v>0</v>
      </c>
      <c r="BM27">
        <f t="shared" si="43"/>
        <v>0</v>
      </c>
      <c r="BN27">
        <f t="shared" si="44"/>
        <v>0</v>
      </c>
      <c r="BO27">
        <f t="shared" si="45"/>
        <v>0</v>
      </c>
      <c r="BP27">
        <v>6</v>
      </c>
      <c r="BQ27">
        <v>0.5</v>
      </c>
      <c r="BR27" t="s">
        <v>303</v>
      </c>
      <c r="BS27">
        <v>1634336829</v>
      </c>
      <c r="BT27">
        <v>400.38600000000002</v>
      </c>
      <c r="BU27">
        <v>399.988</v>
      </c>
      <c r="BV27">
        <v>17.712199999999999</v>
      </c>
      <c r="BW27">
        <v>17.5991</v>
      </c>
      <c r="BX27">
        <v>398.22399999999999</v>
      </c>
      <c r="BY27">
        <v>17.600300000000001</v>
      </c>
      <c r="BZ27">
        <v>999.98800000000006</v>
      </c>
      <c r="CA27">
        <v>91.068799999999996</v>
      </c>
      <c r="CB27">
        <v>0.100121</v>
      </c>
      <c r="CC27">
        <v>25.295500000000001</v>
      </c>
      <c r="CD27">
        <v>24.761199999999999</v>
      </c>
      <c r="CE27">
        <v>999.9</v>
      </c>
      <c r="CF27">
        <v>0</v>
      </c>
      <c r="CG27">
        <v>0</v>
      </c>
      <c r="CH27">
        <v>9972.5</v>
      </c>
      <c r="CI27">
        <v>0</v>
      </c>
      <c r="CJ27">
        <v>1.5289399999999999E-3</v>
      </c>
      <c r="CK27">
        <v>0</v>
      </c>
      <c r="CL27">
        <v>0</v>
      </c>
      <c r="CM27">
        <v>0</v>
      </c>
      <c r="CN27">
        <v>0</v>
      </c>
      <c r="CO27">
        <v>2.4900000000000002</v>
      </c>
      <c r="CP27">
        <v>0</v>
      </c>
      <c r="CQ27">
        <v>-2.58</v>
      </c>
      <c r="CR27">
        <v>-1.7</v>
      </c>
      <c r="CS27">
        <v>35.625</v>
      </c>
      <c r="CT27">
        <v>41.75</v>
      </c>
      <c r="CU27">
        <v>38.25</v>
      </c>
      <c r="CV27">
        <v>41.811999999999998</v>
      </c>
      <c r="CW27">
        <v>36.75</v>
      </c>
      <c r="CX27">
        <v>0</v>
      </c>
      <c r="CY27">
        <v>0</v>
      </c>
      <c r="CZ27">
        <v>0</v>
      </c>
      <c r="DA27">
        <v>2827.599999904633</v>
      </c>
      <c r="DB27">
        <v>0</v>
      </c>
      <c r="DC27">
        <v>2.1760000000000002</v>
      </c>
      <c r="DD27">
        <v>2.7638462233660941</v>
      </c>
      <c r="DE27">
        <v>-8.9361539695084193</v>
      </c>
      <c r="DF27">
        <v>-1.1519999999999999</v>
      </c>
      <c r="DG27">
        <v>15</v>
      </c>
      <c r="DH27">
        <v>1634336732.5</v>
      </c>
      <c r="DI27" t="s">
        <v>304</v>
      </c>
      <c r="DJ27">
        <v>1634336732.5</v>
      </c>
      <c r="DK27">
        <v>1634336731</v>
      </c>
      <c r="DL27">
        <v>132</v>
      </c>
      <c r="DM27">
        <v>0.1</v>
      </c>
      <c r="DN27">
        <v>4.0000000000000001E-3</v>
      </c>
      <c r="DO27">
        <v>2.1619999999999999</v>
      </c>
      <c r="DP27">
        <v>0.109</v>
      </c>
      <c r="DQ27">
        <v>400</v>
      </c>
      <c r="DR27">
        <v>18</v>
      </c>
      <c r="DS27">
        <v>0.71</v>
      </c>
      <c r="DT27">
        <v>0.14000000000000001</v>
      </c>
      <c r="DU27">
        <v>0.38560870000000003</v>
      </c>
      <c r="DV27">
        <v>0.15289569230769171</v>
      </c>
      <c r="DW27">
        <v>3.1881739464935097E-2</v>
      </c>
      <c r="DX27">
        <v>1</v>
      </c>
      <c r="DY27">
        <v>2.034117647058824</v>
      </c>
      <c r="DZ27">
        <v>1.577345731191877</v>
      </c>
      <c r="EA27">
        <v>1.806289856302886</v>
      </c>
      <c r="EB27">
        <v>0</v>
      </c>
      <c r="EC27">
        <v>0.114432275</v>
      </c>
      <c r="ED27">
        <v>5.5606378986825325E-4</v>
      </c>
      <c r="EE27">
        <v>7.7838476949064321E-4</v>
      </c>
      <c r="EF27">
        <v>1</v>
      </c>
      <c r="EG27">
        <v>2</v>
      </c>
      <c r="EH27">
        <v>3</v>
      </c>
      <c r="EI27" t="s">
        <v>305</v>
      </c>
      <c r="EJ27">
        <v>100</v>
      </c>
      <c r="EK27">
        <v>100</v>
      </c>
      <c r="EL27">
        <v>2.1619999999999999</v>
      </c>
      <c r="EM27">
        <v>0.1119</v>
      </c>
      <c r="EN27">
        <v>1.549029166000613</v>
      </c>
      <c r="EO27">
        <v>1.948427853356016E-3</v>
      </c>
      <c r="EP27">
        <v>-1.17243448438673E-6</v>
      </c>
      <c r="EQ27">
        <v>3.7522437633766031E-10</v>
      </c>
      <c r="ER27">
        <v>-4.9999705942935568E-2</v>
      </c>
      <c r="ES27">
        <v>1.324990706552629E-3</v>
      </c>
      <c r="ET27">
        <v>4.5198677459254959E-4</v>
      </c>
      <c r="EU27">
        <v>-2.6198240979392152E-7</v>
      </c>
      <c r="EV27">
        <v>2</v>
      </c>
      <c r="EW27">
        <v>2078</v>
      </c>
      <c r="EX27">
        <v>1</v>
      </c>
      <c r="EY27">
        <v>28</v>
      </c>
      <c r="EZ27">
        <v>1.6</v>
      </c>
      <c r="FA27">
        <v>1.6</v>
      </c>
      <c r="FB27">
        <v>1.63452</v>
      </c>
      <c r="FC27">
        <v>2.5329600000000001</v>
      </c>
      <c r="FD27">
        <v>2.8491200000000001</v>
      </c>
      <c r="FE27">
        <v>3.1958000000000002</v>
      </c>
      <c r="FF27">
        <v>3.0981399999999999</v>
      </c>
      <c r="FG27">
        <v>2.4182100000000002</v>
      </c>
      <c r="FH27">
        <v>36.011299999999999</v>
      </c>
      <c r="FI27">
        <v>16.286000000000001</v>
      </c>
      <c r="FJ27">
        <v>18</v>
      </c>
      <c r="FK27">
        <v>1055.03</v>
      </c>
      <c r="FL27">
        <v>792.86900000000003</v>
      </c>
      <c r="FM27">
        <v>25.000299999999999</v>
      </c>
      <c r="FN27">
        <v>23.8567</v>
      </c>
      <c r="FO27">
        <v>30</v>
      </c>
      <c r="FP27">
        <v>23.624199999999998</v>
      </c>
      <c r="FQ27">
        <v>23.692900000000002</v>
      </c>
      <c r="FR27">
        <v>32.727899999999998</v>
      </c>
      <c r="FS27">
        <v>16.7637</v>
      </c>
      <c r="FT27">
        <v>97.751199999999997</v>
      </c>
      <c r="FU27">
        <v>25</v>
      </c>
      <c r="FV27">
        <v>400</v>
      </c>
      <c r="FW27">
        <v>17.612300000000001</v>
      </c>
      <c r="FX27">
        <v>101.301</v>
      </c>
      <c r="FY27">
        <v>101.55800000000001</v>
      </c>
    </row>
    <row r="28" spans="1:181" x14ac:dyDescent="0.2">
      <c r="A28">
        <v>10</v>
      </c>
      <c r="B28">
        <v>1634336834</v>
      </c>
      <c r="C28">
        <v>45</v>
      </c>
      <c r="D28" t="s">
        <v>323</v>
      </c>
      <c r="E28" t="s">
        <v>324</v>
      </c>
      <c r="F28" t="s">
        <v>301</v>
      </c>
      <c r="G28">
        <v>1634336834</v>
      </c>
      <c r="H28">
        <f t="shared" si="0"/>
        <v>1.9359515375605882E-4</v>
      </c>
      <c r="I28">
        <f t="shared" si="1"/>
        <v>0.19359515375605882</v>
      </c>
      <c r="J28">
        <f t="shared" si="2"/>
        <v>-0.78250648451905347</v>
      </c>
      <c r="K28">
        <f t="shared" si="3"/>
        <v>400.36799999999999</v>
      </c>
      <c r="L28">
        <f t="shared" si="4"/>
        <v>498.82397340328089</v>
      </c>
      <c r="M28">
        <f t="shared" si="5"/>
        <v>45.476829051035118</v>
      </c>
      <c r="N28">
        <f t="shared" si="6"/>
        <v>36.5007859772304</v>
      </c>
      <c r="O28">
        <f t="shared" si="7"/>
        <v>1.1323944882467529E-2</v>
      </c>
      <c r="P28">
        <f t="shared" si="8"/>
        <v>2.7707463269653703</v>
      </c>
      <c r="Q28">
        <f t="shared" si="9"/>
        <v>1.1298296340234555E-2</v>
      </c>
      <c r="R28">
        <f t="shared" si="10"/>
        <v>7.0637347466646124E-3</v>
      </c>
      <c r="S28">
        <f t="shared" si="11"/>
        <v>0</v>
      </c>
      <c r="T28">
        <f t="shared" si="12"/>
        <v>25.244210538481529</v>
      </c>
      <c r="U28">
        <f t="shared" si="13"/>
        <v>24.770099999999999</v>
      </c>
      <c r="V28">
        <f t="shared" si="14"/>
        <v>3.1363556910941592</v>
      </c>
      <c r="W28">
        <f t="shared" si="15"/>
        <v>49.897063155602282</v>
      </c>
      <c r="X28">
        <f t="shared" si="16"/>
        <v>1.61490596752905</v>
      </c>
      <c r="Y28">
        <f t="shared" si="17"/>
        <v>3.2364749854976855</v>
      </c>
      <c r="Z28">
        <f t="shared" si="18"/>
        <v>1.5214497235651092</v>
      </c>
      <c r="AA28">
        <f t="shared" si="19"/>
        <v>-8.5375462806421947</v>
      </c>
      <c r="AB28">
        <f t="shared" si="20"/>
        <v>78.751278136317126</v>
      </c>
      <c r="AC28">
        <f t="shared" si="21"/>
        <v>6.0140705150126266</v>
      </c>
      <c r="AD28">
        <f t="shared" si="22"/>
        <v>76.227802370687556</v>
      </c>
      <c r="AE28">
        <v>3</v>
      </c>
      <c r="AF28">
        <v>0</v>
      </c>
      <c r="AG28">
        <f t="shared" si="23"/>
        <v>1</v>
      </c>
      <c r="AH28">
        <f t="shared" si="24"/>
        <v>0</v>
      </c>
      <c r="AI28">
        <f t="shared" si="25"/>
        <v>48501.707549565406</v>
      </c>
      <c r="AJ28" t="s">
        <v>302</v>
      </c>
      <c r="AK28" t="s">
        <v>302</v>
      </c>
      <c r="AL28">
        <v>0</v>
      </c>
      <c r="AM28">
        <v>0</v>
      </c>
      <c r="AN28" t="e">
        <f t="shared" si="26"/>
        <v>#DIV/0!</v>
      </c>
      <c r="AO28">
        <v>0</v>
      </c>
      <c r="AP28" t="s">
        <v>302</v>
      </c>
      <c r="AQ28" t="s">
        <v>302</v>
      </c>
      <c r="AR28">
        <v>0</v>
      </c>
      <c r="AS28">
        <v>0</v>
      </c>
      <c r="AT28" t="e">
        <f t="shared" si="27"/>
        <v>#DIV/0!</v>
      </c>
      <c r="AU28">
        <v>0.5</v>
      </c>
      <c r="AV28">
        <f t="shared" si="28"/>
        <v>0</v>
      </c>
      <c r="AW28">
        <f t="shared" si="29"/>
        <v>-0.78250648451905347</v>
      </c>
      <c r="AX28" t="e">
        <f t="shared" si="30"/>
        <v>#DIV/0!</v>
      </c>
      <c r="AY28" t="e">
        <f t="shared" si="31"/>
        <v>#DIV/0!</v>
      </c>
      <c r="AZ28" t="e">
        <f t="shared" si="32"/>
        <v>#DIV/0!</v>
      </c>
      <c r="BA28" t="e">
        <f t="shared" si="33"/>
        <v>#DIV/0!</v>
      </c>
      <c r="BB28" t="s">
        <v>302</v>
      </c>
      <c r="BC28">
        <v>0</v>
      </c>
      <c r="BD28" t="e">
        <f t="shared" si="34"/>
        <v>#DIV/0!</v>
      </c>
      <c r="BE28" t="e">
        <f t="shared" si="35"/>
        <v>#DIV/0!</v>
      </c>
      <c r="BF28" t="e">
        <f t="shared" si="36"/>
        <v>#DIV/0!</v>
      </c>
      <c r="BG28" t="e">
        <f t="shared" si="37"/>
        <v>#DIV/0!</v>
      </c>
      <c r="BH28" t="e">
        <f t="shared" si="38"/>
        <v>#DIV/0!</v>
      </c>
      <c r="BI28" t="e">
        <f t="shared" si="39"/>
        <v>#DIV/0!</v>
      </c>
      <c r="BJ28" t="e">
        <f t="shared" si="40"/>
        <v>#DIV/0!</v>
      </c>
      <c r="BK28" t="e">
        <f t="shared" si="41"/>
        <v>#DIV/0!</v>
      </c>
      <c r="BL28">
        <f t="shared" si="42"/>
        <v>0</v>
      </c>
      <c r="BM28">
        <f t="shared" si="43"/>
        <v>0</v>
      </c>
      <c r="BN28">
        <f t="shared" si="44"/>
        <v>0</v>
      </c>
      <c r="BO28">
        <f t="shared" si="45"/>
        <v>0</v>
      </c>
      <c r="BP28">
        <v>6</v>
      </c>
      <c r="BQ28">
        <v>0.5</v>
      </c>
      <c r="BR28" t="s">
        <v>303</v>
      </c>
      <c r="BS28">
        <v>1634336834</v>
      </c>
      <c r="BT28">
        <v>400.36799999999999</v>
      </c>
      <c r="BU28">
        <v>399.94499999999999</v>
      </c>
      <c r="BV28">
        <v>17.7135</v>
      </c>
      <c r="BW28">
        <v>17.599399999999999</v>
      </c>
      <c r="BX28">
        <v>398.20499999999998</v>
      </c>
      <c r="BY28">
        <v>17.601600000000001</v>
      </c>
      <c r="BZ28">
        <v>999.99599999999998</v>
      </c>
      <c r="CA28">
        <v>91.068399999999997</v>
      </c>
      <c r="CB28">
        <v>9.9690299999999996E-2</v>
      </c>
      <c r="CC28">
        <v>25.2973</v>
      </c>
      <c r="CD28">
        <v>24.770099999999999</v>
      </c>
      <c r="CE28">
        <v>999.9</v>
      </c>
      <c r="CF28">
        <v>0</v>
      </c>
      <c r="CG28">
        <v>0</v>
      </c>
      <c r="CH28">
        <v>10015.6</v>
      </c>
      <c r="CI28">
        <v>0</v>
      </c>
      <c r="CJ28">
        <v>1.5289399999999999E-3</v>
      </c>
      <c r="CK28">
        <v>0</v>
      </c>
      <c r="CL28">
        <v>0</v>
      </c>
      <c r="CM28">
        <v>0</v>
      </c>
      <c r="CN28">
        <v>0</v>
      </c>
      <c r="CO28">
        <v>0.31</v>
      </c>
      <c r="CP28">
        <v>0</v>
      </c>
      <c r="CQ28">
        <v>0.15</v>
      </c>
      <c r="CR28">
        <v>-1.85</v>
      </c>
      <c r="CS28">
        <v>35.061999999999998</v>
      </c>
      <c r="CT28">
        <v>41.75</v>
      </c>
      <c r="CU28">
        <v>38.311999999999998</v>
      </c>
      <c r="CV28">
        <v>41.875</v>
      </c>
      <c r="CW28">
        <v>36.75</v>
      </c>
      <c r="CX28">
        <v>0</v>
      </c>
      <c r="CY28">
        <v>0</v>
      </c>
      <c r="CZ28">
        <v>0</v>
      </c>
      <c r="DA28">
        <v>2832.3999998569489</v>
      </c>
      <c r="DB28">
        <v>0</v>
      </c>
      <c r="DC28">
        <v>2.1859999999999999</v>
      </c>
      <c r="DD28">
        <v>3.2553847672248</v>
      </c>
      <c r="DE28">
        <v>-4.7561540485533431</v>
      </c>
      <c r="DF28">
        <v>-1.5548</v>
      </c>
      <c r="DG28">
        <v>15</v>
      </c>
      <c r="DH28">
        <v>1634336732.5</v>
      </c>
      <c r="DI28" t="s">
        <v>304</v>
      </c>
      <c r="DJ28">
        <v>1634336732.5</v>
      </c>
      <c r="DK28">
        <v>1634336731</v>
      </c>
      <c r="DL28">
        <v>132</v>
      </c>
      <c r="DM28">
        <v>0.1</v>
      </c>
      <c r="DN28">
        <v>4.0000000000000001E-3</v>
      </c>
      <c r="DO28">
        <v>2.1619999999999999</v>
      </c>
      <c r="DP28">
        <v>0.109</v>
      </c>
      <c r="DQ28">
        <v>400</v>
      </c>
      <c r="DR28">
        <v>18</v>
      </c>
      <c r="DS28">
        <v>0.71</v>
      </c>
      <c r="DT28">
        <v>0.14000000000000001</v>
      </c>
      <c r="DU28">
        <v>0.40067900000000012</v>
      </c>
      <c r="DV28">
        <v>7.5552495309569607E-3</v>
      </c>
      <c r="DW28">
        <v>2.3904577086825859E-2</v>
      </c>
      <c r="DX28">
        <v>1</v>
      </c>
      <c r="DY28">
        <v>2.0685714285714289</v>
      </c>
      <c r="DZ28">
        <v>5.0935420743639899</v>
      </c>
      <c r="EA28">
        <v>1.722694140595137</v>
      </c>
      <c r="EB28">
        <v>0</v>
      </c>
      <c r="EC28">
        <v>0.11396000000000001</v>
      </c>
      <c r="ED28">
        <v>-1.404923076923453E-3</v>
      </c>
      <c r="EE28">
        <v>9.5044266002742173E-4</v>
      </c>
      <c r="EF28">
        <v>1</v>
      </c>
      <c r="EG28">
        <v>2</v>
      </c>
      <c r="EH28">
        <v>3</v>
      </c>
      <c r="EI28" t="s">
        <v>305</v>
      </c>
      <c r="EJ28">
        <v>100</v>
      </c>
      <c r="EK28">
        <v>100</v>
      </c>
      <c r="EL28">
        <v>2.1629999999999998</v>
      </c>
      <c r="EM28">
        <v>0.1119</v>
      </c>
      <c r="EN28">
        <v>1.549029166000613</v>
      </c>
      <c r="EO28">
        <v>1.948427853356016E-3</v>
      </c>
      <c r="EP28">
        <v>-1.17243448438673E-6</v>
      </c>
      <c r="EQ28">
        <v>3.7522437633766031E-10</v>
      </c>
      <c r="ER28">
        <v>-4.9999705942935568E-2</v>
      </c>
      <c r="ES28">
        <v>1.324990706552629E-3</v>
      </c>
      <c r="ET28">
        <v>4.5198677459254959E-4</v>
      </c>
      <c r="EU28">
        <v>-2.6198240979392152E-7</v>
      </c>
      <c r="EV28">
        <v>2</v>
      </c>
      <c r="EW28">
        <v>2078</v>
      </c>
      <c r="EX28">
        <v>1</v>
      </c>
      <c r="EY28">
        <v>28</v>
      </c>
      <c r="EZ28">
        <v>1.7</v>
      </c>
      <c r="FA28">
        <v>1.7</v>
      </c>
      <c r="FB28">
        <v>1.63452</v>
      </c>
      <c r="FC28">
        <v>2.5293000000000001</v>
      </c>
      <c r="FD28">
        <v>2.8491200000000001</v>
      </c>
      <c r="FE28">
        <v>3.1970200000000002</v>
      </c>
      <c r="FF28">
        <v>3.0981399999999999</v>
      </c>
      <c r="FG28">
        <v>2.4218799999999998</v>
      </c>
      <c r="FH28">
        <v>36.011299999999999</v>
      </c>
      <c r="FI28">
        <v>16.277200000000001</v>
      </c>
      <c r="FJ28">
        <v>18</v>
      </c>
      <c r="FK28">
        <v>1056.27</v>
      </c>
      <c r="FL28">
        <v>792.87400000000002</v>
      </c>
      <c r="FM28">
        <v>25.0001</v>
      </c>
      <c r="FN28">
        <v>23.854900000000001</v>
      </c>
      <c r="FO28">
        <v>30</v>
      </c>
      <c r="FP28">
        <v>23.622800000000002</v>
      </c>
      <c r="FQ28">
        <v>23.691600000000001</v>
      </c>
      <c r="FR28">
        <v>32.730200000000004</v>
      </c>
      <c r="FS28">
        <v>16.7637</v>
      </c>
      <c r="FT28">
        <v>97.751199999999997</v>
      </c>
      <c r="FU28">
        <v>25</v>
      </c>
      <c r="FV28">
        <v>400</v>
      </c>
      <c r="FW28">
        <v>17.612300000000001</v>
      </c>
      <c r="FX28">
        <v>101.30200000000001</v>
      </c>
      <c r="FY28">
        <v>101.56</v>
      </c>
    </row>
    <row r="29" spans="1:181" x14ac:dyDescent="0.2">
      <c r="A29">
        <v>11</v>
      </c>
      <c r="B29">
        <v>1634336839</v>
      </c>
      <c r="C29">
        <v>50</v>
      </c>
      <c r="D29" t="s">
        <v>325</v>
      </c>
      <c r="E29" t="s">
        <v>326</v>
      </c>
      <c r="F29" t="s">
        <v>301</v>
      </c>
      <c r="G29">
        <v>1634336839</v>
      </c>
      <c r="H29">
        <f t="shared" si="0"/>
        <v>1.9308335748615676E-4</v>
      </c>
      <c r="I29">
        <f t="shared" si="1"/>
        <v>0.19308335748615676</v>
      </c>
      <c r="J29">
        <f t="shared" si="2"/>
        <v>-0.70562255933630047</v>
      </c>
      <c r="K29">
        <f t="shared" si="3"/>
        <v>400.34800000000001</v>
      </c>
      <c r="L29">
        <f t="shared" si="4"/>
        <v>488.4577512890894</v>
      </c>
      <c r="M29">
        <f t="shared" si="5"/>
        <v>44.531533097866969</v>
      </c>
      <c r="N29">
        <f t="shared" si="6"/>
        <v>36.498776333499997</v>
      </c>
      <c r="O29">
        <f t="shared" si="7"/>
        <v>1.1277137480245994E-2</v>
      </c>
      <c r="P29">
        <f t="shared" si="8"/>
        <v>2.7695798459678969</v>
      </c>
      <c r="Q29">
        <f t="shared" si="9"/>
        <v>1.1251689591146821E-2</v>
      </c>
      <c r="R29">
        <f t="shared" si="10"/>
        <v>7.034587556565948E-3</v>
      </c>
      <c r="S29">
        <f t="shared" si="11"/>
        <v>0</v>
      </c>
      <c r="T29">
        <f t="shared" si="12"/>
        <v>25.246530257259344</v>
      </c>
      <c r="U29">
        <f t="shared" si="13"/>
        <v>24.7818</v>
      </c>
      <c r="V29">
        <f t="shared" si="14"/>
        <v>3.1385478914995222</v>
      </c>
      <c r="W29">
        <f t="shared" si="15"/>
        <v>49.889152410810915</v>
      </c>
      <c r="X29">
        <f t="shared" si="16"/>
        <v>1.6148612583875002</v>
      </c>
      <c r="Y29">
        <f t="shared" si="17"/>
        <v>3.2368985648222033</v>
      </c>
      <c r="Z29">
        <f t="shared" si="18"/>
        <v>1.523686633112022</v>
      </c>
      <c r="AA29">
        <f t="shared" si="19"/>
        <v>-8.5149760651395123</v>
      </c>
      <c r="AB29">
        <f t="shared" si="20"/>
        <v>77.299644847118344</v>
      </c>
      <c r="AC29">
        <f t="shared" si="21"/>
        <v>5.9061116054424607</v>
      </c>
      <c r="AD29">
        <f t="shared" si="22"/>
        <v>74.690780387421299</v>
      </c>
      <c r="AE29">
        <v>4</v>
      </c>
      <c r="AF29">
        <v>0</v>
      </c>
      <c r="AG29">
        <f t="shared" si="23"/>
        <v>1</v>
      </c>
      <c r="AH29">
        <f t="shared" si="24"/>
        <v>0</v>
      </c>
      <c r="AI29">
        <f t="shared" si="25"/>
        <v>48469.349651299686</v>
      </c>
      <c r="AJ29" t="s">
        <v>302</v>
      </c>
      <c r="AK29" t="s">
        <v>302</v>
      </c>
      <c r="AL29">
        <v>0</v>
      </c>
      <c r="AM29">
        <v>0</v>
      </c>
      <c r="AN29" t="e">
        <f t="shared" si="26"/>
        <v>#DIV/0!</v>
      </c>
      <c r="AO29">
        <v>0</v>
      </c>
      <c r="AP29" t="s">
        <v>302</v>
      </c>
      <c r="AQ29" t="s">
        <v>302</v>
      </c>
      <c r="AR29">
        <v>0</v>
      </c>
      <c r="AS29">
        <v>0</v>
      </c>
      <c r="AT29" t="e">
        <f t="shared" si="27"/>
        <v>#DIV/0!</v>
      </c>
      <c r="AU29">
        <v>0.5</v>
      </c>
      <c r="AV29">
        <f t="shared" si="28"/>
        <v>0</v>
      </c>
      <c r="AW29">
        <f t="shared" si="29"/>
        <v>-0.70562255933630047</v>
      </c>
      <c r="AX29" t="e">
        <f t="shared" si="30"/>
        <v>#DIV/0!</v>
      </c>
      <c r="AY29" t="e">
        <f t="shared" si="31"/>
        <v>#DIV/0!</v>
      </c>
      <c r="AZ29" t="e">
        <f t="shared" si="32"/>
        <v>#DIV/0!</v>
      </c>
      <c r="BA29" t="e">
        <f t="shared" si="33"/>
        <v>#DIV/0!</v>
      </c>
      <c r="BB29" t="s">
        <v>302</v>
      </c>
      <c r="BC29">
        <v>0</v>
      </c>
      <c r="BD29" t="e">
        <f t="shared" si="34"/>
        <v>#DIV/0!</v>
      </c>
      <c r="BE29" t="e">
        <f t="shared" si="35"/>
        <v>#DIV/0!</v>
      </c>
      <c r="BF29" t="e">
        <f t="shared" si="36"/>
        <v>#DIV/0!</v>
      </c>
      <c r="BG29" t="e">
        <f t="shared" si="37"/>
        <v>#DIV/0!</v>
      </c>
      <c r="BH29" t="e">
        <f t="shared" si="38"/>
        <v>#DIV/0!</v>
      </c>
      <c r="BI29" t="e">
        <f t="shared" si="39"/>
        <v>#DIV/0!</v>
      </c>
      <c r="BJ29" t="e">
        <f t="shared" si="40"/>
        <v>#DIV/0!</v>
      </c>
      <c r="BK29" t="e">
        <f t="shared" si="41"/>
        <v>#DIV/0!</v>
      </c>
      <c r="BL29">
        <f t="shared" si="42"/>
        <v>0</v>
      </c>
      <c r="BM29">
        <f t="shared" si="43"/>
        <v>0</v>
      </c>
      <c r="BN29">
        <f t="shared" si="44"/>
        <v>0</v>
      </c>
      <c r="BO29">
        <f t="shared" si="45"/>
        <v>0</v>
      </c>
      <c r="BP29">
        <v>6</v>
      </c>
      <c r="BQ29">
        <v>0.5</v>
      </c>
      <c r="BR29" t="s">
        <v>303</v>
      </c>
      <c r="BS29">
        <v>1634336839</v>
      </c>
      <c r="BT29">
        <v>400.34800000000001</v>
      </c>
      <c r="BU29">
        <v>399.971</v>
      </c>
      <c r="BV29">
        <v>17.713100000000001</v>
      </c>
      <c r="BW29">
        <v>17.599299999999999</v>
      </c>
      <c r="BX29">
        <v>398.185</v>
      </c>
      <c r="BY29">
        <v>17.601199999999999</v>
      </c>
      <c r="BZ29">
        <v>999.98199999999997</v>
      </c>
      <c r="CA29">
        <v>91.067599999999999</v>
      </c>
      <c r="CB29">
        <v>0.100025</v>
      </c>
      <c r="CC29">
        <v>25.299499999999998</v>
      </c>
      <c r="CD29">
        <v>24.7818</v>
      </c>
      <c r="CE29">
        <v>999.9</v>
      </c>
      <c r="CF29">
        <v>0</v>
      </c>
      <c r="CG29">
        <v>0</v>
      </c>
      <c r="CH29">
        <v>10008.799999999999</v>
      </c>
      <c r="CI29">
        <v>0</v>
      </c>
      <c r="CJ29">
        <v>1.5289399999999999E-3</v>
      </c>
      <c r="CK29">
        <v>0</v>
      </c>
      <c r="CL29">
        <v>0</v>
      </c>
      <c r="CM29">
        <v>0</v>
      </c>
      <c r="CN29">
        <v>0</v>
      </c>
      <c r="CO29">
        <v>6.42</v>
      </c>
      <c r="CP29">
        <v>0</v>
      </c>
      <c r="CQ29">
        <v>-0.94</v>
      </c>
      <c r="CR29">
        <v>-1.06</v>
      </c>
      <c r="CS29">
        <v>35.311999999999998</v>
      </c>
      <c r="CT29">
        <v>41.811999999999998</v>
      </c>
      <c r="CU29">
        <v>38.311999999999998</v>
      </c>
      <c r="CV29">
        <v>41.875</v>
      </c>
      <c r="CW29">
        <v>36.75</v>
      </c>
      <c r="CX29">
        <v>0</v>
      </c>
      <c r="CY29">
        <v>0</v>
      </c>
      <c r="CZ29">
        <v>0</v>
      </c>
      <c r="DA29">
        <v>2837.7999999523158</v>
      </c>
      <c r="DB29">
        <v>0</v>
      </c>
      <c r="DC29">
        <v>2.671153846153846</v>
      </c>
      <c r="DD29">
        <v>-2.741538233250179</v>
      </c>
      <c r="DE29">
        <v>1.654358872105641</v>
      </c>
      <c r="DF29">
        <v>-1.943461538461539</v>
      </c>
      <c r="DG29">
        <v>15</v>
      </c>
      <c r="DH29">
        <v>1634336732.5</v>
      </c>
      <c r="DI29" t="s">
        <v>304</v>
      </c>
      <c r="DJ29">
        <v>1634336732.5</v>
      </c>
      <c r="DK29">
        <v>1634336731</v>
      </c>
      <c r="DL29">
        <v>132</v>
      </c>
      <c r="DM29">
        <v>0.1</v>
      </c>
      <c r="DN29">
        <v>4.0000000000000001E-3</v>
      </c>
      <c r="DO29">
        <v>2.1619999999999999</v>
      </c>
      <c r="DP29">
        <v>0.109</v>
      </c>
      <c r="DQ29">
        <v>400</v>
      </c>
      <c r="DR29">
        <v>18</v>
      </c>
      <c r="DS29">
        <v>0.71</v>
      </c>
      <c r="DT29">
        <v>0.14000000000000001</v>
      </c>
      <c r="DU29">
        <v>0.39105224999999999</v>
      </c>
      <c r="DV29">
        <v>2.4761380863038369E-2</v>
      </c>
      <c r="DW29">
        <v>2.393890604304006E-2</v>
      </c>
      <c r="DX29">
        <v>1</v>
      </c>
      <c r="DY29">
        <v>2.1888235294117648</v>
      </c>
      <c r="DZ29">
        <v>0.94188055590334629</v>
      </c>
      <c r="EA29">
        <v>1.995727443235088</v>
      </c>
      <c r="EB29">
        <v>1</v>
      </c>
      <c r="EC29">
        <v>0.114090075</v>
      </c>
      <c r="ED29">
        <v>-2.8388105065668291E-3</v>
      </c>
      <c r="EE29">
        <v>8.8738279190831749E-4</v>
      </c>
      <c r="EF29">
        <v>1</v>
      </c>
      <c r="EG29">
        <v>3</v>
      </c>
      <c r="EH29">
        <v>3</v>
      </c>
      <c r="EI29" t="s">
        <v>308</v>
      </c>
      <c r="EJ29">
        <v>100</v>
      </c>
      <c r="EK29">
        <v>100</v>
      </c>
      <c r="EL29">
        <v>2.1629999999999998</v>
      </c>
      <c r="EM29">
        <v>0.1119</v>
      </c>
      <c r="EN29">
        <v>1.549029166000613</v>
      </c>
      <c r="EO29">
        <v>1.948427853356016E-3</v>
      </c>
      <c r="EP29">
        <v>-1.17243448438673E-6</v>
      </c>
      <c r="EQ29">
        <v>3.7522437633766031E-10</v>
      </c>
      <c r="ER29">
        <v>-4.9999705942935568E-2</v>
      </c>
      <c r="ES29">
        <v>1.324990706552629E-3</v>
      </c>
      <c r="ET29">
        <v>4.5198677459254959E-4</v>
      </c>
      <c r="EU29">
        <v>-2.6198240979392152E-7</v>
      </c>
      <c r="EV29">
        <v>2</v>
      </c>
      <c r="EW29">
        <v>2078</v>
      </c>
      <c r="EX29">
        <v>1</v>
      </c>
      <c r="EY29">
        <v>28</v>
      </c>
      <c r="EZ29">
        <v>1.8</v>
      </c>
      <c r="FA29">
        <v>1.8</v>
      </c>
      <c r="FB29">
        <v>1.63452</v>
      </c>
      <c r="FC29">
        <v>2.5341800000000001</v>
      </c>
      <c r="FD29">
        <v>2.8491200000000001</v>
      </c>
      <c r="FE29">
        <v>3.1958000000000002</v>
      </c>
      <c r="FF29">
        <v>3.0981399999999999</v>
      </c>
      <c r="FG29">
        <v>2.4133300000000002</v>
      </c>
      <c r="FH29">
        <v>35.987900000000003</v>
      </c>
      <c r="FI29">
        <v>16.2685</v>
      </c>
      <c r="FJ29">
        <v>18</v>
      </c>
      <c r="FK29">
        <v>1055.19</v>
      </c>
      <c r="FL29">
        <v>793.46799999999996</v>
      </c>
      <c r="FM29">
        <v>25.0002</v>
      </c>
      <c r="FN29">
        <v>23.853899999999999</v>
      </c>
      <c r="FO29">
        <v>29.9999</v>
      </c>
      <c r="FP29">
        <v>23.6218</v>
      </c>
      <c r="FQ29">
        <v>23.6906</v>
      </c>
      <c r="FR29">
        <v>32.729399999999998</v>
      </c>
      <c r="FS29">
        <v>16.7637</v>
      </c>
      <c r="FT29">
        <v>97.751199999999997</v>
      </c>
      <c r="FU29">
        <v>25</v>
      </c>
      <c r="FV29">
        <v>400</v>
      </c>
      <c r="FW29">
        <v>17.612300000000001</v>
      </c>
      <c r="FX29">
        <v>101.303</v>
      </c>
      <c r="FY29">
        <v>101.559</v>
      </c>
    </row>
    <row r="30" spans="1:181" x14ac:dyDescent="0.2">
      <c r="A30">
        <v>12</v>
      </c>
      <c r="B30">
        <v>1634336844</v>
      </c>
      <c r="C30">
        <v>55</v>
      </c>
      <c r="D30" t="s">
        <v>327</v>
      </c>
      <c r="E30" t="s">
        <v>328</v>
      </c>
      <c r="F30" t="s">
        <v>301</v>
      </c>
      <c r="G30">
        <v>1634336844</v>
      </c>
      <c r="H30">
        <f t="shared" si="0"/>
        <v>1.8866975619267703E-4</v>
      </c>
      <c r="I30">
        <f t="shared" si="1"/>
        <v>0.18866975619267704</v>
      </c>
      <c r="J30">
        <f t="shared" si="2"/>
        <v>-0.69885423031776484</v>
      </c>
      <c r="K30">
        <f t="shared" si="3"/>
        <v>400.38</v>
      </c>
      <c r="L30">
        <f t="shared" si="4"/>
        <v>489.69635904614165</v>
      </c>
      <c r="M30">
        <f t="shared" si="5"/>
        <v>44.645871206647087</v>
      </c>
      <c r="N30">
        <f t="shared" si="6"/>
        <v>36.502852397220003</v>
      </c>
      <c r="O30">
        <f t="shared" si="7"/>
        <v>1.1035932677608652E-2</v>
      </c>
      <c r="P30">
        <f t="shared" si="8"/>
        <v>2.7660217926284765</v>
      </c>
      <c r="Q30">
        <f t="shared" si="9"/>
        <v>1.1011529201510582E-2</v>
      </c>
      <c r="R30">
        <f t="shared" si="10"/>
        <v>6.8843937668020827E-3</v>
      </c>
      <c r="S30">
        <f t="shared" si="11"/>
        <v>0</v>
      </c>
      <c r="T30">
        <f t="shared" si="12"/>
        <v>25.250179323731263</v>
      </c>
      <c r="U30">
        <f t="shared" si="13"/>
        <v>24.77</v>
      </c>
      <c r="V30">
        <f t="shared" si="14"/>
        <v>3.1363369601078994</v>
      </c>
      <c r="W30">
        <f t="shared" si="15"/>
        <v>49.884162172307789</v>
      </c>
      <c r="X30">
        <f t="shared" si="16"/>
        <v>1.6149398712546001</v>
      </c>
      <c r="Y30">
        <f t="shared" si="17"/>
        <v>3.2373799637575194</v>
      </c>
      <c r="Z30">
        <f t="shared" si="18"/>
        <v>1.5213970888532993</v>
      </c>
      <c r="AA30">
        <f t="shared" si="19"/>
        <v>-8.3203362480970569</v>
      </c>
      <c r="AB30">
        <f t="shared" si="20"/>
        <v>79.332779982387194</v>
      </c>
      <c r="AC30">
        <f t="shared" si="21"/>
        <v>6.0689674392529485</v>
      </c>
      <c r="AD30">
        <f t="shared" si="22"/>
        <v>77.081411173543088</v>
      </c>
      <c r="AE30">
        <v>4</v>
      </c>
      <c r="AF30">
        <v>0</v>
      </c>
      <c r="AG30">
        <f t="shared" si="23"/>
        <v>1</v>
      </c>
      <c r="AH30">
        <f t="shared" si="24"/>
        <v>0</v>
      </c>
      <c r="AI30">
        <f t="shared" si="25"/>
        <v>48371.489595471336</v>
      </c>
      <c r="AJ30" t="s">
        <v>302</v>
      </c>
      <c r="AK30" t="s">
        <v>302</v>
      </c>
      <c r="AL30">
        <v>0</v>
      </c>
      <c r="AM30">
        <v>0</v>
      </c>
      <c r="AN30" t="e">
        <f t="shared" si="26"/>
        <v>#DIV/0!</v>
      </c>
      <c r="AO30">
        <v>0</v>
      </c>
      <c r="AP30" t="s">
        <v>302</v>
      </c>
      <c r="AQ30" t="s">
        <v>302</v>
      </c>
      <c r="AR30">
        <v>0</v>
      </c>
      <c r="AS30">
        <v>0</v>
      </c>
      <c r="AT30" t="e">
        <f t="shared" si="27"/>
        <v>#DIV/0!</v>
      </c>
      <c r="AU30">
        <v>0.5</v>
      </c>
      <c r="AV30">
        <f t="shared" si="28"/>
        <v>0</v>
      </c>
      <c r="AW30">
        <f t="shared" si="29"/>
        <v>-0.69885423031776484</v>
      </c>
      <c r="AX30" t="e">
        <f t="shared" si="30"/>
        <v>#DIV/0!</v>
      </c>
      <c r="AY30" t="e">
        <f t="shared" si="31"/>
        <v>#DIV/0!</v>
      </c>
      <c r="AZ30" t="e">
        <f t="shared" si="32"/>
        <v>#DIV/0!</v>
      </c>
      <c r="BA30" t="e">
        <f t="shared" si="33"/>
        <v>#DIV/0!</v>
      </c>
      <c r="BB30" t="s">
        <v>302</v>
      </c>
      <c r="BC30">
        <v>0</v>
      </c>
      <c r="BD30" t="e">
        <f t="shared" si="34"/>
        <v>#DIV/0!</v>
      </c>
      <c r="BE30" t="e">
        <f t="shared" si="35"/>
        <v>#DIV/0!</v>
      </c>
      <c r="BF30" t="e">
        <f t="shared" si="36"/>
        <v>#DIV/0!</v>
      </c>
      <c r="BG30" t="e">
        <f t="shared" si="37"/>
        <v>#DIV/0!</v>
      </c>
      <c r="BH30" t="e">
        <f t="shared" si="38"/>
        <v>#DIV/0!</v>
      </c>
      <c r="BI30" t="e">
        <f t="shared" si="39"/>
        <v>#DIV/0!</v>
      </c>
      <c r="BJ30" t="e">
        <f t="shared" si="40"/>
        <v>#DIV/0!</v>
      </c>
      <c r="BK30" t="e">
        <f t="shared" si="41"/>
        <v>#DIV/0!</v>
      </c>
      <c r="BL30">
        <f t="shared" si="42"/>
        <v>0</v>
      </c>
      <c r="BM30">
        <f t="shared" si="43"/>
        <v>0</v>
      </c>
      <c r="BN30">
        <f t="shared" si="44"/>
        <v>0</v>
      </c>
      <c r="BO30">
        <f t="shared" si="45"/>
        <v>0</v>
      </c>
      <c r="BP30">
        <v>6</v>
      </c>
      <c r="BQ30">
        <v>0.5</v>
      </c>
      <c r="BR30" t="s">
        <v>303</v>
      </c>
      <c r="BS30">
        <v>1634336844</v>
      </c>
      <c r="BT30">
        <v>400.38</v>
      </c>
      <c r="BU30">
        <v>400.00599999999997</v>
      </c>
      <c r="BV30">
        <v>17.7134</v>
      </c>
      <c r="BW30">
        <v>17.6022</v>
      </c>
      <c r="BX30">
        <v>398.21699999999998</v>
      </c>
      <c r="BY30">
        <v>17.601400000000002</v>
      </c>
      <c r="BZ30">
        <v>999.97</v>
      </c>
      <c r="CA30">
        <v>91.070400000000006</v>
      </c>
      <c r="CB30">
        <v>0.100119</v>
      </c>
      <c r="CC30">
        <v>25.302</v>
      </c>
      <c r="CD30">
        <v>24.77</v>
      </c>
      <c r="CE30">
        <v>999.9</v>
      </c>
      <c r="CF30">
        <v>0</v>
      </c>
      <c r="CG30">
        <v>0</v>
      </c>
      <c r="CH30">
        <v>9987.5</v>
      </c>
      <c r="CI30">
        <v>0</v>
      </c>
      <c r="CJ30">
        <v>1.5289399999999999E-3</v>
      </c>
      <c r="CK30">
        <v>0</v>
      </c>
      <c r="CL30">
        <v>0</v>
      </c>
      <c r="CM30">
        <v>0</v>
      </c>
      <c r="CN30">
        <v>0</v>
      </c>
      <c r="CO30">
        <v>4.32</v>
      </c>
      <c r="CP30">
        <v>0</v>
      </c>
      <c r="CQ30">
        <v>-3.56</v>
      </c>
      <c r="CR30">
        <v>-2.4700000000000002</v>
      </c>
      <c r="CS30">
        <v>34.811999999999998</v>
      </c>
      <c r="CT30">
        <v>41.811999999999998</v>
      </c>
      <c r="CU30">
        <v>38.375</v>
      </c>
      <c r="CV30">
        <v>41.936999999999998</v>
      </c>
      <c r="CW30">
        <v>36.75</v>
      </c>
      <c r="CX30">
        <v>0</v>
      </c>
      <c r="CY30">
        <v>0</v>
      </c>
      <c r="CZ30">
        <v>0</v>
      </c>
      <c r="DA30">
        <v>2842.599999904633</v>
      </c>
      <c r="DB30">
        <v>0</v>
      </c>
      <c r="DC30">
        <v>2.651153846153846</v>
      </c>
      <c r="DD30">
        <v>3.0929915403404129</v>
      </c>
      <c r="DE30">
        <v>-2.3931597191028432E-2</v>
      </c>
      <c r="DF30">
        <v>-1.9130769230769229</v>
      </c>
      <c r="DG30">
        <v>15</v>
      </c>
      <c r="DH30">
        <v>1634336732.5</v>
      </c>
      <c r="DI30" t="s">
        <v>304</v>
      </c>
      <c r="DJ30">
        <v>1634336732.5</v>
      </c>
      <c r="DK30">
        <v>1634336731</v>
      </c>
      <c r="DL30">
        <v>132</v>
      </c>
      <c r="DM30">
        <v>0.1</v>
      </c>
      <c r="DN30">
        <v>4.0000000000000001E-3</v>
      </c>
      <c r="DO30">
        <v>2.1619999999999999</v>
      </c>
      <c r="DP30">
        <v>0.109</v>
      </c>
      <c r="DQ30">
        <v>400</v>
      </c>
      <c r="DR30">
        <v>18</v>
      </c>
      <c r="DS30">
        <v>0.71</v>
      </c>
      <c r="DT30">
        <v>0.14000000000000001</v>
      </c>
      <c r="DU30">
        <v>0.38965147500000002</v>
      </c>
      <c r="DV30">
        <v>-0.13843721200750519</v>
      </c>
      <c r="DW30">
        <v>2.417940687753475E-2</v>
      </c>
      <c r="DX30">
        <v>1</v>
      </c>
      <c r="DY30">
        <v>2.651764705882353</v>
      </c>
      <c r="DZ30">
        <v>-0.37633136094674691</v>
      </c>
      <c r="EA30">
        <v>1.9703963032079359</v>
      </c>
      <c r="EB30">
        <v>1</v>
      </c>
      <c r="EC30">
        <v>0.113551075</v>
      </c>
      <c r="ED30">
        <v>-8.0966341463416264E-3</v>
      </c>
      <c r="EE30">
        <v>1.179487736000252E-3</v>
      </c>
      <c r="EF30">
        <v>1</v>
      </c>
      <c r="EG30">
        <v>3</v>
      </c>
      <c r="EH30">
        <v>3</v>
      </c>
      <c r="EI30" t="s">
        <v>308</v>
      </c>
      <c r="EJ30">
        <v>100</v>
      </c>
      <c r="EK30">
        <v>100</v>
      </c>
      <c r="EL30">
        <v>2.1629999999999998</v>
      </c>
      <c r="EM30">
        <v>0.112</v>
      </c>
      <c r="EN30">
        <v>1.549029166000613</v>
      </c>
      <c r="EO30">
        <v>1.948427853356016E-3</v>
      </c>
      <c r="EP30">
        <v>-1.17243448438673E-6</v>
      </c>
      <c r="EQ30">
        <v>3.7522437633766031E-10</v>
      </c>
      <c r="ER30">
        <v>-4.9999705942935568E-2</v>
      </c>
      <c r="ES30">
        <v>1.324990706552629E-3</v>
      </c>
      <c r="ET30">
        <v>4.5198677459254959E-4</v>
      </c>
      <c r="EU30">
        <v>-2.6198240979392152E-7</v>
      </c>
      <c r="EV30">
        <v>2</v>
      </c>
      <c r="EW30">
        <v>2078</v>
      </c>
      <c r="EX30">
        <v>1</v>
      </c>
      <c r="EY30">
        <v>28</v>
      </c>
      <c r="EZ30">
        <v>1.9</v>
      </c>
      <c r="FA30">
        <v>1.9</v>
      </c>
      <c r="FB30">
        <v>1.63452</v>
      </c>
      <c r="FC30">
        <v>2.5341800000000001</v>
      </c>
      <c r="FD30">
        <v>2.8491200000000001</v>
      </c>
      <c r="FE30">
        <v>3.1958000000000002</v>
      </c>
      <c r="FF30">
        <v>3.0981399999999999</v>
      </c>
      <c r="FG30">
        <v>2.4169900000000002</v>
      </c>
      <c r="FH30">
        <v>35.987900000000003</v>
      </c>
      <c r="FI30">
        <v>16.277200000000001</v>
      </c>
      <c r="FJ30">
        <v>18</v>
      </c>
      <c r="FK30">
        <v>1054.31</v>
      </c>
      <c r="FL30">
        <v>793.32</v>
      </c>
      <c r="FM30">
        <v>25.0001</v>
      </c>
      <c r="FN30">
        <v>23.852699999999999</v>
      </c>
      <c r="FO30">
        <v>30.0001</v>
      </c>
      <c r="FP30">
        <v>23.620200000000001</v>
      </c>
      <c r="FQ30">
        <v>23.6889</v>
      </c>
      <c r="FR30">
        <v>32.730699999999999</v>
      </c>
      <c r="FS30">
        <v>16.7637</v>
      </c>
      <c r="FT30">
        <v>97.751199999999997</v>
      </c>
      <c r="FU30">
        <v>25</v>
      </c>
      <c r="FV30">
        <v>400</v>
      </c>
      <c r="FW30">
        <v>17.612300000000001</v>
      </c>
      <c r="FX30">
        <v>101.306</v>
      </c>
      <c r="FY30">
        <v>101.559</v>
      </c>
    </row>
    <row r="31" spans="1:181" x14ac:dyDescent="0.2">
      <c r="A31">
        <v>13</v>
      </c>
      <c r="B31">
        <v>1634337097</v>
      </c>
      <c r="C31">
        <v>308</v>
      </c>
      <c r="D31" t="s">
        <v>331</v>
      </c>
      <c r="E31" t="s">
        <v>332</v>
      </c>
      <c r="F31" t="s">
        <v>301</v>
      </c>
      <c r="G31">
        <v>1634337097</v>
      </c>
      <c r="H31">
        <f t="shared" si="0"/>
        <v>1.0839781184345454E-4</v>
      </c>
      <c r="I31">
        <f t="shared" si="1"/>
        <v>0.10839781184345454</v>
      </c>
      <c r="J31">
        <f t="shared" si="2"/>
        <v>-0.5450448186395187</v>
      </c>
      <c r="K31">
        <f t="shared" si="3"/>
        <v>400.31900000000002</v>
      </c>
      <c r="L31">
        <f t="shared" si="4"/>
        <v>524.57599818869039</v>
      </c>
      <c r="M31">
        <f t="shared" si="5"/>
        <v>47.822796558267754</v>
      </c>
      <c r="N31">
        <f t="shared" si="6"/>
        <v>36.494948608996303</v>
      </c>
      <c r="O31">
        <f t="shared" si="7"/>
        <v>6.3797913257293941E-3</v>
      </c>
      <c r="P31">
        <f t="shared" si="8"/>
        <v>2.7706830136897356</v>
      </c>
      <c r="Q31">
        <f t="shared" si="9"/>
        <v>6.3716413925172617E-3</v>
      </c>
      <c r="R31">
        <f t="shared" si="10"/>
        <v>3.9830072258277022E-3</v>
      </c>
      <c r="S31">
        <f t="shared" si="11"/>
        <v>0</v>
      </c>
      <c r="T31">
        <f t="shared" si="12"/>
        <v>25.09136976911638</v>
      </c>
      <c r="U31">
        <f t="shared" si="13"/>
        <v>24.627600000000001</v>
      </c>
      <c r="V31">
        <f t="shared" si="14"/>
        <v>3.1097630240701299</v>
      </c>
      <c r="W31">
        <f t="shared" si="15"/>
        <v>49.922558932358314</v>
      </c>
      <c r="X31">
        <f t="shared" si="16"/>
        <v>1.5988732915229098</v>
      </c>
      <c r="Y31">
        <f t="shared" si="17"/>
        <v>3.2027070040405476</v>
      </c>
      <c r="Z31">
        <f t="shared" si="18"/>
        <v>1.5108897325472201</v>
      </c>
      <c r="AA31">
        <f t="shared" si="19"/>
        <v>-4.7803435022963452</v>
      </c>
      <c r="AB31">
        <f t="shared" si="20"/>
        <v>73.715606409898854</v>
      </c>
      <c r="AC31">
        <f t="shared" si="21"/>
        <v>5.6206097083204005</v>
      </c>
      <c r="AD31">
        <f t="shared" si="22"/>
        <v>74.555872615922908</v>
      </c>
      <c r="AE31">
        <v>4</v>
      </c>
      <c r="AF31">
        <v>0</v>
      </c>
      <c r="AG31">
        <f t="shared" si="23"/>
        <v>1</v>
      </c>
      <c r="AH31">
        <f t="shared" si="24"/>
        <v>0</v>
      </c>
      <c r="AI31">
        <f t="shared" si="25"/>
        <v>48528.561894707665</v>
      </c>
      <c r="AJ31" t="s">
        <v>302</v>
      </c>
      <c r="AK31" t="s">
        <v>302</v>
      </c>
      <c r="AL31">
        <v>0</v>
      </c>
      <c r="AM31">
        <v>0</v>
      </c>
      <c r="AN31" t="e">
        <f t="shared" si="26"/>
        <v>#DIV/0!</v>
      </c>
      <c r="AO31">
        <v>0</v>
      </c>
      <c r="AP31" t="s">
        <v>302</v>
      </c>
      <c r="AQ31" t="s">
        <v>302</v>
      </c>
      <c r="AR31">
        <v>0</v>
      </c>
      <c r="AS31">
        <v>0</v>
      </c>
      <c r="AT31" t="e">
        <f t="shared" si="27"/>
        <v>#DIV/0!</v>
      </c>
      <c r="AU31">
        <v>0.5</v>
      </c>
      <c r="AV31">
        <f t="shared" si="28"/>
        <v>0</v>
      </c>
      <c r="AW31">
        <f t="shared" si="29"/>
        <v>-0.5450448186395187</v>
      </c>
      <c r="AX31" t="e">
        <f t="shared" si="30"/>
        <v>#DIV/0!</v>
      </c>
      <c r="AY31" t="e">
        <f t="shared" si="31"/>
        <v>#DIV/0!</v>
      </c>
      <c r="AZ31" t="e">
        <f t="shared" si="32"/>
        <v>#DIV/0!</v>
      </c>
      <c r="BA31" t="e">
        <f t="shared" si="33"/>
        <v>#DIV/0!</v>
      </c>
      <c r="BB31" t="s">
        <v>302</v>
      </c>
      <c r="BC31">
        <v>0</v>
      </c>
      <c r="BD31" t="e">
        <f t="shared" si="34"/>
        <v>#DIV/0!</v>
      </c>
      <c r="BE31" t="e">
        <f t="shared" si="35"/>
        <v>#DIV/0!</v>
      </c>
      <c r="BF31" t="e">
        <f t="shared" si="36"/>
        <v>#DIV/0!</v>
      </c>
      <c r="BG31" t="e">
        <f t="shared" si="37"/>
        <v>#DIV/0!</v>
      </c>
      <c r="BH31" t="e">
        <f t="shared" si="38"/>
        <v>#DIV/0!</v>
      </c>
      <c r="BI31" t="e">
        <f t="shared" si="39"/>
        <v>#DIV/0!</v>
      </c>
      <c r="BJ31" t="e">
        <f t="shared" si="40"/>
        <v>#DIV/0!</v>
      </c>
      <c r="BK31" t="e">
        <f t="shared" si="41"/>
        <v>#DIV/0!</v>
      </c>
      <c r="BL31">
        <f t="shared" si="42"/>
        <v>0</v>
      </c>
      <c r="BM31">
        <f t="shared" si="43"/>
        <v>0</v>
      </c>
      <c r="BN31">
        <f t="shared" si="44"/>
        <v>0</v>
      </c>
      <c r="BO31">
        <f t="shared" si="45"/>
        <v>0</v>
      </c>
      <c r="BP31">
        <v>6</v>
      </c>
      <c r="BQ31">
        <v>0.5</v>
      </c>
      <c r="BR31" t="s">
        <v>303</v>
      </c>
      <c r="BS31">
        <v>1634337097</v>
      </c>
      <c r="BT31">
        <v>400.31900000000002</v>
      </c>
      <c r="BU31">
        <v>400.01799999999997</v>
      </c>
      <c r="BV31">
        <v>17.5383</v>
      </c>
      <c r="BW31">
        <v>17.474399999999999</v>
      </c>
      <c r="BX31">
        <v>398.14699999999999</v>
      </c>
      <c r="BY31">
        <v>17.429099999999998</v>
      </c>
      <c r="BZ31">
        <v>999.96900000000005</v>
      </c>
      <c r="CA31">
        <v>91.064999999999998</v>
      </c>
      <c r="CB31">
        <v>9.9667699999999998E-2</v>
      </c>
      <c r="CC31">
        <v>25.121099999999998</v>
      </c>
      <c r="CD31">
        <v>24.627600000000001</v>
      </c>
      <c r="CE31">
        <v>999.9</v>
      </c>
      <c r="CF31">
        <v>0</v>
      </c>
      <c r="CG31">
        <v>0</v>
      </c>
      <c r="CH31">
        <v>10015.6</v>
      </c>
      <c r="CI31">
        <v>0</v>
      </c>
      <c r="CJ31">
        <v>1.5289399999999999E-3</v>
      </c>
      <c r="CK31">
        <v>0</v>
      </c>
      <c r="CL31">
        <v>0</v>
      </c>
      <c r="CM31">
        <v>0</v>
      </c>
      <c r="CN31">
        <v>0</v>
      </c>
      <c r="CO31">
        <v>-0.65</v>
      </c>
      <c r="CP31">
        <v>0</v>
      </c>
      <c r="CQ31">
        <v>-3.49</v>
      </c>
      <c r="CR31">
        <v>-0.74</v>
      </c>
      <c r="CS31">
        <v>34.25</v>
      </c>
      <c r="CT31">
        <v>39.436999999999998</v>
      </c>
      <c r="CU31">
        <v>36.561999999999998</v>
      </c>
      <c r="CV31">
        <v>38.311999999999998</v>
      </c>
      <c r="CW31">
        <v>35.125</v>
      </c>
      <c r="CX31">
        <v>0</v>
      </c>
      <c r="CY31">
        <v>0</v>
      </c>
      <c r="CZ31">
        <v>0</v>
      </c>
      <c r="DA31">
        <v>3095.7999999523158</v>
      </c>
      <c r="DB31">
        <v>0</v>
      </c>
      <c r="DC31">
        <v>1.6573076923076919</v>
      </c>
      <c r="DD31">
        <v>-9.4157264676440917</v>
      </c>
      <c r="DE31">
        <v>5.7381195966657321</v>
      </c>
      <c r="DF31">
        <v>-5.8715384615384618</v>
      </c>
      <c r="DG31">
        <v>15</v>
      </c>
      <c r="DH31">
        <v>1634337065</v>
      </c>
      <c r="DI31" t="s">
        <v>333</v>
      </c>
      <c r="DJ31">
        <v>1634337065</v>
      </c>
      <c r="DK31">
        <v>1634337064</v>
      </c>
      <c r="DL31">
        <v>133</v>
      </c>
      <c r="DM31">
        <v>0.01</v>
      </c>
      <c r="DN31">
        <v>0</v>
      </c>
      <c r="DO31">
        <v>2.1720000000000002</v>
      </c>
      <c r="DP31">
        <v>0.108</v>
      </c>
      <c r="DQ31">
        <v>400</v>
      </c>
      <c r="DR31">
        <v>17</v>
      </c>
      <c r="DS31">
        <v>0.27</v>
      </c>
      <c r="DT31">
        <v>0.18</v>
      </c>
      <c r="DU31">
        <v>0.332509575</v>
      </c>
      <c r="DV31">
        <v>-1.3127673545966679E-2</v>
      </c>
      <c r="DW31">
        <v>1.701481797564626E-2</v>
      </c>
      <c r="DX31">
        <v>1</v>
      </c>
      <c r="DY31">
        <v>2.1223529411764712</v>
      </c>
      <c r="DZ31">
        <v>-7.83518717916614</v>
      </c>
      <c r="EA31">
        <v>2.1028119252751978</v>
      </c>
      <c r="EB31">
        <v>0</v>
      </c>
      <c r="EC31">
        <v>6.3116780000000011E-2</v>
      </c>
      <c r="ED31">
        <v>5.495439399624674E-3</v>
      </c>
      <c r="EE31">
        <v>7.9967861269387432E-4</v>
      </c>
      <c r="EF31">
        <v>1</v>
      </c>
      <c r="EG31">
        <v>2</v>
      </c>
      <c r="EH31">
        <v>3</v>
      </c>
      <c r="EI31" t="s">
        <v>305</v>
      </c>
      <c r="EJ31">
        <v>100</v>
      </c>
      <c r="EK31">
        <v>100</v>
      </c>
      <c r="EL31">
        <v>2.1720000000000002</v>
      </c>
      <c r="EM31">
        <v>0.10920000000000001</v>
      </c>
      <c r="EN31">
        <v>1.5591406567156909</v>
      </c>
      <c r="EO31">
        <v>1.948427853356016E-3</v>
      </c>
      <c r="EP31">
        <v>-1.17243448438673E-6</v>
      </c>
      <c r="EQ31">
        <v>3.7522437633766031E-10</v>
      </c>
      <c r="ER31">
        <v>-4.9778433393457527E-2</v>
      </c>
      <c r="ES31">
        <v>1.324990706552629E-3</v>
      </c>
      <c r="ET31">
        <v>4.5198677459254959E-4</v>
      </c>
      <c r="EU31">
        <v>-2.6198240979392152E-7</v>
      </c>
      <c r="EV31">
        <v>2</v>
      </c>
      <c r="EW31">
        <v>2078</v>
      </c>
      <c r="EX31">
        <v>1</v>
      </c>
      <c r="EY31">
        <v>28</v>
      </c>
      <c r="EZ31">
        <v>0.5</v>
      </c>
      <c r="FA31">
        <v>0.6</v>
      </c>
      <c r="FB31">
        <v>1.63574</v>
      </c>
      <c r="FC31">
        <v>2.51953</v>
      </c>
      <c r="FD31">
        <v>2.8491200000000001</v>
      </c>
      <c r="FE31">
        <v>3.1958000000000002</v>
      </c>
      <c r="FF31">
        <v>3.0981399999999999</v>
      </c>
      <c r="FG31">
        <v>2.4169900000000002</v>
      </c>
      <c r="FH31">
        <v>35.6845</v>
      </c>
      <c r="FI31">
        <v>16.215900000000001</v>
      </c>
      <c r="FJ31">
        <v>18</v>
      </c>
      <c r="FK31">
        <v>1054.82</v>
      </c>
      <c r="FL31">
        <v>793.55700000000002</v>
      </c>
      <c r="FM31">
        <v>24.999700000000001</v>
      </c>
      <c r="FN31">
        <v>23.788900000000002</v>
      </c>
      <c r="FO31">
        <v>30</v>
      </c>
      <c r="FP31">
        <v>23.558499999999999</v>
      </c>
      <c r="FQ31">
        <v>23.625499999999999</v>
      </c>
      <c r="FR31">
        <v>32.748699999999999</v>
      </c>
      <c r="FS31">
        <v>17.337700000000002</v>
      </c>
      <c r="FT31">
        <v>97.751199999999997</v>
      </c>
      <c r="FU31">
        <v>25</v>
      </c>
      <c r="FV31">
        <v>400</v>
      </c>
      <c r="FW31">
        <v>17.474900000000002</v>
      </c>
      <c r="FX31">
        <v>101.318</v>
      </c>
      <c r="FY31">
        <v>101.568</v>
      </c>
    </row>
    <row r="32" spans="1:181" x14ac:dyDescent="0.2">
      <c r="A32">
        <v>14</v>
      </c>
      <c r="B32">
        <v>1634337102</v>
      </c>
      <c r="C32">
        <v>313</v>
      </c>
      <c r="D32" t="s">
        <v>334</v>
      </c>
      <c r="E32" t="s">
        <v>335</v>
      </c>
      <c r="F32" t="s">
        <v>301</v>
      </c>
      <c r="G32">
        <v>1634337102</v>
      </c>
      <c r="H32">
        <f t="shared" si="0"/>
        <v>1.0993358002688444E-4</v>
      </c>
      <c r="I32">
        <f t="shared" si="1"/>
        <v>0.10993358002688444</v>
      </c>
      <c r="J32">
        <f t="shared" si="2"/>
        <v>-0.64070599022491692</v>
      </c>
      <c r="K32">
        <f t="shared" si="3"/>
        <v>400.32799999999997</v>
      </c>
      <c r="L32">
        <f t="shared" si="4"/>
        <v>545.99981324996838</v>
      </c>
      <c r="M32">
        <f t="shared" si="5"/>
        <v>49.776539149573921</v>
      </c>
      <c r="N32">
        <f t="shared" si="6"/>
        <v>36.496243920046396</v>
      </c>
      <c r="O32">
        <f t="shared" si="7"/>
        <v>6.4731201882114496E-3</v>
      </c>
      <c r="P32">
        <f t="shared" si="8"/>
        <v>2.7668929161985436</v>
      </c>
      <c r="Q32">
        <f t="shared" si="9"/>
        <v>6.4647187558014045E-3</v>
      </c>
      <c r="R32">
        <f t="shared" si="10"/>
        <v>4.0412031325507917E-3</v>
      </c>
      <c r="S32">
        <f t="shared" si="11"/>
        <v>0</v>
      </c>
      <c r="T32">
        <f t="shared" si="12"/>
        <v>25.091510202444113</v>
      </c>
      <c r="U32">
        <f t="shared" si="13"/>
        <v>24.6249</v>
      </c>
      <c r="V32">
        <f t="shared" si="14"/>
        <v>3.1092610713795565</v>
      </c>
      <c r="W32">
        <f t="shared" si="15"/>
        <v>49.924839994049002</v>
      </c>
      <c r="X32">
        <f t="shared" si="16"/>
        <v>1.5990034927251002</v>
      </c>
      <c r="Y32">
        <f t="shared" si="17"/>
        <v>3.2028214670606858</v>
      </c>
      <c r="Z32">
        <f t="shared" si="18"/>
        <v>1.5102575786544563</v>
      </c>
      <c r="AA32">
        <f t="shared" si="19"/>
        <v>-4.8480708791856033</v>
      </c>
      <c r="AB32">
        <f t="shared" si="20"/>
        <v>74.107025510174097</v>
      </c>
      <c r="AC32">
        <f t="shared" si="21"/>
        <v>5.6581345498450402</v>
      </c>
      <c r="AD32">
        <f t="shared" si="22"/>
        <v>74.917089180833528</v>
      </c>
      <c r="AE32">
        <v>4</v>
      </c>
      <c r="AF32">
        <v>0</v>
      </c>
      <c r="AG32">
        <f t="shared" si="23"/>
        <v>1</v>
      </c>
      <c r="AH32">
        <f t="shared" si="24"/>
        <v>0</v>
      </c>
      <c r="AI32">
        <f t="shared" si="25"/>
        <v>48424.532456387336</v>
      </c>
      <c r="AJ32" t="s">
        <v>302</v>
      </c>
      <c r="AK32" t="s">
        <v>302</v>
      </c>
      <c r="AL32">
        <v>0</v>
      </c>
      <c r="AM32">
        <v>0</v>
      </c>
      <c r="AN32" t="e">
        <f t="shared" si="26"/>
        <v>#DIV/0!</v>
      </c>
      <c r="AO32">
        <v>0</v>
      </c>
      <c r="AP32" t="s">
        <v>302</v>
      </c>
      <c r="AQ32" t="s">
        <v>302</v>
      </c>
      <c r="AR32">
        <v>0</v>
      </c>
      <c r="AS32">
        <v>0</v>
      </c>
      <c r="AT32" t="e">
        <f t="shared" si="27"/>
        <v>#DIV/0!</v>
      </c>
      <c r="AU32">
        <v>0.5</v>
      </c>
      <c r="AV32">
        <f t="shared" si="28"/>
        <v>0</v>
      </c>
      <c r="AW32">
        <f t="shared" si="29"/>
        <v>-0.64070599022491692</v>
      </c>
      <c r="AX32" t="e">
        <f t="shared" si="30"/>
        <v>#DIV/0!</v>
      </c>
      <c r="AY32" t="e">
        <f t="shared" si="31"/>
        <v>#DIV/0!</v>
      </c>
      <c r="AZ32" t="e">
        <f t="shared" si="32"/>
        <v>#DIV/0!</v>
      </c>
      <c r="BA32" t="e">
        <f t="shared" si="33"/>
        <v>#DIV/0!</v>
      </c>
      <c r="BB32" t="s">
        <v>302</v>
      </c>
      <c r="BC32">
        <v>0</v>
      </c>
      <c r="BD32" t="e">
        <f t="shared" si="34"/>
        <v>#DIV/0!</v>
      </c>
      <c r="BE32" t="e">
        <f t="shared" si="35"/>
        <v>#DIV/0!</v>
      </c>
      <c r="BF32" t="e">
        <f t="shared" si="36"/>
        <v>#DIV/0!</v>
      </c>
      <c r="BG32" t="e">
        <f t="shared" si="37"/>
        <v>#DIV/0!</v>
      </c>
      <c r="BH32" t="e">
        <f t="shared" si="38"/>
        <v>#DIV/0!</v>
      </c>
      <c r="BI32" t="e">
        <f t="shared" si="39"/>
        <v>#DIV/0!</v>
      </c>
      <c r="BJ32" t="e">
        <f t="shared" si="40"/>
        <v>#DIV/0!</v>
      </c>
      <c r="BK32" t="e">
        <f t="shared" si="41"/>
        <v>#DIV/0!</v>
      </c>
      <c r="BL32">
        <f t="shared" si="42"/>
        <v>0</v>
      </c>
      <c r="BM32">
        <f t="shared" si="43"/>
        <v>0</v>
      </c>
      <c r="BN32">
        <f t="shared" si="44"/>
        <v>0</v>
      </c>
      <c r="BO32">
        <f t="shared" si="45"/>
        <v>0</v>
      </c>
      <c r="BP32">
        <v>6</v>
      </c>
      <c r="BQ32">
        <v>0.5</v>
      </c>
      <c r="BR32" t="s">
        <v>303</v>
      </c>
      <c r="BS32">
        <v>1634337102</v>
      </c>
      <c r="BT32">
        <v>400.32799999999997</v>
      </c>
      <c r="BU32">
        <v>399.97</v>
      </c>
      <c r="BV32">
        <v>17.5395</v>
      </c>
      <c r="BW32">
        <v>17.474699999999999</v>
      </c>
      <c r="BX32">
        <v>398.15499999999997</v>
      </c>
      <c r="BY32">
        <v>17.430299999999999</v>
      </c>
      <c r="BZ32">
        <v>1000.05</v>
      </c>
      <c r="CA32">
        <v>91.066000000000003</v>
      </c>
      <c r="CB32">
        <v>9.9853800000000006E-2</v>
      </c>
      <c r="CC32">
        <v>25.121700000000001</v>
      </c>
      <c r="CD32">
        <v>24.6249</v>
      </c>
      <c r="CE32">
        <v>999.9</v>
      </c>
      <c r="CF32">
        <v>0</v>
      </c>
      <c r="CG32">
        <v>0</v>
      </c>
      <c r="CH32">
        <v>9993.1200000000008</v>
      </c>
      <c r="CI32">
        <v>0</v>
      </c>
      <c r="CJ32">
        <v>1.5958299999999999E-3</v>
      </c>
      <c r="CK32">
        <v>0</v>
      </c>
      <c r="CL32">
        <v>0</v>
      </c>
      <c r="CM32">
        <v>0</v>
      </c>
      <c r="CN32">
        <v>0</v>
      </c>
      <c r="CO32">
        <v>1.31</v>
      </c>
      <c r="CP32">
        <v>0</v>
      </c>
      <c r="CQ32">
        <v>-10.82</v>
      </c>
      <c r="CR32">
        <v>-1.69</v>
      </c>
      <c r="CS32">
        <v>33.686999999999998</v>
      </c>
      <c r="CT32">
        <v>39.436999999999998</v>
      </c>
      <c r="CU32">
        <v>36.625</v>
      </c>
      <c r="CV32">
        <v>38.375</v>
      </c>
      <c r="CW32">
        <v>35.186999999999998</v>
      </c>
      <c r="CX32">
        <v>0</v>
      </c>
      <c r="CY32">
        <v>0</v>
      </c>
      <c r="CZ32">
        <v>0</v>
      </c>
      <c r="DA32">
        <v>3100.599999904633</v>
      </c>
      <c r="DB32">
        <v>0</v>
      </c>
      <c r="DC32">
        <v>1.36</v>
      </c>
      <c r="DD32">
        <v>2.4116238909387469</v>
      </c>
      <c r="DE32">
        <v>-1.7986324170775441</v>
      </c>
      <c r="DF32">
        <v>-5.7326923076923073</v>
      </c>
      <c r="DG32">
        <v>15</v>
      </c>
      <c r="DH32">
        <v>1634337065</v>
      </c>
      <c r="DI32" t="s">
        <v>333</v>
      </c>
      <c r="DJ32">
        <v>1634337065</v>
      </c>
      <c r="DK32">
        <v>1634337064</v>
      </c>
      <c r="DL32">
        <v>133</v>
      </c>
      <c r="DM32">
        <v>0.01</v>
      </c>
      <c r="DN32">
        <v>0</v>
      </c>
      <c r="DO32">
        <v>2.1720000000000002</v>
      </c>
      <c r="DP32">
        <v>0.108</v>
      </c>
      <c r="DQ32">
        <v>400</v>
      </c>
      <c r="DR32">
        <v>17</v>
      </c>
      <c r="DS32">
        <v>0.27</v>
      </c>
      <c r="DT32">
        <v>0.18</v>
      </c>
      <c r="DU32">
        <v>0.32673182499999998</v>
      </c>
      <c r="DV32">
        <v>-0.13815695684803089</v>
      </c>
      <c r="DW32">
        <v>2.2888147719821599E-2</v>
      </c>
      <c r="DX32">
        <v>1</v>
      </c>
      <c r="DY32">
        <v>1.6944117647058821</v>
      </c>
      <c r="DZ32">
        <v>-3.7810650887573969</v>
      </c>
      <c r="EA32">
        <v>1.968547077200774</v>
      </c>
      <c r="EB32">
        <v>0</v>
      </c>
      <c r="EC32">
        <v>6.3540497500000001E-2</v>
      </c>
      <c r="ED32">
        <v>4.3499290806754028E-3</v>
      </c>
      <c r="EE32">
        <v>7.2156082262256295E-4</v>
      </c>
      <c r="EF32">
        <v>1</v>
      </c>
      <c r="EG32">
        <v>2</v>
      </c>
      <c r="EH32">
        <v>3</v>
      </c>
      <c r="EI32" t="s">
        <v>305</v>
      </c>
      <c r="EJ32">
        <v>100</v>
      </c>
      <c r="EK32">
        <v>100</v>
      </c>
      <c r="EL32">
        <v>2.173</v>
      </c>
      <c r="EM32">
        <v>0.10920000000000001</v>
      </c>
      <c r="EN32">
        <v>1.5591406567156909</v>
      </c>
      <c r="EO32">
        <v>1.948427853356016E-3</v>
      </c>
      <c r="EP32">
        <v>-1.17243448438673E-6</v>
      </c>
      <c r="EQ32">
        <v>3.7522437633766031E-10</v>
      </c>
      <c r="ER32">
        <v>-4.9778433393457527E-2</v>
      </c>
      <c r="ES32">
        <v>1.324990706552629E-3</v>
      </c>
      <c r="ET32">
        <v>4.5198677459254959E-4</v>
      </c>
      <c r="EU32">
        <v>-2.6198240979392152E-7</v>
      </c>
      <c r="EV32">
        <v>2</v>
      </c>
      <c r="EW32">
        <v>2078</v>
      </c>
      <c r="EX32">
        <v>1</v>
      </c>
      <c r="EY32">
        <v>28</v>
      </c>
      <c r="EZ32">
        <v>0.6</v>
      </c>
      <c r="FA32">
        <v>0.6</v>
      </c>
      <c r="FB32">
        <v>1.63574</v>
      </c>
      <c r="FC32">
        <v>2.51953</v>
      </c>
      <c r="FD32">
        <v>2.8491200000000001</v>
      </c>
      <c r="FE32">
        <v>3.1958000000000002</v>
      </c>
      <c r="FF32">
        <v>3.0981399999999999</v>
      </c>
      <c r="FG32">
        <v>2.4060100000000002</v>
      </c>
      <c r="FH32">
        <v>35.6845</v>
      </c>
      <c r="FI32">
        <v>16.215900000000001</v>
      </c>
      <c r="FJ32">
        <v>18</v>
      </c>
      <c r="FK32">
        <v>1055.1300000000001</v>
      </c>
      <c r="FL32">
        <v>793.31200000000001</v>
      </c>
      <c r="FM32">
        <v>24.9998</v>
      </c>
      <c r="FN32">
        <v>23.7879</v>
      </c>
      <c r="FO32">
        <v>30</v>
      </c>
      <c r="FP32">
        <v>23.5566</v>
      </c>
      <c r="FQ32">
        <v>23.623699999999999</v>
      </c>
      <c r="FR32">
        <v>32.75</v>
      </c>
      <c r="FS32">
        <v>17.337700000000002</v>
      </c>
      <c r="FT32">
        <v>97.751199999999997</v>
      </c>
      <c r="FU32">
        <v>25</v>
      </c>
      <c r="FV32">
        <v>400</v>
      </c>
      <c r="FW32">
        <v>17.474900000000002</v>
      </c>
      <c r="FX32">
        <v>101.31699999999999</v>
      </c>
      <c r="FY32">
        <v>101.56699999999999</v>
      </c>
    </row>
    <row r="33" spans="1:181" x14ac:dyDescent="0.2">
      <c r="A33">
        <v>15</v>
      </c>
      <c r="B33">
        <v>1634337107</v>
      </c>
      <c r="C33">
        <v>318</v>
      </c>
      <c r="D33" t="s">
        <v>336</v>
      </c>
      <c r="E33" t="s">
        <v>337</v>
      </c>
      <c r="F33" t="s">
        <v>301</v>
      </c>
      <c r="G33">
        <v>1634337107</v>
      </c>
      <c r="H33">
        <f t="shared" si="0"/>
        <v>1.0890823735664499E-4</v>
      </c>
      <c r="I33">
        <f t="shared" si="1"/>
        <v>0.108908237356645</v>
      </c>
      <c r="J33">
        <f t="shared" si="2"/>
        <v>-0.68525326224529914</v>
      </c>
      <c r="K33">
        <f t="shared" si="3"/>
        <v>400.32</v>
      </c>
      <c r="L33">
        <f t="shared" si="4"/>
        <v>558.60373993972269</v>
      </c>
      <c r="M33">
        <f t="shared" si="5"/>
        <v>50.927506920252895</v>
      </c>
      <c r="N33">
        <f t="shared" si="6"/>
        <v>36.496890573119998</v>
      </c>
      <c r="O33">
        <f t="shared" si="7"/>
        <v>6.406039637374468E-3</v>
      </c>
      <c r="P33">
        <f t="shared" si="8"/>
        <v>2.7692877814288424</v>
      </c>
      <c r="Q33">
        <f t="shared" si="9"/>
        <v>6.3978184162400828E-3</v>
      </c>
      <c r="R33">
        <f t="shared" si="10"/>
        <v>3.9993742588356335E-3</v>
      </c>
      <c r="S33">
        <f t="shared" si="11"/>
        <v>0</v>
      </c>
      <c r="T33">
        <f t="shared" si="12"/>
        <v>25.093915852386314</v>
      </c>
      <c r="U33">
        <f t="shared" si="13"/>
        <v>24.633700000000001</v>
      </c>
      <c r="V33">
        <f t="shared" si="14"/>
        <v>3.1108973261125255</v>
      </c>
      <c r="W33">
        <f t="shared" si="15"/>
        <v>49.919623769732056</v>
      </c>
      <c r="X33">
        <f t="shared" si="16"/>
        <v>1.5990364287072001</v>
      </c>
      <c r="Y33">
        <f t="shared" si="17"/>
        <v>3.2032221157819492</v>
      </c>
      <c r="Z33">
        <f t="shared" si="18"/>
        <v>1.5118608974053254</v>
      </c>
      <c r="AA33">
        <f t="shared" si="19"/>
        <v>-4.802853267428044</v>
      </c>
      <c r="AB33">
        <f t="shared" si="20"/>
        <v>73.170872791758924</v>
      </c>
      <c r="AC33">
        <f t="shared" si="21"/>
        <v>5.582133462698895</v>
      </c>
      <c r="AD33">
        <f t="shared" si="22"/>
        <v>73.950152987029782</v>
      </c>
      <c r="AE33">
        <v>3</v>
      </c>
      <c r="AF33">
        <v>0</v>
      </c>
      <c r="AG33">
        <f t="shared" si="23"/>
        <v>1</v>
      </c>
      <c r="AH33">
        <f t="shared" si="24"/>
        <v>0</v>
      </c>
      <c r="AI33">
        <f t="shared" si="25"/>
        <v>48489.938602582486</v>
      </c>
      <c r="AJ33" t="s">
        <v>302</v>
      </c>
      <c r="AK33" t="s">
        <v>302</v>
      </c>
      <c r="AL33">
        <v>0</v>
      </c>
      <c r="AM33">
        <v>0</v>
      </c>
      <c r="AN33" t="e">
        <f t="shared" si="26"/>
        <v>#DIV/0!</v>
      </c>
      <c r="AO33">
        <v>0</v>
      </c>
      <c r="AP33" t="s">
        <v>302</v>
      </c>
      <c r="AQ33" t="s">
        <v>302</v>
      </c>
      <c r="AR33">
        <v>0</v>
      </c>
      <c r="AS33">
        <v>0</v>
      </c>
      <c r="AT33" t="e">
        <f t="shared" si="27"/>
        <v>#DIV/0!</v>
      </c>
      <c r="AU33">
        <v>0.5</v>
      </c>
      <c r="AV33">
        <f t="shared" si="28"/>
        <v>0</v>
      </c>
      <c r="AW33">
        <f t="shared" si="29"/>
        <v>-0.68525326224529914</v>
      </c>
      <c r="AX33" t="e">
        <f t="shared" si="30"/>
        <v>#DIV/0!</v>
      </c>
      <c r="AY33" t="e">
        <f t="shared" si="31"/>
        <v>#DIV/0!</v>
      </c>
      <c r="AZ33" t="e">
        <f t="shared" si="32"/>
        <v>#DIV/0!</v>
      </c>
      <c r="BA33" t="e">
        <f t="shared" si="33"/>
        <v>#DIV/0!</v>
      </c>
      <c r="BB33" t="s">
        <v>302</v>
      </c>
      <c r="BC33">
        <v>0</v>
      </c>
      <c r="BD33" t="e">
        <f t="shared" si="34"/>
        <v>#DIV/0!</v>
      </c>
      <c r="BE33" t="e">
        <f t="shared" si="35"/>
        <v>#DIV/0!</v>
      </c>
      <c r="BF33" t="e">
        <f t="shared" si="36"/>
        <v>#DIV/0!</v>
      </c>
      <c r="BG33" t="e">
        <f t="shared" si="37"/>
        <v>#DIV/0!</v>
      </c>
      <c r="BH33" t="e">
        <f t="shared" si="38"/>
        <v>#DIV/0!</v>
      </c>
      <c r="BI33" t="e">
        <f t="shared" si="39"/>
        <v>#DIV/0!</v>
      </c>
      <c r="BJ33" t="e">
        <f t="shared" si="40"/>
        <v>#DIV/0!</v>
      </c>
      <c r="BK33" t="e">
        <f t="shared" si="41"/>
        <v>#DIV/0!</v>
      </c>
      <c r="BL33">
        <f t="shared" si="42"/>
        <v>0</v>
      </c>
      <c r="BM33">
        <f t="shared" si="43"/>
        <v>0</v>
      </c>
      <c r="BN33">
        <f t="shared" si="44"/>
        <v>0</v>
      </c>
      <c r="BO33">
        <f t="shared" si="45"/>
        <v>0</v>
      </c>
      <c r="BP33">
        <v>6</v>
      </c>
      <c r="BQ33">
        <v>0.5</v>
      </c>
      <c r="BR33" t="s">
        <v>303</v>
      </c>
      <c r="BS33">
        <v>1634337107</v>
      </c>
      <c r="BT33">
        <v>400.32</v>
      </c>
      <c r="BU33">
        <v>399.935</v>
      </c>
      <c r="BV33">
        <v>17.539200000000001</v>
      </c>
      <c r="BW33">
        <v>17.475000000000001</v>
      </c>
      <c r="BX33">
        <v>398.14800000000002</v>
      </c>
      <c r="BY33">
        <v>17.43</v>
      </c>
      <c r="BZ33">
        <v>999.98199999999997</v>
      </c>
      <c r="CA33">
        <v>91.069199999999995</v>
      </c>
      <c r="CB33">
        <v>0.100091</v>
      </c>
      <c r="CC33">
        <v>25.123799999999999</v>
      </c>
      <c r="CD33">
        <v>24.633700000000001</v>
      </c>
      <c r="CE33">
        <v>999.9</v>
      </c>
      <c r="CF33">
        <v>0</v>
      </c>
      <c r="CG33">
        <v>0</v>
      </c>
      <c r="CH33">
        <v>10006.9</v>
      </c>
      <c r="CI33">
        <v>0</v>
      </c>
      <c r="CJ33">
        <v>1.5289399999999999E-3</v>
      </c>
      <c r="CK33">
        <v>0</v>
      </c>
      <c r="CL33">
        <v>0</v>
      </c>
      <c r="CM33">
        <v>0</v>
      </c>
      <c r="CN33">
        <v>0</v>
      </c>
      <c r="CO33">
        <v>1.74</v>
      </c>
      <c r="CP33">
        <v>0</v>
      </c>
      <c r="CQ33">
        <v>-3.45</v>
      </c>
      <c r="CR33">
        <v>0.01</v>
      </c>
      <c r="CS33">
        <v>34.561999999999998</v>
      </c>
      <c r="CT33">
        <v>39.5</v>
      </c>
      <c r="CU33">
        <v>36.625</v>
      </c>
      <c r="CV33">
        <v>38.5</v>
      </c>
      <c r="CW33">
        <v>35.186999999999998</v>
      </c>
      <c r="CX33">
        <v>0</v>
      </c>
      <c r="CY33">
        <v>0</v>
      </c>
      <c r="CZ33">
        <v>0</v>
      </c>
      <c r="DA33">
        <v>3105.3999998569489</v>
      </c>
      <c r="DB33">
        <v>0</v>
      </c>
      <c r="DC33">
        <v>1.8296153846153851</v>
      </c>
      <c r="DD33">
        <v>7.2550426188044064</v>
      </c>
      <c r="DE33">
        <v>-3.3897435903287811</v>
      </c>
      <c r="DF33">
        <v>-5.7288461538461544</v>
      </c>
      <c r="DG33">
        <v>15</v>
      </c>
      <c r="DH33">
        <v>1634337065</v>
      </c>
      <c r="DI33" t="s">
        <v>333</v>
      </c>
      <c r="DJ33">
        <v>1634337065</v>
      </c>
      <c r="DK33">
        <v>1634337064</v>
      </c>
      <c r="DL33">
        <v>133</v>
      </c>
      <c r="DM33">
        <v>0.01</v>
      </c>
      <c r="DN33">
        <v>0</v>
      </c>
      <c r="DO33">
        <v>2.1720000000000002</v>
      </c>
      <c r="DP33">
        <v>0.108</v>
      </c>
      <c r="DQ33">
        <v>400</v>
      </c>
      <c r="DR33">
        <v>17</v>
      </c>
      <c r="DS33">
        <v>0.27</v>
      </c>
      <c r="DT33">
        <v>0.18</v>
      </c>
      <c r="DU33">
        <v>0.32792732499999999</v>
      </c>
      <c r="DV33">
        <v>9.8657707317072921E-2</v>
      </c>
      <c r="DW33">
        <v>2.4334522611289811E-2</v>
      </c>
      <c r="DX33">
        <v>1</v>
      </c>
      <c r="DY33">
        <v>1.731428571428572</v>
      </c>
      <c r="DZ33">
        <v>4.0879843444227033</v>
      </c>
      <c r="EA33">
        <v>1.7644200064564199</v>
      </c>
      <c r="EB33">
        <v>0</v>
      </c>
      <c r="EC33">
        <v>6.3978522499999996E-2</v>
      </c>
      <c r="ED33">
        <v>4.5608971857409126E-3</v>
      </c>
      <c r="EE33">
        <v>7.5075980063116655E-4</v>
      </c>
      <c r="EF33">
        <v>1</v>
      </c>
      <c r="EG33">
        <v>2</v>
      </c>
      <c r="EH33">
        <v>3</v>
      </c>
      <c r="EI33" t="s">
        <v>305</v>
      </c>
      <c r="EJ33">
        <v>100</v>
      </c>
      <c r="EK33">
        <v>100</v>
      </c>
      <c r="EL33">
        <v>2.1720000000000002</v>
      </c>
      <c r="EM33">
        <v>0.10920000000000001</v>
      </c>
      <c r="EN33">
        <v>1.5591406567156909</v>
      </c>
      <c r="EO33">
        <v>1.948427853356016E-3</v>
      </c>
      <c r="EP33">
        <v>-1.17243448438673E-6</v>
      </c>
      <c r="EQ33">
        <v>3.7522437633766031E-10</v>
      </c>
      <c r="ER33">
        <v>-4.9778433393457527E-2</v>
      </c>
      <c r="ES33">
        <v>1.324990706552629E-3</v>
      </c>
      <c r="ET33">
        <v>4.5198677459254959E-4</v>
      </c>
      <c r="EU33">
        <v>-2.6198240979392152E-7</v>
      </c>
      <c r="EV33">
        <v>2</v>
      </c>
      <c r="EW33">
        <v>2078</v>
      </c>
      <c r="EX33">
        <v>1</v>
      </c>
      <c r="EY33">
        <v>28</v>
      </c>
      <c r="EZ33">
        <v>0.7</v>
      </c>
      <c r="FA33">
        <v>0.7</v>
      </c>
      <c r="FB33">
        <v>1.63574</v>
      </c>
      <c r="FC33">
        <v>2.51709</v>
      </c>
      <c r="FD33">
        <v>2.8491200000000001</v>
      </c>
      <c r="FE33">
        <v>3.1958000000000002</v>
      </c>
      <c r="FF33">
        <v>3.0981399999999999</v>
      </c>
      <c r="FG33">
        <v>2.4352999999999998</v>
      </c>
      <c r="FH33">
        <v>35.6845</v>
      </c>
      <c r="FI33">
        <v>16.224699999999999</v>
      </c>
      <c r="FJ33">
        <v>18</v>
      </c>
      <c r="FK33">
        <v>1055.9000000000001</v>
      </c>
      <c r="FL33">
        <v>793.61400000000003</v>
      </c>
      <c r="FM33">
        <v>24.9998</v>
      </c>
      <c r="FN33">
        <v>23.7864</v>
      </c>
      <c r="FO33">
        <v>29.9999</v>
      </c>
      <c r="FP33">
        <v>23.555199999999999</v>
      </c>
      <c r="FQ33">
        <v>23.622699999999998</v>
      </c>
      <c r="FR33">
        <v>32.752800000000001</v>
      </c>
      <c r="FS33">
        <v>17.337700000000002</v>
      </c>
      <c r="FT33">
        <v>97.751199999999997</v>
      </c>
      <c r="FU33">
        <v>25</v>
      </c>
      <c r="FV33">
        <v>400</v>
      </c>
      <c r="FW33">
        <v>17.474900000000002</v>
      </c>
      <c r="FX33">
        <v>101.318</v>
      </c>
      <c r="FY33">
        <v>101.566</v>
      </c>
    </row>
    <row r="34" spans="1:181" x14ac:dyDescent="0.2">
      <c r="A34">
        <v>16</v>
      </c>
      <c r="B34">
        <v>1634337112</v>
      </c>
      <c r="C34">
        <v>323</v>
      </c>
      <c r="D34" t="s">
        <v>338</v>
      </c>
      <c r="E34" t="s">
        <v>339</v>
      </c>
      <c r="F34" t="s">
        <v>301</v>
      </c>
      <c r="G34">
        <v>1634337112</v>
      </c>
      <c r="H34">
        <f t="shared" si="0"/>
        <v>1.134878114096889E-4</v>
      </c>
      <c r="I34">
        <f t="shared" si="1"/>
        <v>0.1134878114096889</v>
      </c>
      <c r="J34">
        <f t="shared" si="2"/>
        <v>-0.57374827451705612</v>
      </c>
      <c r="K34">
        <f t="shared" si="3"/>
        <v>400.291</v>
      </c>
      <c r="L34">
        <f t="shared" si="4"/>
        <v>525.3641998436749</v>
      </c>
      <c r="M34">
        <f t="shared" si="5"/>
        <v>47.89696782264447</v>
      </c>
      <c r="N34">
        <f t="shared" si="6"/>
        <v>36.4941599606504</v>
      </c>
      <c r="O34">
        <f t="shared" si="7"/>
        <v>6.6754001215070316E-3</v>
      </c>
      <c r="P34">
        <f t="shared" si="8"/>
        <v>2.7672693080226249</v>
      </c>
      <c r="Q34">
        <f t="shared" si="9"/>
        <v>6.6664670133714113E-3</v>
      </c>
      <c r="R34">
        <f t="shared" si="10"/>
        <v>4.1673434740087242E-3</v>
      </c>
      <c r="S34">
        <f t="shared" si="11"/>
        <v>0</v>
      </c>
      <c r="T34">
        <f t="shared" si="12"/>
        <v>25.092938135854325</v>
      </c>
      <c r="U34">
        <f t="shared" si="13"/>
        <v>24.634599999999999</v>
      </c>
      <c r="V34">
        <f t="shared" si="14"/>
        <v>3.1110647127614652</v>
      </c>
      <c r="W34">
        <f t="shared" si="15"/>
        <v>49.921459280487376</v>
      </c>
      <c r="X34">
        <f t="shared" si="16"/>
        <v>1.5991237987908797</v>
      </c>
      <c r="Y34">
        <f t="shared" si="17"/>
        <v>3.2032793548884171</v>
      </c>
      <c r="Z34">
        <f t="shared" si="18"/>
        <v>1.5119409139705855</v>
      </c>
      <c r="AA34">
        <f t="shared" si="19"/>
        <v>-5.0048124831672807</v>
      </c>
      <c r="AB34">
        <f t="shared" si="20"/>
        <v>73.028026726249607</v>
      </c>
      <c r="AC34">
        <f t="shared" si="21"/>
        <v>5.5753332727355849</v>
      </c>
      <c r="AD34">
        <f t="shared" si="22"/>
        <v>73.598547515817913</v>
      </c>
      <c r="AE34">
        <v>3</v>
      </c>
      <c r="AF34">
        <v>0</v>
      </c>
      <c r="AG34">
        <f t="shared" si="23"/>
        <v>1</v>
      </c>
      <c r="AH34">
        <f t="shared" si="24"/>
        <v>0</v>
      </c>
      <c r="AI34">
        <f t="shared" si="25"/>
        <v>48434.53026377967</v>
      </c>
      <c r="AJ34" t="s">
        <v>302</v>
      </c>
      <c r="AK34" t="s">
        <v>302</v>
      </c>
      <c r="AL34">
        <v>0</v>
      </c>
      <c r="AM34">
        <v>0</v>
      </c>
      <c r="AN34" t="e">
        <f t="shared" si="26"/>
        <v>#DIV/0!</v>
      </c>
      <c r="AO34">
        <v>0</v>
      </c>
      <c r="AP34" t="s">
        <v>302</v>
      </c>
      <c r="AQ34" t="s">
        <v>302</v>
      </c>
      <c r="AR34">
        <v>0</v>
      </c>
      <c r="AS34">
        <v>0</v>
      </c>
      <c r="AT34" t="e">
        <f t="shared" si="27"/>
        <v>#DIV/0!</v>
      </c>
      <c r="AU34">
        <v>0.5</v>
      </c>
      <c r="AV34">
        <f t="shared" si="28"/>
        <v>0</v>
      </c>
      <c r="AW34">
        <f t="shared" si="29"/>
        <v>-0.57374827451705612</v>
      </c>
      <c r="AX34" t="e">
        <f t="shared" si="30"/>
        <v>#DIV/0!</v>
      </c>
      <c r="AY34" t="e">
        <f t="shared" si="31"/>
        <v>#DIV/0!</v>
      </c>
      <c r="AZ34" t="e">
        <f t="shared" si="32"/>
        <v>#DIV/0!</v>
      </c>
      <c r="BA34" t="e">
        <f t="shared" si="33"/>
        <v>#DIV/0!</v>
      </c>
      <c r="BB34" t="s">
        <v>302</v>
      </c>
      <c r="BC34">
        <v>0</v>
      </c>
      <c r="BD34" t="e">
        <f t="shared" si="34"/>
        <v>#DIV/0!</v>
      </c>
      <c r="BE34" t="e">
        <f t="shared" si="35"/>
        <v>#DIV/0!</v>
      </c>
      <c r="BF34" t="e">
        <f t="shared" si="36"/>
        <v>#DIV/0!</v>
      </c>
      <c r="BG34" t="e">
        <f t="shared" si="37"/>
        <v>#DIV/0!</v>
      </c>
      <c r="BH34" t="e">
        <f t="shared" si="38"/>
        <v>#DIV/0!</v>
      </c>
      <c r="BI34" t="e">
        <f t="shared" si="39"/>
        <v>#DIV/0!</v>
      </c>
      <c r="BJ34" t="e">
        <f t="shared" si="40"/>
        <v>#DIV/0!</v>
      </c>
      <c r="BK34" t="e">
        <f t="shared" si="41"/>
        <v>#DIV/0!</v>
      </c>
      <c r="BL34">
        <f t="shared" si="42"/>
        <v>0</v>
      </c>
      <c r="BM34">
        <f t="shared" si="43"/>
        <v>0</v>
      </c>
      <c r="BN34">
        <f t="shared" si="44"/>
        <v>0</v>
      </c>
      <c r="BO34">
        <f t="shared" si="45"/>
        <v>0</v>
      </c>
      <c r="BP34">
        <v>6</v>
      </c>
      <c r="BQ34">
        <v>0.5</v>
      </c>
      <c r="BR34" t="s">
        <v>303</v>
      </c>
      <c r="BS34">
        <v>1634337112</v>
      </c>
      <c r="BT34">
        <v>400.291</v>
      </c>
      <c r="BU34">
        <v>399.97399999999999</v>
      </c>
      <c r="BV34">
        <v>17.540199999999999</v>
      </c>
      <c r="BW34">
        <v>17.473299999999998</v>
      </c>
      <c r="BX34">
        <v>398.11900000000003</v>
      </c>
      <c r="BY34">
        <v>17.430900000000001</v>
      </c>
      <c r="BZ34">
        <v>999.97500000000002</v>
      </c>
      <c r="CA34">
        <v>91.069100000000006</v>
      </c>
      <c r="CB34">
        <v>9.9974400000000005E-2</v>
      </c>
      <c r="CC34">
        <v>25.124099999999999</v>
      </c>
      <c r="CD34">
        <v>24.634599999999999</v>
      </c>
      <c r="CE34">
        <v>999.9</v>
      </c>
      <c r="CF34">
        <v>0</v>
      </c>
      <c r="CG34">
        <v>0</v>
      </c>
      <c r="CH34">
        <v>9995</v>
      </c>
      <c r="CI34">
        <v>0</v>
      </c>
      <c r="CJ34">
        <v>1.5289399999999999E-3</v>
      </c>
      <c r="CK34">
        <v>0</v>
      </c>
      <c r="CL34">
        <v>0</v>
      </c>
      <c r="CM34">
        <v>0</v>
      </c>
      <c r="CN34">
        <v>0</v>
      </c>
      <c r="CO34">
        <v>3.55</v>
      </c>
      <c r="CP34">
        <v>0</v>
      </c>
      <c r="CQ34">
        <v>-4.9000000000000004</v>
      </c>
      <c r="CR34">
        <v>-1.33</v>
      </c>
      <c r="CS34">
        <v>33.75</v>
      </c>
      <c r="CT34">
        <v>39.561999999999998</v>
      </c>
      <c r="CU34">
        <v>36.686999999999998</v>
      </c>
      <c r="CV34">
        <v>38.561999999999998</v>
      </c>
      <c r="CW34">
        <v>35.25</v>
      </c>
      <c r="CX34">
        <v>0</v>
      </c>
      <c r="CY34">
        <v>0</v>
      </c>
      <c r="CZ34">
        <v>0</v>
      </c>
      <c r="DA34">
        <v>3110.7999999523158</v>
      </c>
      <c r="DB34">
        <v>0</v>
      </c>
      <c r="DC34">
        <v>2.3723999999999998</v>
      </c>
      <c r="DD34">
        <v>1.9399999607526219</v>
      </c>
      <c r="DE34">
        <v>-0.20230778082116671</v>
      </c>
      <c r="DF34">
        <v>-5.926400000000001</v>
      </c>
      <c r="DG34">
        <v>15</v>
      </c>
      <c r="DH34">
        <v>1634337065</v>
      </c>
      <c r="DI34" t="s">
        <v>333</v>
      </c>
      <c r="DJ34">
        <v>1634337065</v>
      </c>
      <c r="DK34">
        <v>1634337064</v>
      </c>
      <c r="DL34">
        <v>133</v>
      </c>
      <c r="DM34">
        <v>0.01</v>
      </c>
      <c r="DN34">
        <v>0</v>
      </c>
      <c r="DO34">
        <v>2.1720000000000002</v>
      </c>
      <c r="DP34">
        <v>0.108</v>
      </c>
      <c r="DQ34">
        <v>400</v>
      </c>
      <c r="DR34">
        <v>17</v>
      </c>
      <c r="DS34">
        <v>0.27</v>
      </c>
      <c r="DT34">
        <v>0.18</v>
      </c>
      <c r="DU34">
        <v>0.33452745</v>
      </c>
      <c r="DV34">
        <v>0.13704294934333919</v>
      </c>
      <c r="DW34">
        <v>2.579475204760651E-2</v>
      </c>
      <c r="DX34">
        <v>1</v>
      </c>
      <c r="DY34">
        <v>1.9655882352941181</v>
      </c>
      <c r="DZ34">
        <v>5.1004281958182043</v>
      </c>
      <c r="EA34">
        <v>1.6799740739884521</v>
      </c>
      <c r="EB34">
        <v>0</v>
      </c>
      <c r="EC34">
        <v>6.4312455000000004E-2</v>
      </c>
      <c r="ED34">
        <v>6.7292352720448641E-3</v>
      </c>
      <c r="EE34">
        <v>9.1218403350146345E-4</v>
      </c>
      <c r="EF34">
        <v>1</v>
      </c>
      <c r="EG34">
        <v>2</v>
      </c>
      <c r="EH34">
        <v>3</v>
      </c>
      <c r="EI34" t="s">
        <v>305</v>
      </c>
      <c r="EJ34">
        <v>100</v>
      </c>
      <c r="EK34">
        <v>100</v>
      </c>
      <c r="EL34">
        <v>2.1720000000000002</v>
      </c>
      <c r="EM34">
        <v>0.10929999999999999</v>
      </c>
      <c r="EN34">
        <v>1.5591406567156909</v>
      </c>
      <c r="EO34">
        <v>1.948427853356016E-3</v>
      </c>
      <c r="EP34">
        <v>-1.17243448438673E-6</v>
      </c>
      <c r="EQ34">
        <v>3.7522437633766031E-10</v>
      </c>
      <c r="ER34">
        <v>-4.9778433393457527E-2</v>
      </c>
      <c r="ES34">
        <v>1.324990706552629E-3</v>
      </c>
      <c r="ET34">
        <v>4.5198677459254959E-4</v>
      </c>
      <c r="EU34">
        <v>-2.6198240979392152E-7</v>
      </c>
      <c r="EV34">
        <v>2</v>
      </c>
      <c r="EW34">
        <v>2078</v>
      </c>
      <c r="EX34">
        <v>1</v>
      </c>
      <c r="EY34">
        <v>28</v>
      </c>
      <c r="EZ34">
        <v>0.8</v>
      </c>
      <c r="FA34">
        <v>0.8</v>
      </c>
      <c r="FB34">
        <v>1.63574</v>
      </c>
      <c r="FC34">
        <v>2.5109900000000001</v>
      </c>
      <c r="FD34">
        <v>2.8491200000000001</v>
      </c>
      <c r="FE34">
        <v>3.1958000000000002</v>
      </c>
      <c r="FF34">
        <v>3.0981399999999999</v>
      </c>
      <c r="FG34">
        <v>2.4426299999999999</v>
      </c>
      <c r="FH34">
        <v>35.6845</v>
      </c>
      <c r="FI34">
        <v>16.224699999999999</v>
      </c>
      <c r="FJ34">
        <v>18</v>
      </c>
      <c r="FK34">
        <v>1055.4000000000001</v>
      </c>
      <c r="FL34">
        <v>793.71600000000001</v>
      </c>
      <c r="FM34">
        <v>24.9998</v>
      </c>
      <c r="FN34">
        <v>23.784600000000001</v>
      </c>
      <c r="FO34">
        <v>29.9999</v>
      </c>
      <c r="FP34">
        <v>23.553799999999999</v>
      </c>
      <c r="FQ34">
        <v>23.621500000000001</v>
      </c>
      <c r="FR34">
        <v>32.753900000000002</v>
      </c>
      <c r="FS34">
        <v>17.337700000000002</v>
      </c>
      <c r="FT34">
        <v>97.751199999999997</v>
      </c>
      <c r="FU34">
        <v>25</v>
      </c>
      <c r="FV34">
        <v>400</v>
      </c>
      <c r="FW34">
        <v>17.474900000000002</v>
      </c>
      <c r="FX34">
        <v>101.319</v>
      </c>
      <c r="FY34">
        <v>101.566</v>
      </c>
    </row>
    <row r="35" spans="1:181" x14ac:dyDescent="0.2">
      <c r="A35">
        <v>17</v>
      </c>
      <c r="B35">
        <v>1634337117</v>
      </c>
      <c r="C35">
        <v>328</v>
      </c>
      <c r="D35" t="s">
        <v>340</v>
      </c>
      <c r="E35" t="s">
        <v>341</v>
      </c>
      <c r="F35" t="s">
        <v>301</v>
      </c>
      <c r="G35">
        <v>1634337117</v>
      </c>
      <c r="H35">
        <f t="shared" si="0"/>
        <v>1.1128245701302379E-4</v>
      </c>
      <c r="I35">
        <f t="shared" si="1"/>
        <v>0.11128245701302379</v>
      </c>
      <c r="J35">
        <f t="shared" si="2"/>
        <v>-0.56120259754761936</v>
      </c>
      <c r="K35">
        <f t="shared" si="3"/>
        <v>400.31299999999999</v>
      </c>
      <c r="L35">
        <f t="shared" si="4"/>
        <v>524.96509802123285</v>
      </c>
      <c r="M35">
        <f t="shared" si="5"/>
        <v>47.861716843456946</v>
      </c>
      <c r="N35">
        <f t="shared" si="6"/>
        <v>36.497030996867991</v>
      </c>
      <c r="O35">
        <f t="shared" si="7"/>
        <v>6.5499854615205504E-3</v>
      </c>
      <c r="P35">
        <f t="shared" si="8"/>
        <v>2.7646554904640968</v>
      </c>
      <c r="Q35">
        <f t="shared" si="9"/>
        <v>6.5413765097852763E-3</v>
      </c>
      <c r="R35">
        <f t="shared" si="10"/>
        <v>4.0891328389573156E-3</v>
      </c>
      <c r="S35">
        <f t="shared" si="11"/>
        <v>0</v>
      </c>
      <c r="T35">
        <f t="shared" si="12"/>
        <v>25.094016866844818</v>
      </c>
      <c r="U35">
        <f t="shared" si="13"/>
        <v>24.628299999999999</v>
      </c>
      <c r="V35">
        <f t="shared" si="14"/>
        <v>3.109893171514039</v>
      </c>
      <c r="W35">
        <f t="shared" si="15"/>
        <v>49.914040900433868</v>
      </c>
      <c r="X35">
        <f t="shared" si="16"/>
        <v>1.5989337855971999</v>
      </c>
      <c r="Y35">
        <f t="shared" si="17"/>
        <v>3.2033747553853158</v>
      </c>
      <c r="Z35">
        <f t="shared" si="18"/>
        <v>1.5109593859168391</v>
      </c>
      <c r="AA35">
        <f t="shared" si="19"/>
        <v>-4.907556354274349</v>
      </c>
      <c r="AB35">
        <f t="shared" si="20"/>
        <v>73.972575405783388</v>
      </c>
      <c r="AC35">
        <f t="shared" si="21"/>
        <v>5.6526192869696583</v>
      </c>
      <c r="AD35">
        <f t="shared" si="22"/>
        <v>74.717638338478693</v>
      </c>
      <c r="AE35">
        <v>2</v>
      </c>
      <c r="AF35">
        <v>0</v>
      </c>
      <c r="AG35">
        <f t="shared" si="23"/>
        <v>1</v>
      </c>
      <c r="AH35">
        <f t="shared" si="24"/>
        <v>0</v>
      </c>
      <c r="AI35">
        <f t="shared" si="25"/>
        <v>48362.833645088111</v>
      </c>
      <c r="AJ35" t="s">
        <v>302</v>
      </c>
      <c r="AK35" t="s">
        <v>302</v>
      </c>
      <c r="AL35">
        <v>0</v>
      </c>
      <c r="AM35">
        <v>0</v>
      </c>
      <c r="AN35" t="e">
        <f t="shared" si="26"/>
        <v>#DIV/0!</v>
      </c>
      <c r="AO35">
        <v>0</v>
      </c>
      <c r="AP35" t="s">
        <v>302</v>
      </c>
      <c r="AQ35" t="s">
        <v>302</v>
      </c>
      <c r="AR35">
        <v>0</v>
      </c>
      <c r="AS35">
        <v>0</v>
      </c>
      <c r="AT35" t="e">
        <f t="shared" si="27"/>
        <v>#DIV/0!</v>
      </c>
      <c r="AU35">
        <v>0.5</v>
      </c>
      <c r="AV35">
        <f t="shared" si="28"/>
        <v>0</v>
      </c>
      <c r="AW35">
        <f t="shared" si="29"/>
        <v>-0.56120259754761936</v>
      </c>
      <c r="AX35" t="e">
        <f t="shared" si="30"/>
        <v>#DIV/0!</v>
      </c>
      <c r="AY35" t="e">
        <f t="shared" si="31"/>
        <v>#DIV/0!</v>
      </c>
      <c r="AZ35" t="e">
        <f t="shared" si="32"/>
        <v>#DIV/0!</v>
      </c>
      <c r="BA35" t="e">
        <f t="shared" si="33"/>
        <v>#DIV/0!</v>
      </c>
      <c r="BB35" t="s">
        <v>302</v>
      </c>
      <c r="BC35">
        <v>0</v>
      </c>
      <c r="BD35" t="e">
        <f t="shared" si="34"/>
        <v>#DIV/0!</v>
      </c>
      <c r="BE35" t="e">
        <f t="shared" si="35"/>
        <v>#DIV/0!</v>
      </c>
      <c r="BF35" t="e">
        <f t="shared" si="36"/>
        <v>#DIV/0!</v>
      </c>
      <c r="BG35" t="e">
        <f t="shared" si="37"/>
        <v>#DIV/0!</v>
      </c>
      <c r="BH35" t="e">
        <f t="shared" si="38"/>
        <v>#DIV/0!</v>
      </c>
      <c r="BI35" t="e">
        <f t="shared" si="39"/>
        <v>#DIV/0!</v>
      </c>
      <c r="BJ35" t="e">
        <f t="shared" si="40"/>
        <v>#DIV/0!</v>
      </c>
      <c r="BK35" t="e">
        <f t="shared" si="41"/>
        <v>#DIV/0!</v>
      </c>
      <c r="BL35">
        <f t="shared" si="42"/>
        <v>0</v>
      </c>
      <c r="BM35">
        <f t="shared" si="43"/>
        <v>0</v>
      </c>
      <c r="BN35">
        <f t="shared" si="44"/>
        <v>0</v>
      </c>
      <c r="BO35">
        <f t="shared" si="45"/>
        <v>0</v>
      </c>
      <c r="BP35">
        <v>6</v>
      </c>
      <c r="BQ35">
        <v>0.5</v>
      </c>
      <c r="BR35" t="s">
        <v>303</v>
      </c>
      <c r="BS35">
        <v>1634337117</v>
      </c>
      <c r="BT35">
        <v>400.31299999999999</v>
      </c>
      <c r="BU35">
        <v>400.00299999999999</v>
      </c>
      <c r="BV35">
        <v>17.537700000000001</v>
      </c>
      <c r="BW35">
        <v>17.472100000000001</v>
      </c>
      <c r="BX35">
        <v>398.14</v>
      </c>
      <c r="BY35">
        <v>17.4285</v>
      </c>
      <c r="BZ35">
        <v>999.97699999999998</v>
      </c>
      <c r="CA35">
        <v>91.070999999999998</v>
      </c>
      <c r="CB35">
        <v>0.10023600000000001</v>
      </c>
      <c r="CC35">
        <v>25.124600000000001</v>
      </c>
      <c r="CD35">
        <v>24.628299999999999</v>
      </c>
      <c r="CE35">
        <v>999.9</v>
      </c>
      <c r="CF35">
        <v>0</v>
      </c>
      <c r="CG35">
        <v>0</v>
      </c>
      <c r="CH35">
        <v>9979.3799999999992</v>
      </c>
      <c r="CI35">
        <v>0</v>
      </c>
      <c r="CJ35">
        <v>1.5289399999999999E-3</v>
      </c>
      <c r="CK35">
        <v>0</v>
      </c>
      <c r="CL35">
        <v>0</v>
      </c>
      <c r="CM35">
        <v>0</v>
      </c>
      <c r="CN35">
        <v>0</v>
      </c>
      <c r="CO35">
        <v>-0.66</v>
      </c>
      <c r="CP35">
        <v>0</v>
      </c>
      <c r="CQ35">
        <v>-9.23</v>
      </c>
      <c r="CR35">
        <v>-2.04</v>
      </c>
      <c r="CS35">
        <v>34.186999999999998</v>
      </c>
      <c r="CT35">
        <v>39.625</v>
      </c>
      <c r="CU35">
        <v>36.686999999999998</v>
      </c>
      <c r="CV35">
        <v>38.625</v>
      </c>
      <c r="CW35">
        <v>35.25</v>
      </c>
      <c r="CX35">
        <v>0</v>
      </c>
      <c r="CY35">
        <v>0</v>
      </c>
      <c r="CZ35">
        <v>0</v>
      </c>
      <c r="DA35">
        <v>3115.599999904633</v>
      </c>
      <c r="DB35">
        <v>0</v>
      </c>
      <c r="DC35">
        <v>2.5388000000000002</v>
      </c>
      <c r="DD35">
        <v>-4.1384614355089173</v>
      </c>
      <c r="DE35">
        <v>-8.3676925563436164</v>
      </c>
      <c r="DF35">
        <v>-6.48</v>
      </c>
      <c r="DG35">
        <v>15</v>
      </c>
      <c r="DH35">
        <v>1634337065</v>
      </c>
      <c r="DI35" t="s">
        <v>333</v>
      </c>
      <c r="DJ35">
        <v>1634337065</v>
      </c>
      <c r="DK35">
        <v>1634337064</v>
      </c>
      <c r="DL35">
        <v>133</v>
      </c>
      <c r="DM35">
        <v>0.01</v>
      </c>
      <c r="DN35">
        <v>0</v>
      </c>
      <c r="DO35">
        <v>2.1720000000000002</v>
      </c>
      <c r="DP35">
        <v>0.108</v>
      </c>
      <c r="DQ35">
        <v>400</v>
      </c>
      <c r="DR35">
        <v>17</v>
      </c>
      <c r="DS35">
        <v>0.27</v>
      </c>
      <c r="DT35">
        <v>0.18</v>
      </c>
      <c r="DU35">
        <v>0.33330070000000001</v>
      </c>
      <c r="DV35">
        <v>7.4292810506566234E-2</v>
      </c>
      <c r="DW35">
        <v>2.6270385675889869E-2</v>
      </c>
      <c r="DX35">
        <v>1</v>
      </c>
      <c r="DY35">
        <v>2.3494117647058821</v>
      </c>
      <c r="DZ35">
        <v>3.428064243448858</v>
      </c>
      <c r="EA35">
        <v>1.572109749904232</v>
      </c>
      <c r="EB35">
        <v>0</v>
      </c>
      <c r="EC35">
        <v>6.5136484999999994E-2</v>
      </c>
      <c r="ED35">
        <v>9.8439016885552739E-3</v>
      </c>
      <c r="EE35">
        <v>1.233794935665971E-3</v>
      </c>
      <c r="EF35">
        <v>1</v>
      </c>
      <c r="EG35">
        <v>2</v>
      </c>
      <c r="EH35">
        <v>3</v>
      </c>
      <c r="EI35" t="s">
        <v>305</v>
      </c>
      <c r="EJ35">
        <v>100</v>
      </c>
      <c r="EK35">
        <v>100</v>
      </c>
      <c r="EL35">
        <v>2.173</v>
      </c>
      <c r="EM35">
        <v>0.10920000000000001</v>
      </c>
      <c r="EN35">
        <v>1.5591406567156909</v>
      </c>
      <c r="EO35">
        <v>1.948427853356016E-3</v>
      </c>
      <c r="EP35">
        <v>-1.17243448438673E-6</v>
      </c>
      <c r="EQ35">
        <v>3.7522437633766031E-10</v>
      </c>
      <c r="ER35">
        <v>-4.9778433393457527E-2</v>
      </c>
      <c r="ES35">
        <v>1.324990706552629E-3</v>
      </c>
      <c r="ET35">
        <v>4.5198677459254959E-4</v>
      </c>
      <c r="EU35">
        <v>-2.6198240979392152E-7</v>
      </c>
      <c r="EV35">
        <v>2</v>
      </c>
      <c r="EW35">
        <v>2078</v>
      </c>
      <c r="EX35">
        <v>1</v>
      </c>
      <c r="EY35">
        <v>28</v>
      </c>
      <c r="EZ35">
        <v>0.9</v>
      </c>
      <c r="FA35">
        <v>0.9</v>
      </c>
      <c r="FB35">
        <v>1.63574</v>
      </c>
      <c r="FC35">
        <v>2.51831</v>
      </c>
      <c r="FD35">
        <v>2.8491200000000001</v>
      </c>
      <c r="FE35">
        <v>3.1958000000000002</v>
      </c>
      <c r="FF35">
        <v>3.0981399999999999</v>
      </c>
      <c r="FG35">
        <v>2.4206500000000002</v>
      </c>
      <c r="FH35">
        <v>35.661299999999997</v>
      </c>
      <c r="FI35">
        <v>16.215900000000001</v>
      </c>
      <c r="FJ35">
        <v>18</v>
      </c>
      <c r="FK35">
        <v>1056.47</v>
      </c>
      <c r="FL35">
        <v>793.88099999999997</v>
      </c>
      <c r="FM35">
        <v>24.9998</v>
      </c>
      <c r="FN35">
        <v>23.782900000000001</v>
      </c>
      <c r="FO35">
        <v>30.0001</v>
      </c>
      <c r="FP35">
        <v>23.552600000000002</v>
      </c>
      <c r="FQ35">
        <v>23.619499999999999</v>
      </c>
      <c r="FR35">
        <v>32.754300000000001</v>
      </c>
      <c r="FS35">
        <v>17.337700000000002</v>
      </c>
      <c r="FT35">
        <v>97.751199999999997</v>
      </c>
      <c r="FU35">
        <v>25</v>
      </c>
      <c r="FV35">
        <v>400</v>
      </c>
      <c r="FW35">
        <v>17.474900000000002</v>
      </c>
      <c r="FX35">
        <v>101.318</v>
      </c>
      <c r="FY35">
        <v>101.566</v>
      </c>
    </row>
    <row r="36" spans="1:181" x14ac:dyDescent="0.2">
      <c r="A36">
        <v>18</v>
      </c>
      <c r="B36">
        <v>1634337122</v>
      </c>
      <c r="C36">
        <v>333</v>
      </c>
      <c r="D36" t="s">
        <v>342</v>
      </c>
      <c r="E36" t="s">
        <v>343</v>
      </c>
      <c r="F36" t="s">
        <v>301</v>
      </c>
      <c r="G36">
        <v>1634337122</v>
      </c>
      <c r="H36">
        <f t="shared" si="0"/>
        <v>1.1417143123529366E-4</v>
      </c>
      <c r="I36">
        <f t="shared" si="1"/>
        <v>0.11417143123529366</v>
      </c>
      <c r="J36">
        <f t="shared" si="2"/>
        <v>-0.63738360735214572</v>
      </c>
      <c r="K36">
        <f t="shared" si="3"/>
        <v>400.32</v>
      </c>
      <c r="L36">
        <f t="shared" si="4"/>
        <v>539.6240601738283</v>
      </c>
      <c r="M36">
        <f t="shared" si="5"/>
        <v>49.197787283717112</v>
      </c>
      <c r="N36">
        <f t="shared" si="6"/>
        <v>36.497368555200005</v>
      </c>
      <c r="O36">
        <f t="shared" si="7"/>
        <v>6.7122157847855201E-3</v>
      </c>
      <c r="P36">
        <f t="shared" si="8"/>
        <v>2.7687830537449591</v>
      </c>
      <c r="Q36">
        <f t="shared" si="9"/>
        <v>6.7031888732147311E-3</v>
      </c>
      <c r="R36">
        <f t="shared" si="10"/>
        <v>4.1903030486561028E-3</v>
      </c>
      <c r="S36">
        <f t="shared" si="11"/>
        <v>0</v>
      </c>
      <c r="T36">
        <f t="shared" si="12"/>
        <v>25.094866393816517</v>
      </c>
      <c r="U36">
        <f t="shared" si="13"/>
        <v>24.6387</v>
      </c>
      <c r="V36">
        <f t="shared" si="14"/>
        <v>3.1118273515598873</v>
      </c>
      <c r="W36">
        <f t="shared" si="15"/>
        <v>49.914280200341956</v>
      </c>
      <c r="X36">
        <f t="shared" si="16"/>
        <v>1.5990938387060001</v>
      </c>
      <c r="Y36">
        <f t="shared" si="17"/>
        <v>3.203680053659363</v>
      </c>
      <c r="Z36">
        <f t="shared" si="18"/>
        <v>1.5127335128538872</v>
      </c>
      <c r="AA36">
        <f t="shared" si="19"/>
        <v>-5.0349601174764507</v>
      </c>
      <c r="AB36">
        <f t="shared" si="20"/>
        <v>72.769433096830511</v>
      </c>
      <c r="AC36">
        <f t="shared" si="21"/>
        <v>5.5527268915310444</v>
      </c>
      <c r="AD36">
        <f t="shared" si="22"/>
        <v>73.287199870885104</v>
      </c>
      <c r="AE36">
        <v>2</v>
      </c>
      <c r="AF36">
        <v>0</v>
      </c>
      <c r="AG36">
        <f t="shared" si="23"/>
        <v>1</v>
      </c>
      <c r="AH36">
        <f t="shared" si="24"/>
        <v>0</v>
      </c>
      <c r="AI36">
        <f t="shared" si="25"/>
        <v>48475.728175809541</v>
      </c>
      <c r="AJ36" t="s">
        <v>302</v>
      </c>
      <c r="AK36" t="s">
        <v>302</v>
      </c>
      <c r="AL36">
        <v>0</v>
      </c>
      <c r="AM36">
        <v>0</v>
      </c>
      <c r="AN36" t="e">
        <f t="shared" si="26"/>
        <v>#DIV/0!</v>
      </c>
      <c r="AO36">
        <v>0</v>
      </c>
      <c r="AP36" t="s">
        <v>302</v>
      </c>
      <c r="AQ36" t="s">
        <v>302</v>
      </c>
      <c r="AR36">
        <v>0</v>
      </c>
      <c r="AS36">
        <v>0</v>
      </c>
      <c r="AT36" t="e">
        <f t="shared" si="27"/>
        <v>#DIV/0!</v>
      </c>
      <c r="AU36">
        <v>0.5</v>
      </c>
      <c r="AV36">
        <f t="shared" si="28"/>
        <v>0</v>
      </c>
      <c r="AW36">
        <f t="shared" si="29"/>
        <v>-0.63738360735214572</v>
      </c>
      <c r="AX36" t="e">
        <f t="shared" si="30"/>
        <v>#DIV/0!</v>
      </c>
      <c r="AY36" t="e">
        <f t="shared" si="31"/>
        <v>#DIV/0!</v>
      </c>
      <c r="AZ36" t="e">
        <f t="shared" si="32"/>
        <v>#DIV/0!</v>
      </c>
      <c r="BA36" t="e">
        <f t="shared" si="33"/>
        <v>#DIV/0!</v>
      </c>
      <c r="BB36" t="s">
        <v>302</v>
      </c>
      <c r="BC36">
        <v>0</v>
      </c>
      <c r="BD36" t="e">
        <f t="shared" si="34"/>
        <v>#DIV/0!</v>
      </c>
      <c r="BE36" t="e">
        <f t="shared" si="35"/>
        <v>#DIV/0!</v>
      </c>
      <c r="BF36" t="e">
        <f t="shared" si="36"/>
        <v>#DIV/0!</v>
      </c>
      <c r="BG36" t="e">
        <f t="shared" si="37"/>
        <v>#DIV/0!</v>
      </c>
      <c r="BH36" t="e">
        <f t="shared" si="38"/>
        <v>#DIV/0!</v>
      </c>
      <c r="BI36" t="e">
        <f t="shared" si="39"/>
        <v>#DIV/0!</v>
      </c>
      <c r="BJ36" t="e">
        <f t="shared" si="40"/>
        <v>#DIV/0!</v>
      </c>
      <c r="BK36" t="e">
        <f t="shared" si="41"/>
        <v>#DIV/0!</v>
      </c>
      <c r="BL36">
        <f t="shared" si="42"/>
        <v>0</v>
      </c>
      <c r="BM36">
        <f t="shared" si="43"/>
        <v>0</v>
      </c>
      <c r="BN36">
        <f t="shared" si="44"/>
        <v>0</v>
      </c>
      <c r="BO36">
        <f t="shared" si="45"/>
        <v>0</v>
      </c>
      <c r="BP36">
        <v>6</v>
      </c>
      <c r="BQ36">
        <v>0.5</v>
      </c>
      <c r="BR36" t="s">
        <v>303</v>
      </c>
      <c r="BS36">
        <v>1634337122</v>
      </c>
      <c r="BT36">
        <v>400.32</v>
      </c>
      <c r="BU36">
        <v>399.96499999999997</v>
      </c>
      <c r="BV36">
        <v>17.5396</v>
      </c>
      <c r="BW36">
        <v>17.472300000000001</v>
      </c>
      <c r="BX36">
        <v>398.14699999999999</v>
      </c>
      <c r="BY36">
        <v>17.430399999999999</v>
      </c>
      <c r="BZ36">
        <v>1000.02</v>
      </c>
      <c r="CA36">
        <v>91.070300000000003</v>
      </c>
      <c r="CB36">
        <v>0.100185</v>
      </c>
      <c r="CC36">
        <v>25.126200000000001</v>
      </c>
      <c r="CD36">
        <v>24.6387</v>
      </c>
      <c r="CE36">
        <v>999.9</v>
      </c>
      <c r="CF36">
        <v>0</v>
      </c>
      <c r="CG36">
        <v>0</v>
      </c>
      <c r="CH36">
        <v>10003.799999999999</v>
      </c>
      <c r="CI36">
        <v>0</v>
      </c>
      <c r="CJ36">
        <v>1.5289399999999999E-3</v>
      </c>
      <c r="CK36">
        <v>0</v>
      </c>
      <c r="CL36">
        <v>0</v>
      </c>
      <c r="CM36">
        <v>0</v>
      </c>
      <c r="CN36">
        <v>0</v>
      </c>
      <c r="CO36">
        <v>3.21</v>
      </c>
      <c r="CP36">
        <v>0</v>
      </c>
      <c r="CQ36">
        <v>-4.49</v>
      </c>
      <c r="CR36">
        <v>-1.08</v>
      </c>
      <c r="CS36">
        <v>33.811999999999998</v>
      </c>
      <c r="CT36">
        <v>39.686999999999998</v>
      </c>
      <c r="CU36">
        <v>36.75</v>
      </c>
      <c r="CV36">
        <v>38.75</v>
      </c>
      <c r="CW36">
        <v>35.25</v>
      </c>
      <c r="CX36">
        <v>0</v>
      </c>
      <c r="CY36">
        <v>0</v>
      </c>
      <c r="CZ36">
        <v>0</v>
      </c>
      <c r="DA36">
        <v>3120.3999998569489</v>
      </c>
      <c r="DB36">
        <v>0</v>
      </c>
      <c r="DC36">
        <v>2.3380000000000001</v>
      </c>
      <c r="DD36">
        <v>-1.8299998333209531</v>
      </c>
      <c r="DE36">
        <v>-3.466923183926955</v>
      </c>
      <c r="DF36">
        <v>-6.6852000000000009</v>
      </c>
      <c r="DG36">
        <v>15</v>
      </c>
      <c r="DH36">
        <v>1634337065</v>
      </c>
      <c r="DI36" t="s">
        <v>333</v>
      </c>
      <c r="DJ36">
        <v>1634337065</v>
      </c>
      <c r="DK36">
        <v>1634337064</v>
      </c>
      <c r="DL36">
        <v>133</v>
      </c>
      <c r="DM36">
        <v>0.01</v>
      </c>
      <c r="DN36">
        <v>0</v>
      </c>
      <c r="DO36">
        <v>2.1720000000000002</v>
      </c>
      <c r="DP36">
        <v>0.108</v>
      </c>
      <c r="DQ36">
        <v>400</v>
      </c>
      <c r="DR36">
        <v>17</v>
      </c>
      <c r="DS36">
        <v>0.27</v>
      </c>
      <c r="DT36">
        <v>0.18</v>
      </c>
      <c r="DU36">
        <v>0.34150922500000003</v>
      </c>
      <c r="DV36">
        <v>-8.3418427767355641E-2</v>
      </c>
      <c r="DW36">
        <v>2.1496033106700761E-2</v>
      </c>
      <c r="DX36">
        <v>1</v>
      </c>
      <c r="DY36">
        <v>2.3294285714285721</v>
      </c>
      <c r="DZ36">
        <v>-1.2436790606653649</v>
      </c>
      <c r="EA36">
        <v>1.521114145913435</v>
      </c>
      <c r="EB36">
        <v>0</v>
      </c>
      <c r="EC36">
        <v>6.573176750000001E-2</v>
      </c>
      <c r="ED36">
        <v>8.2291823639772232E-3</v>
      </c>
      <c r="EE36">
        <v>1.13225876004284E-3</v>
      </c>
      <c r="EF36">
        <v>1</v>
      </c>
      <c r="EG36">
        <v>2</v>
      </c>
      <c r="EH36">
        <v>3</v>
      </c>
      <c r="EI36" t="s">
        <v>305</v>
      </c>
      <c r="EJ36">
        <v>100</v>
      </c>
      <c r="EK36">
        <v>100</v>
      </c>
      <c r="EL36">
        <v>2.173</v>
      </c>
      <c r="EM36">
        <v>0.10920000000000001</v>
      </c>
      <c r="EN36">
        <v>1.5591406567156909</v>
      </c>
      <c r="EO36">
        <v>1.948427853356016E-3</v>
      </c>
      <c r="EP36">
        <v>-1.17243448438673E-6</v>
      </c>
      <c r="EQ36">
        <v>3.7522437633766031E-10</v>
      </c>
      <c r="ER36">
        <v>-4.9778433393457527E-2</v>
      </c>
      <c r="ES36">
        <v>1.324990706552629E-3</v>
      </c>
      <c r="ET36">
        <v>4.5198677459254959E-4</v>
      </c>
      <c r="EU36">
        <v>-2.6198240979392152E-7</v>
      </c>
      <c r="EV36">
        <v>2</v>
      </c>
      <c r="EW36">
        <v>2078</v>
      </c>
      <c r="EX36">
        <v>1</v>
      </c>
      <c r="EY36">
        <v>28</v>
      </c>
      <c r="EZ36">
        <v>0.9</v>
      </c>
      <c r="FA36">
        <v>1</v>
      </c>
      <c r="FB36">
        <v>1.63574</v>
      </c>
      <c r="FC36">
        <v>2.52075</v>
      </c>
      <c r="FD36">
        <v>2.8491200000000001</v>
      </c>
      <c r="FE36">
        <v>3.1958000000000002</v>
      </c>
      <c r="FF36">
        <v>3.0981399999999999</v>
      </c>
      <c r="FG36">
        <v>2.4133300000000002</v>
      </c>
      <c r="FH36">
        <v>35.661299999999997</v>
      </c>
      <c r="FI36">
        <v>16.2072</v>
      </c>
      <c r="FJ36">
        <v>18</v>
      </c>
      <c r="FK36">
        <v>1056.3399999999999</v>
      </c>
      <c r="FL36">
        <v>793.97799999999995</v>
      </c>
      <c r="FM36">
        <v>24.999700000000001</v>
      </c>
      <c r="FN36">
        <v>23.7819</v>
      </c>
      <c r="FO36">
        <v>30</v>
      </c>
      <c r="FP36">
        <v>23.550599999999999</v>
      </c>
      <c r="FQ36">
        <v>23.617799999999999</v>
      </c>
      <c r="FR36">
        <v>32.755200000000002</v>
      </c>
      <c r="FS36">
        <v>17.337700000000002</v>
      </c>
      <c r="FT36">
        <v>97.751199999999997</v>
      </c>
      <c r="FU36">
        <v>25</v>
      </c>
      <c r="FV36">
        <v>400</v>
      </c>
      <c r="FW36">
        <v>17.474900000000002</v>
      </c>
      <c r="FX36">
        <v>101.319</v>
      </c>
      <c r="FY36">
        <v>101.56699999999999</v>
      </c>
    </row>
    <row r="37" spans="1:181" x14ac:dyDescent="0.2">
      <c r="A37">
        <v>19</v>
      </c>
      <c r="B37">
        <v>1634337127</v>
      </c>
      <c r="C37">
        <v>338</v>
      </c>
      <c r="D37" t="s">
        <v>344</v>
      </c>
      <c r="E37" t="s">
        <v>345</v>
      </c>
      <c r="F37" t="s">
        <v>301</v>
      </c>
      <c r="G37">
        <v>1634337127</v>
      </c>
      <c r="H37">
        <f t="shared" si="0"/>
        <v>1.1417131502570901E-4</v>
      </c>
      <c r="I37">
        <f t="shared" si="1"/>
        <v>0.11417131502570901</v>
      </c>
      <c r="J37">
        <f t="shared" si="2"/>
        <v>-0.56738067660400271</v>
      </c>
      <c r="K37">
        <f t="shared" si="3"/>
        <v>400.30700000000002</v>
      </c>
      <c r="L37">
        <f t="shared" si="4"/>
        <v>523.06544780738272</v>
      </c>
      <c r="M37">
        <f t="shared" si="5"/>
        <v>47.688088718105448</v>
      </c>
      <c r="N37">
        <f t="shared" si="6"/>
        <v>36.496151314335002</v>
      </c>
      <c r="O37">
        <f t="shared" si="7"/>
        <v>6.715803959742102E-3</v>
      </c>
      <c r="P37">
        <f t="shared" si="8"/>
        <v>2.766869656065484</v>
      </c>
      <c r="Q37">
        <f t="shared" si="9"/>
        <v>6.7067611614612241E-3</v>
      </c>
      <c r="R37">
        <f t="shared" si="10"/>
        <v>4.1925371531189417E-3</v>
      </c>
      <c r="S37">
        <f t="shared" si="11"/>
        <v>0</v>
      </c>
      <c r="T37">
        <f t="shared" si="12"/>
        <v>25.097246351864179</v>
      </c>
      <c r="U37">
        <f t="shared" si="13"/>
        <v>24.633900000000001</v>
      </c>
      <c r="V37">
        <f t="shared" si="14"/>
        <v>3.1109345224653406</v>
      </c>
      <c r="W37">
        <f t="shared" si="15"/>
        <v>49.904256333798024</v>
      </c>
      <c r="X37">
        <f t="shared" si="16"/>
        <v>1.5990012651329999</v>
      </c>
      <c r="Y37">
        <f t="shared" si="17"/>
        <v>3.2041380487420761</v>
      </c>
      <c r="Z37">
        <f t="shared" si="18"/>
        <v>1.5119332573323407</v>
      </c>
      <c r="AA37">
        <f t="shared" si="19"/>
        <v>-5.0349549926337671</v>
      </c>
      <c r="AB37">
        <f t="shared" si="20"/>
        <v>73.79315082134255</v>
      </c>
      <c r="AC37">
        <f t="shared" si="21"/>
        <v>5.6346684114600203</v>
      </c>
      <c r="AD37">
        <f t="shared" si="22"/>
        <v>74.392864240168805</v>
      </c>
      <c r="AE37">
        <v>3</v>
      </c>
      <c r="AF37">
        <v>0</v>
      </c>
      <c r="AG37">
        <f t="shared" si="23"/>
        <v>1</v>
      </c>
      <c r="AH37">
        <f t="shared" si="24"/>
        <v>0</v>
      </c>
      <c r="AI37">
        <f t="shared" si="25"/>
        <v>48422.869168692523</v>
      </c>
      <c r="AJ37" t="s">
        <v>302</v>
      </c>
      <c r="AK37" t="s">
        <v>302</v>
      </c>
      <c r="AL37">
        <v>0</v>
      </c>
      <c r="AM37">
        <v>0</v>
      </c>
      <c r="AN37" t="e">
        <f t="shared" si="26"/>
        <v>#DIV/0!</v>
      </c>
      <c r="AO37">
        <v>0</v>
      </c>
      <c r="AP37" t="s">
        <v>302</v>
      </c>
      <c r="AQ37" t="s">
        <v>302</v>
      </c>
      <c r="AR37">
        <v>0</v>
      </c>
      <c r="AS37">
        <v>0</v>
      </c>
      <c r="AT37" t="e">
        <f t="shared" si="27"/>
        <v>#DIV/0!</v>
      </c>
      <c r="AU37">
        <v>0.5</v>
      </c>
      <c r="AV37">
        <f t="shared" si="28"/>
        <v>0</v>
      </c>
      <c r="AW37">
        <f t="shared" si="29"/>
        <v>-0.56738067660400271</v>
      </c>
      <c r="AX37" t="e">
        <f t="shared" si="30"/>
        <v>#DIV/0!</v>
      </c>
      <c r="AY37" t="e">
        <f t="shared" si="31"/>
        <v>#DIV/0!</v>
      </c>
      <c r="AZ37" t="e">
        <f t="shared" si="32"/>
        <v>#DIV/0!</v>
      </c>
      <c r="BA37" t="e">
        <f t="shared" si="33"/>
        <v>#DIV/0!</v>
      </c>
      <c r="BB37" t="s">
        <v>302</v>
      </c>
      <c r="BC37">
        <v>0</v>
      </c>
      <c r="BD37" t="e">
        <f t="shared" si="34"/>
        <v>#DIV/0!</v>
      </c>
      <c r="BE37" t="e">
        <f t="shared" si="35"/>
        <v>#DIV/0!</v>
      </c>
      <c r="BF37" t="e">
        <f t="shared" si="36"/>
        <v>#DIV/0!</v>
      </c>
      <c r="BG37" t="e">
        <f t="shared" si="37"/>
        <v>#DIV/0!</v>
      </c>
      <c r="BH37" t="e">
        <f t="shared" si="38"/>
        <v>#DIV/0!</v>
      </c>
      <c r="BI37" t="e">
        <f t="shared" si="39"/>
        <v>#DIV/0!</v>
      </c>
      <c r="BJ37" t="e">
        <f t="shared" si="40"/>
        <v>#DIV/0!</v>
      </c>
      <c r="BK37" t="e">
        <f t="shared" si="41"/>
        <v>#DIV/0!</v>
      </c>
      <c r="BL37">
        <f t="shared" si="42"/>
        <v>0</v>
      </c>
      <c r="BM37">
        <f t="shared" si="43"/>
        <v>0</v>
      </c>
      <c r="BN37">
        <f t="shared" si="44"/>
        <v>0</v>
      </c>
      <c r="BO37">
        <f t="shared" si="45"/>
        <v>0</v>
      </c>
      <c r="BP37">
        <v>6</v>
      </c>
      <c r="BQ37">
        <v>0.5</v>
      </c>
      <c r="BR37" t="s">
        <v>303</v>
      </c>
      <c r="BS37">
        <v>1634337127</v>
      </c>
      <c r="BT37">
        <v>400.30700000000002</v>
      </c>
      <c r="BU37">
        <v>399.99400000000003</v>
      </c>
      <c r="BV37">
        <v>17.538599999999999</v>
      </c>
      <c r="BW37">
        <v>17.471299999999999</v>
      </c>
      <c r="BX37">
        <v>398.13400000000001</v>
      </c>
      <c r="BY37">
        <v>17.429400000000001</v>
      </c>
      <c r="BZ37">
        <v>1000.02</v>
      </c>
      <c r="CA37">
        <v>91.070400000000006</v>
      </c>
      <c r="CB37">
        <v>0.100005</v>
      </c>
      <c r="CC37">
        <v>25.128599999999999</v>
      </c>
      <c r="CD37">
        <v>24.633900000000001</v>
      </c>
      <c r="CE37">
        <v>999.9</v>
      </c>
      <c r="CF37">
        <v>0</v>
      </c>
      <c r="CG37">
        <v>0</v>
      </c>
      <c r="CH37">
        <v>9992.5</v>
      </c>
      <c r="CI37">
        <v>0</v>
      </c>
      <c r="CJ37">
        <v>1.5289399999999999E-3</v>
      </c>
      <c r="CK37">
        <v>0</v>
      </c>
      <c r="CL37">
        <v>0</v>
      </c>
      <c r="CM37">
        <v>0</v>
      </c>
      <c r="CN37">
        <v>0</v>
      </c>
      <c r="CO37">
        <v>0.77</v>
      </c>
      <c r="CP37">
        <v>0</v>
      </c>
      <c r="CQ37">
        <v>-4.71</v>
      </c>
      <c r="CR37">
        <v>-0.7</v>
      </c>
      <c r="CS37">
        <v>34.436999999999998</v>
      </c>
      <c r="CT37">
        <v>39.75</v>
      </c>
      <c r="CU37">
        <v>36.75</v>
      </c>
      <c r="CV37">
        <v>38.75</v>
      </c>
      <c r="CW37">
        <v>35.311999999999998</v>
      </c>
      <c r="CX37">
        <v>0</v>
      </c>
      <c r="CY37">
        <v>0</v>
      </c>
      <c r="CZ37">
        <v>0</v>
      </c>
      <c r="DA37">
        <v>3125.7999999523158</v>
      </c>
      <c r="DB37">
        <v>0</v>
      </c>
      <c r="DC37">
        <v>2.2749999999999999</v>
      </c>
      <c r="DD37">
        <v>-0.50495713115768248</v>
      </c>
      <c r="DE37">
        <v>1.99247850680967</v>
      </c>
      <c r="DF37">
        <v>-6.7853846153846149</v>
      </c>
      <c r="DG37">
        <v>15</v>
      </c>
      <c r="DH37">
        <v>1634337065</v>
      </c>
      <c r="DI37" t="s">
        <v>333</v>
      </c>
      <c r="DJ37">
        <v>1634337065</v>
      </c>
      <c r="DK37">
        <v>1634337064</v>
      </c>
      <c r="DL37">
        <v>133</v>
      </c>
      <c r="DM37">
        <v>0.01</v>
      </c>
      <c r="DN37">
        <v>0</v>
      </c>
      <c r="DO37">
        <v>2.1720000000000002</v>
      </c>
      <c r="DP37">
        <v>0.108</v>
      </c>
      <c r="DQ37">
        <v>400</v>
      </c>
      <c r="DR37">
        <v>17</v>
      </c>
      <c r="DS37">
        <v>0.27</v>
      </c>
      <c r="DT37">
        <v>0.18</v>
      </c>
      <c r="DU37">
        <v>0.32898027499999999</v>
      </c>
      <c r="DV37">
        <v>-0.14826055159474741</v>
      </c>
      <c r="DW37">
        <v>2.699470118651761E-2</v>
      </c>
      <c r="DX37">
        <v>1</v>
      </c>
      <c r="DY37">
        <v>2.334705882352941</v>
      </c>
      <c r="DZ37">
        <v>0.36458244647551502</v>
      </c>
      <c r="EA37">
        <v>1.690927756647425</v>
      </c>
      <c r="EB37">
        <v>1</v>
      </c>
      <c r="EC37">
        <v>6.6336252499999998E-2</v>
      </c>
      <c r="ED37">
        <v>7.3036559099435242E-3</v>
      </c>
      <c r="EE37">
        <v>1.059045503504806E-3</v>
      </c>
      <c r="EF37">
        <v>1</v>
      </c>
      <c r="EG37">
        <v>3</v>
      </c>
      <c r="EH37">
        <v>3</v>
      </c>
      <c r="EI37" t="s">
        <v>308</v>
      </c>
      <c r="EJ37">
        <v>100</v>
      </c>
      <c r="EK37">
        <v>100</v>
      </c>
      <c r="EL37">
        <v>2.173</v>
      </c>
      <c r="EM37">
        <v>0.10920000000000001</v>
      </c>
      <c r="EN37">
        <v>1.5591406567156909</v>
      </c>
      <c r="EO37">
        <v>1.948427853356016E-3</v>
      </c>
      <c r="EP37">
        <v>-1.17243448438673E-6</v>
      </c>
      <c r="EQ37">
        <v>3.7522437633766031E-10</v>
      </c>
      <c r="ER37">
        <v>-4.9778433393457527E-2</v>
      </c>
      <c r="ES37">
        <v>1.324990706552629E-3</v>
      </c>
      <c r="ET37">
        <v>4.5198677459254959E-4</v>
      </c>
      <c r="EU37">
        <v>-2.6198240979392152E-7</v>
      </c>
      <c r="EV37">
        <v>2</v>
      </c>
      <c r="EW37">
        <v>2078</v>
      </c>
      <c r="EX37">
        <v>1</v>
      </c>
      <c r="EY37">
        <v>28</v>
      </c>
      <c r="EZ37">
        <v>1</v>
      </c>
      <c r="FA37">
        <v>1.1000000000000001</v>
      </c>
      <c r="FB37">
        <v>1.63574</v>
      </c>
      <c r="FC37">
        <v>2.51709</v>
      </c>
      <c r="FD37">
        <v>2.8491200000000001</v>
      </c>
      <c r="FE37">
        <v>3.1958000000000002</v>
      </c>
      <c r="FF37">
        <v>3.0981399999999999</v>
      </c>
      <c r="FG37">
        <v>2.3999000000000001</v>
      </c>
      <c r="FH37">
        <v>35.661299999999997</v>
      </c>
      <c r="FI37">
        <v>16.215900000000001</v>
      </c>
      <c r="FJ37">
        <v>18</v>
      </c>
      <c r="FK37">
        <v>1056.1400000000001</v>
      </c>
      <c r="FL37">
        <v>793.81700000000001</v>
      </c>
      <c r="FM37">
        <v>24.999700000000001</v>
      </c>
      <c r="FN37">
        <v>23.7804</v>
      </c>
      <c r="FO37">
        <v>30</v>
      </c>
      <c r="FP37">
        <v>23.5488</v>
      </c>
      <c r="FQ37">
        <v>23.616800000000001</v>
      </c>
      <c r="FR37">
        <v>32.755499999999998</v>
      </c>
      <c r="FS37">
        <v>17.337700000000002</v>
      </c>
      <c r="FT37">
        <v>97.751199999999997</v>
      </c>
      <c r="FU37">
        <v>25</v>
      </c>
      <c r="FV37">
        <v>400</v>
      </c>
      <c r="FW37">
        <v>17.474900000000002</v>
      </c>
      <c r="FX37">
        <v>101.31699999999999</v>
      </c>
      <c r="FY37">
        <v>101.568</v>
      </c>
    </row>
    <row r="38" spans="1:181" x14ac:dyDescent="0.2">
      <c r="A38">
        <v>20</v>
      </c>
      <c r="B38">
        <v>1634337132</v>
      </c>
      <c r="C38">
        <v>343</v>
      </c>
      <c r="D38" t="s">
        <v>346</v>
      </c>
      <c r="E38" t="s">
        <v>347</v>
      </c>
      <c r="F38" t="s">
        <v>301</v>
      </c>
      <c r="G38">
        <v>1634337132</v>
      </c>
      <c r="H38">
        <f t="shared" si="0"/>
        <v>1.158654629279836E-4</v>
      </c>
      <c r="I38">
        <f t="shared" si="1"/>
        <v>0.1158654629279836</v>
      </c>
      <c r="J38">
        <f t="shared" si="2"/>
        <v>-0.63805270955706794</v>
      </c>
      <c r="K38">
        <f t="shared" si="3"/>
        <v>400.34399999999999</v>
      </c>
      <c r="L38">
        <f t="shared" si="4"/>
        <v>537.61669689420376</v>
      </c>
      <c r="M38">
        <f t="shared" si="5"/>
        <v>49.013974649965888</v>
      </c>
      <c r="N38">
        <f t="shared" si="6"/>
        <v>36.498960654727199</v>
      </c>
      <c r="O38">
        <f t="shared" si="7"/>
        <v>6.8115243864118975E-3</v>
      </c>
      <c r="P38">
        <f t="shared" si="8"/>
        <v>2.766425293767611</v>
      </c>
      <c r="Q38">
        <f t="shared" si="9"/>
        <v>6.8022206776940921E-3</v>
      </c>
      <c r="R38">
        <f t="shared" si="10"/>
        <v>4.2522227477616078E-3</v>
      </c>
      <c r="S38">
        <f t="shared" si="11"/>
        <v>0</v>
      </c>
      <c r="T38">
        <f t="shared" si="12"/>
        <v>25.10037644061606</v>
      </c>
      <c r="U38">
        <f t="shared" si="13"/>
        <v>24.638500000000001</v>
      </c>
      <c r="V38">
        <f t="shared" si="14"/>
        <v>3.1117901458765975</v>
      </c>
      <c r="W38">
        <f t="shared" si="15"/>
        <v>49.893070643361284</v>
      </c>
      <c r="X38">
        <f t="shared" si="16"/>
        <v>1.5989856754068099</v>
      </c>
      <c r="Y38">
        <f t="shared" si="17"/>
        <v>3.2048251486392916</v>
      </c>
      <c r="Z38">
        <f t="shared" si="18"/>
        <v>1.5128044704697876</v>
      </c>
      <c r="AA38">
        <f t="shared" si="19"/>
        <v>-5.1096669151240768</v>
      </c>
      <c r="AB38">
        <f t="shared" si="20"/>
        <v>73.632156040042929</v>
      </c>
      <c r="AC38">
        <f t="shared" si="21"/>
        <v>5.6235105215917915</v>
      </c>
      <c r="AD38">
        <f t="shared" si="22"/>
        <v>74.145999646510646</v>
      </c>
      <c r="AE38">
        <v>3</v>
      </c>
      <c r="AF38">
        <v>0</v>
      </c>
      <c r="AG38">
        <f t="shared" si="23"/>
        <v>1</v>
      </c>
      <c r="AH38">
        <f t="shared" si="24"/>
        <v>0</v>
      </c>
      <c r="AI38">
        <f t="shared" si="25"/>
        <v>48410.077611385444</v>
      </c>
      <c r="AJ38" t="s">
        <v>302</v>
      </c>
      <c r="AK38" t="s">
        <v>302</v>
      </c>
      <c r="AL38">
        <v>0</v>
      </c>
      <c r="AM38">
        <v>0</v>
      </c>
      <c r="AN38" t="e">
        <f t="shared" si="26"/>
        <v>#DIV/0!</v>
      </c>
      <c r="AO38">
        <v>0</v>
      </c>
      <c r="AP38" t="s">
        <v>302</v>
      </c>
      <c r="AQ38" t="s">
        <v>302</v>
      </c>
      <c r="AR38">
        <v>0</v>
      </c>
      <c r="AS38">
        <v>0</v>
      </c>
      <c r="AT38" t="e">
        <f t="shared" si="27"/>
        <v>#DIV/0!</v>
      </c>
      <c r="AU38">
        <v>0.5</v>
      </c>
      <c r="AV38">
        <f t="shared" si="28"/>
        <v>0</v>
      </c>
      <c r="AW38">
        <f t="shared" si="29"/>
        <v>-0.63805270955706794</v>
      </c>
      <c r="AX38" t="e">
        <f t="shared" si="30"/>
        <v>#DIV/0!</v>
      </c>
      <c r="AY38" t="e">
        <f t="shared" si="31"/>
        <v>#DIV/0!</v>
      </c>
      <c r="AZ38" t="e">
        <f t="shared" si="32"/>
        <v>#DIV/0!</v>
      </c>
      <c r="BA38" t="e">
        <f t="shared" si="33"/>
        <v>#DIV/0!</v>
      </c>
      <c r="BB38" t="s">
        <v>302</v>
      </c>
      <c r="BC38">
        <v>0</v>
      </c>
      <c r="BD38" t="e">
        <f t="shared" si="34"/>
        <v>#DIV/0!</v>
      </c>
      <c r="BE38" t="e">
        <f t="shared" si="35"/>
        <v>#DIV/0!</v>
      </c>
      <c r="BF38" t="e">
        <f t="shared" si="36"/>
        <v>#DIV/0!</v>
      </c>
      <c r="BG38" t="e">
        <f t="shared" si="37"/>
        <v>#DIV/0!</v>
      </c>
      <c r="BH38" t="e">
        <f t="shared" si="38"/>
        <v>#DIV/0!</v>
      </c>
      <c r="BI38" t="e">
        <f t="shared" si="39"/>
        <v>#DIV/0!</v>
      </c>
      <c r="BJ38" t="e">
        <f t="shared" si="40"/>
        <v>#DIV/0!</v>
      </c>
      <c r="BK38" t="e">
        <f t="shared" si="41"/>
        <v>#DIV/0!</v>
      </c>
      <c r="BL38">
        <f t="shared" si="42"/>
        <v>0</v>
      </c>
      <c r="BM38">
        <f t="shared" si="43"/>
        <v>0</v>
      </c>
      <c r="BN38">
        <f t="shared" si="44"/>
        <v>0</v>
      </c>
      <c r="BO38">
        <f t="shared" si="45"/>
        <v>0</v>
      </c>
      <c r="BP38">
        <v>6</v>
      </c>
      <c r="BQ38">
        <v>0.5</v>
      </c>
      <c r="BR38" t="s">
        <v>303</v>
      </c>
      <c r="BS38">
        <v>1634337132</v>
      </c>
      <c r="BT38">
        <v>400.34399999999999</v>
      </c>
      <c r="BU38">
        <v>399.98899999999998</v>
      </c>
      <c r="BV38">
        <v>17.538699999999999</v>
      </c>
      <c r="BW38">
        <v>17.470400000000001</v>
      </c>
      <c r="BX38">
        <v>398.17099999999999</v>
      </c>
      <c r="BY38">
        <v>17.429400000000001</v>
      </c>
      <c r="BZ38">
        <v>1000</v>
      </c>
      <c r="CA38">
        <v>91.069299999999998</v>
      </c>
      <c r="CB38">
        <v>9.9696300000000002E-2</v>
      </c>
      <c r="CC38">
        <v>25.132200000000001</v>
      </c>
      <c r="CD38">
        <v>24.638500000000001</v>
      </c>
      <c r="CE38">
        <v>999.9</v>
      </c>
      <c r="CF38">
        <v>0</v>
      </c>
      <c r="CG38">
        <v>0</v>
      </c>
      <c r="CH38">
        <v>9990</v>
      </c>
      <c r="CI38">
        <v>0</v>
      </c>
      <c r="CJ38">
        <v>1.5289399999999999E-3</v>
      </c>
      <c r="CK38">
        <v>0</v>
      </c>
      <c r="CL38">
        <v>0</v>
      </c>
      <c r="CM38">
        <v>0</v>
      </c>
      <c r="CN38">
        <v>0</v>
      </c>
      <c r="CO38">
        <v>0.94</v>
      </c>
      <c r="CP38">
        <v>0</v>
      </c>
      <c r="CQ38">
        <v>-4.9000000000000004</v>
      </c>
      <c r="CR38">
        <v>-1.28</v>
      </c>
      <c r="CS38">
        <v>33.686999999999998</v>
      </c>
      <c r="CT38">
        <v>39.811999999999998</v>
      </c>
      <c r="CU38">
        <v>36.75</v>
      </c>
      <c r="CV38">
        <v>38.875</v>
      </c>
      <c r="CW38">
        <v>35.311999999999998</v>
      </c>
      <c r="CX38">
        <v>0</v>
      </c>
      <c r="CY38">
        <v>0</v>
      </c>
      <c r="CZ38">
        <v>0</v>
      </c>
      <c r="DA38">
        <v>3130.599999904633</v>
      </c>
      <c r="DB38">
        <v>0</v>
      </c>
      <c r="DC38">
        <v>1.958076923076923</v>
      </c>
      <c r="DD38">
        <v>2.9227351736343712</v>
      </c>
      <c r="DE38">
        <v>4.8851281109026354</v>
      </c>
      <c r="DF38">
        <v>-6.2511538461538461</v>
      </c>
      <c r="DG38">
        <v>15</v>
      </c>
      <c r="DH38">
        <v>1634337065</v>
      </c>
      <c r="DI38" t="s">
        <v>333</v>
      </c>
      <c r="DJ38">
        <v>1634337065</v>
      </c>
      <c r="DK38">
        <v>1634337064</v>
      </c>
      <c r="DL38">
        <v>133</v>
      </c>
      <c r="DM38">
        <v>0.01</v>
      </c>
      <c r="DN38">
        <v>0</v>
      </c>
      <c r="DO38">
        <v>2.1720000000000002</v>
      </c>
      <c r="DP38">
        <v>0.108</v>
      </c>
      <c r="DQ38">
        <v>400</v>
      </c>
      <c r="DR38">
        <v>17</v>
      </c>
      <c r="DS38">
        <v>0.27</v>
      </c>
      <c r="DT38">
        <v>0.18</v>
      </c>
      <c r="DU38">
        <v>0.32592705</v>
      </c>
      <c r="DV38">
        <v>2.4888607879924779E-2</v>
      </c>
      <c r="DW38">
        <v>2.4986327532222491E-2</v>
      </c>
      <c r="DX38">
        <v>1</v>
      </c>
      <c r="DY38">
        <v>2.27</v>
      </c>
      <c r="DZ38">
        <v>-2.224006762468306</v>
      </c>
      <c r="EA38">
        <v>1.642281411723983</v>
      </c>
      <c r="EB38">
        <v>0</v>
      </c>
      <c r="EC38">
        <v>6.6872214999999999E-2</v>
      </c>
      <c r="ED38">
        <v>1.8669906191368811E-3</v>
      </c>
      <c r="EE38">
        <v>5.7814135968204121E-4</v>
      </c>
      <c r="EF38">
        <v>1</v>
      </c>
      <c r="EG38">
        <v>2</v>
      </c>
      <c r="EH38">
        <v>3</v>
      </c>
      <c r="EI38" t="s">
        <v>305</v>
      </c>
      <c r="EJ38">
        <v>100</v>
      </c>
      <c r="EK38">
        <v>100</v>
      </c>
      <c r="EL38">
        <v>2.173</v>
      </c>
      <c r="EM38">
        <v>0.10929999999999999</v>
      </c>
      <c r="EN38">
        <v>1.5591406567156909</v>
      </c>
      <c r="EO38">
        <v>1.948427853356016E-3</v>
      </c>
      <c r="EP38">
        <v>-1.17243448438673E-6</v>
      </c>
      <c r="EQ38">
        <v>3.7522437633766031E-10</v>
      </c>
      <c r="ER38">
        <v>-4.9778433393457527E-2</v>
      </c>
      <c r="ES38">
        <v>1.324990706552629E-3</v>
      </c>
      <c r="ET38">
        <v>4.5198677459254959E-4</v>
      </c>
      <c r="EU38">
        <v>-2.6198240979392152E-7</v>
      </c>
      <c r="EV38">
        <v>2</v>
      </c>
      <c r="EW38">
        <v>2078</v>
      </c>
      <c r="EX38">
        <v>1</v>
      </c>
      <c r="EY38">
        <v>28</v>
      </c>
      <c r="EZ38">
        <v>1.1000000000000001</v>
      </c>
      <c r="FA38">
        <v>1.1000000000000001</v>
      </c>
      <c r="FB38">
        <v>1.63574</v>
      </c>
      <c r="FC38">
        <v>2.5158700000000001</v>
      </c>
      <c r="FD38">
        <v>2.8491200000000001</v>
      </c>
      <c r="FE38">
        <v>3.1958000000000002</v>
      </c>
      <c r="FF38">
        <v>3.0981399999999999</v>
      </c>
      <c r="FG38">
        <v>2.4609399999999999</v>
      </c>
      <c r="FH38">
        <v>35.661299999999997</v>
      </c>
      <c r="FI38">
        <v>16.215900000000001</v>
      </c>
      <c r="FJ38">
        <v>18</v>
      </c>
      <c r="FK38">
        <v>1055.6600000000001</v>
      </c>
      <c r="FL38">
        <v>793.79399999999998</v>
      </c>
      <c r="FM38">
        <v>24.999700000000001</v>
      </c>
      <c r="FN38">
        <v>23.778700000000001</v>
      </c>
      <c r="FO38">
        <v>29.9999</v>
      </c>
      <c r="FP38">
        <v>23.546800000000001</v>
      </c>
      <c r="FQ38">
        <v>23.615300000000001</v>
      </c>
      <c r="FR38">
        <v>32.755699999999997</v>
      </c>
      <c r="FS38">
        <v>17.337700000000002</v>
      </c>
      <c r="FT38">
        <v>97.751199999999997</v>
      </c>
      <c r="FU38">
        <v>25</v>
      </c>
      <c r="FV38">
        <v>400</v>
      </c>
      <c r="FW38">
        <v>17.474900000000002</v>
      </c>
      <c r="FX38">
        <v>101.318</v>
      </c>
      <c r="FY38">
        <v>101.569</v>
      </c>
    </row>
    <row r="39" spans="1:181" x14ac:dyDescent="0.2">
      <c r="A39">
        <v>21</v>
      </c>
      <c r="B39">
        <v>1634337137</v>
      </c>
      <c r="C39">
        <v>348</v>
      </c>
      <c r="D39" t="s">
        <v>348</v>
      </c>
      <c r="E39" t="s">
        <v>349</v>
      </c>
      <c r="F39" t="s">
        <v>301</v>
      </c>
      <c r="G39">
        <v>1634337137</v>
      </c>
      <c r="H39">
        <f t="shared" si="0"/>
        <v>1.1569806422010009E-4</v>
      </c>
      <c r="I39">
        <f t="shared" si="1"/>
        <v>0.11569806422010009</v>
      </c>
      <c r="J39">
        <f t="shared" si="2"/>
        <v>-0.6496637316337126</v>
      </c>
      <c r="K39">
        <f t="shared" si="3"/>
        <v>400.33800000000002</v>
      </c>
      <c r="L39">
        <f t="shared" si="4"/>
        <v>540.58829621503639</v>
      </c>
      <c r="M39">
        <f t="shared" si="5"/>
        <v>49.286000529400368</v>
      </c>
      <c r="N39">
        <f t="shared" si="6"/>
        <v>36.499234293615608</v>
      </c>
      <c r="O39">
        <f t="shared" si="7"/>
        <v>6.7984421309803516E-3</v>
      </c>
      <c r="P39">
        <f t="shared" si="8"/>
        <v>2.7689014646789594</v>
      </c>
      <c r="Q39">
        <f t="shared" si="9"/>
        <v>6.7891823752269324E-3</v>
      </c>
      <c r="R39">
        <f t="shared" si="10"/>
        <v>4.2440698677609122E-3</v>
      </c>
      <c r="S39">
        <f t="shared" si="11"/>
        <v>0</v>
      </c>
      <c r="T39">
        <f t="shared" si="12"/>
        <v>25.101048830572243</v>
      </c>
      <c r="U39">
        <f t="shared" si="13"/>
        <v>24.642399999999999</v>
      </c>
      <c r="V39">
        <f t="shared" si="14"/>
        <v>3.1125157268364756</v>
      </c>
      <c r="W39">
        <f t="shared" si="15"/>
        <v>49.890702668550759</v>
      </c>
      <c r="X39">
        <f t="shared" si="16"/>
        <v>1.5989669253602201</v>
      </c>
      <c r="Y39">
        <f t="shared" si="17"/>
        <v>3.2049396778052386</v>
      </c>
      <c r="Z39">
        <f t="shared" si="18"/>
        <v>1.5135488014762555</v>
      </c>
      <c r="AA39">
        <f t="shared" si="19"/>
        <v>-5.1022846321064144</v>
      </c>
      <c r="AB39">
        <f t="shared" si="20"/>
        <v>73.20544853055398</v>
      </c>
      <c r="AC39">
        <f t="shared" si="21"/>
        <v>5.5860482586557616</v>
      </c>
      <c r="AD39">
        <f t="shared" si="22"/>
        <v>73.689212157103327</v>
      </c>
      <c r="AE39">
        <v>3</v>
      </c>
      <c r="AF39">
        <v>0</v>
      </c>
      <c r="AG39">
        <f t="shared" si="23"/>
        <v>1</v>
      </c>
      <c r="AH39">
        <f t="shared" si="24"/>
        <v>0</v>
      </c>
      <c r="AI39">
        <f t="shared" si="25"/>
        <v>48477.922359506381</v>
      </c>
      <c r="AJ39" t="s">
        <v>302</v>
      </c>
      <c r="AK39" t="s">
        <v>302</v>
      </c>
      <c r="AL39">
        <v>0</v>
      </c>
      <c r="AM39">
        <v>0</v>
      </c>
      <c r="AN39" t="e">
        <f t="shared" si="26"/>
        <v>#DIV/0!</v>
      </c>
      <c r="AO39">
        <v>0</v>
      </c>
      <c r="AP39" t="s">
        <v>302</v>
      </c>
      <c r="AQ39" t="s">
        <v>302</v>
      </c>
      <c r="AR39">
        <v>0</v>
      </c>
      <c r="AS39">
        <v>0</v>
      </c>
      <c r="AT39" t="e">
        <f t="shared" si="27"/>
        <v>#DIV/0!</v>
      </c>
      <c r="AU39">
        <v>0.5</v>
      </c>
      <c r="AV39">
        <f t="shared" si="28"/>
        <v>0</v>
      </c>
      <c r="AW39">
        <f t="shared" si="29"/>
        <v>-0.6496637316337126</v>
      </c>
      <c r="AX39" t="e">
        <f t="shared" si="30"/>
        <v>#DIV/0!</v>
      </c>
      <c r="AY39" t="e">
        <f t="shared" si="31"/>
        <v>#DIV/0!</v>
      </c>
      <c r="AZ39" t="e">
        <f t="shared" si="32"/>
        <v>#DIV/0!</v>
      </c>
      <c r="BA39" t="e">
        <f t="shared" si="33"/>
        <v>#DIV/0!</v>
      </c>
      <c r="BB39" t="s">
        <v>302</v>
      </c>
      <c r="BC39">
        <v>0</v>
      </c>
      <c r="BD39" t="e">
        <f t="shared" si="34"/>
        <v>#DIV/0!</v>
      </c>
      <c r="BE39" t="e">
        <f t="shared" si="35"/>
        <v>#DIV/0!</v>
      </c>
      <c r="BF39" t="e">
        <f t="shared" si="36"/>
        <v>#DIV/0!</v>
      </c>
      <c r="BG39" t="e">
        <f t="shared" si="37"/>
        <v>#DIV/0!</v>
      </c>
      <c r="BH39" t="e">
        <f t="shared" si="38"/>
        <v>#DIV/0!</v>
      </c>
      <c r="BI39" t="e">
        <f t="shared" si="39"/>
        <v>#DIV/0!</v>
      </c>
      <c r="BJ39" t="e">
        <f t="shared" si="40"/>
        <v>#DIV/0!</v>
      </c>
      <c r="BK39" t="e">
        <f t="shared" si="41"/>
        <v>#DIV/0!</v>
      </c>
      <c r="BL39">
        <f t="shared" si="42"/>
        <v>0</v>
      </c>
      <c r="BM39">
        <f t="shared" si="43"/>
        <v>0</v>
      </c>
      <c r="BN39">
        <f t="shared" si="44"/>
        <v>0</v>
      </c>
      <c r="BO39">
        <f t="shared" si="45"/>
        <v>0</v>
      </c>
      <c r="BP39">
        <v>6</v>
      </c>
      <c r="BQ39">
        <v>0.5</v>
      </c>
      <c r="BR39" t="s">
        <v>303</v>
      </c>
      <c r="BS39">
        <v>1634337137</v>
      </c>
      <c r="BT39">
        <v>400.33800000000002</v>
      </c>
      <c r="BU39">
        <v>399.976</v>
      </c>
      <c r="BV39">
        <v>17.5381</v>
      </c>
      <c r="BW39">
        <v>17.469899999999999</v>
      </c>
      <c r="BX39">
        <v>398.16500000000002</v>
      </c>
      <c r="BY39">
        <v>17.428899999999999</v>
      </c>
      <c r="BZ39">
        <v>1000.02</v>
      </c>
      <c r="CA39">
        <v>91.071200000000005</v>
      </c>
      <c r="CB39">
        <v>9.9846199999999996E-2</v>
      </c>
      <c r="CC39">
        <v>25.1328</v>
      </c>
      <c r="CD39">
        <v>24.642399999999999</v>
      </c>
      <c r="CE39">
        <v>999.9</v>
      </c>
      <c r="CF39">
        <v>0</v>
      </c>
      <c r="CG39">
        <v>0</v>
      </c>
      <c r="CH39">
        <v>10004.4</v>
      </c>
      <c r="CI39">
        <v>0</v>
      </c>
      <c r="CJ39">
        <v>1.5289399999999999E-3</v>
      </c>
      <c r="CK39">
        <v>0</v>
      </c>
      <c r="CL39">
        <v>0</v>
      </c>
      <c r="CM39">
        <v>0</v>
      </c>
      <c r="CN39">
        <v>0</v>
      </c>
      <c r="CO39">
        <v>3</v>
      </c>
      <c r="CP39">
        <v>0</v>
      </c>
      <c r="CQ39">
        <v>-5.21</v>
      </c>
      <c r="CR39">
        <v>-1.1200000000000001</v>
      </c>
      <c r="CS39">
        <v>34.311999999999998</v>
      </c>
      <c r="CT39">
        <v>39.811999999999998</v>
      </c>
      <c r="CU39">
        <v>36.811999999999998</v>
      </c>
      <c r="CV39">
        <v>38.936999999999998</v>
      </c>
      <c r="CW39">
        <v>35.311999999999998</v>
      </c>
      <c r="CX39">
        <v>0</v>
      </c>
      <c r="CY39">
        <v>0</v>
      </c>
      <c r="CZ39">
        <v>0</v>
      </c>
      <c r="DA39">
        <v>3135.3999998569489</v>
      </c>
      <c r="DB39">
        <v>0</v>
      </c>
      <c r="DC39">
        <v>1.8253846153846149</v>
      </c>
      <c r="DD39">
        <v>-4.0861538113718092</v>
      </c>
      <c r="DE39">
        <v>-2.4806839560877072</v>
      </c>
      <c r="DF39">
        <v>-5.9446153846153846</v>
      </c>
      <c r="DG39">
        <v>15</v>
      </c>
      <c r="DH39">
        <v>1634337065</v>
      </c>
      <c r="DI39" t="s">
        <v>333</v>
      </c>
      <c r="DJ39">
        <v>1634337065</v>
      </c>
      <c r="DK39">
        <v>1634337064</v>
      </c>
      <c r="DL39">
        <v>133</v>
      </c>
      <c r="DM39">
        <v>0.01</v>
      </c>
      <c r="DN39">
        <v>0</v>
      </c>
      <c r="DO39">
        <v>2.1720000000000002</v>
      </c>
      <c r="DP39">
        <v>0.108</v>
      </c>
      <c r="DQ39">
        <v>400</v>
      </c>
      <c r="DR39">
        <v>17</v>
      </c>
      <c r="DS39">
        <v>0.27</v>
      </c>
      <c r="DT39">
        <v>0.18</v>
      </c>
      <c r="DU39">
        <v>0.333795275</v>
      </c>
      <c r="DV39">
        <v>0.11731180863039339</v>
      </c>
      <c r="DW39">
        <v>2.856584871571953E-2</v>
      </c>
      <c r="DX39">
        <v>1</v>
      </c>
      <c r="DY39">
        <v>1.733428571428572</v>
      </c>
      <c r="DZ39">
        <v>-0.94074363992172105</v>
      </c>
      <c r="EA39">
        <v>1.5768086084731721</v>
      </c>
      <c r="EB39">
        <v>1</v>
      </c>
      <c r="EC39">
        <v>6.7220252499999994E-2</v>
      </c>
      <c r="ED39">
        <v>6.200061163226865E-3</v>
      </c>
      <c r="EE39">
        <v>7.5651759000947851E-4</v>
      </c>
      <c r="EF39">
        <v>1</v>
      </c>
      <c r="EG39">
        <v>3</v>
      </c>
      <c r="EH39">
        <v>3</v>
      </c>
      <c r="EI39" t="s">
        <v>308</v>
      </c>
      <c r="EJ39">
        <v>100</v>
      </c>
      <c r="EK39">
        <v>100</v>
      </c>
      <c r="EL39">
        <v>2.173</v>
      </c>
      <c r="EM39">
        <v>0.10920000000000001</v>
      </c>
      <c r="EN39">
        <v>1.5591406567156909</v>
      </c>
      <c r="EO39">
        <v>1.948427853356016E-3</v>
      </c>
      <c r="EP39">
        <v>-1.17243448438673E-6</v>
      </c>
      <c r="EQ39">
        <v>3.7522437633766031E-10</v>
      </c>
      <c r="ER39">
        <v>-4.9778433393457527E-2</v>
      </c>
      <c r="ES39">
        <v>1.324990706552629E-3</v>
      </c>
      <c r="ET39">
        <v>4.5198677459254959E-4</v>
      </c>
      <c r="EU39">
        <v>-2.6198240979392152E-7</v>
      </c>
      <c r="EV39">
        <v>2</v>
      </c>
      <c r="EW39">
        <v>2078</v>
      </c>
      <c r="EX39">
        <v>1</v>
      </c>
      <c r="EY39">
        <v>28</v>
      </c>
      <c r="EZ39">
        <v>1.2</v>
      </c>
      <c r="FA39">
        <v>1.2</v>
      </c>
      <c r="FB39">
        <v>1.63574</v>
      </c>
      <c r="FC39">
        <v>2.5122100000000001</v>
      </c>
      <c r="FD39">
        <v>2.8491200000000001</v>
      </c>
      <c r="FE39">
        <v>3.1958000000000002</v>
      </c>
      <c r="FF39">
        <v>3.0981399999999999</v>
      </c>
      <c r="FG39">
        <v>2.4414099999999999</v>
      </c>
      <c r="FH39">
        <v>35.661299999999997</v>
      </c>
      <c r="FI39">
        <v>16.215900000000001</v>
      </c>
      <c r="FJ39">
        <v>18</v>
      </c>
      <c r="FK39">
        <v>1055.6300000000001</v>
      </c>
      <c r="FL39">
        <v>794.03599999999994</v>
      </c>
      <c r="FM39">
        <v>24.9998</v>
      </c>
      <c r="FN39">
        <v>23.776700000000002</v>
      </c>
      <c r="FO39">
        <v>29.9999</v>
      </c>
      <c r="FP39">
        <v>23.545300000000001</v>
      </c>
      <c r="FQ39">
        <v>23.613600000000002</v>
      </c>
      <c r="FR39">
        <v>32.757100000000001</v>
      </c>
      <c r="FS39">
        <v>17.337700000000002</v>
      </c>
      <c r="FT39">
        <v>97.751199999999997</v>
      </c>
      <c r="FU39">
        <v>25</v>
      </c>
      <c r="FV39">
        <v>400</v>
      </c>
      <c r="FW39">
        <v>17.474900000000002</v>
      </c>
      <c r="FX39">
        <v>101.32</v>
      </c>
      <c r="FY39">
        <v>101.568</v>
      </c>
    </row>
    <row r="40" spans="1:181" x14ac:dyDescent="0.2">
      <c r="A40">
        <v>22</v>
      </c>
      <c r="B40">
        <v>1634337142</v>
      </c>
      <c r="C40">
        <v>353</v>
      </c>
      <c r="D40" t="s">
        <v>350</v>
      </c>
      <c r="E40" t="s">
        <v>351</v>
      </c>
      <c r="F40" t="s">
        <v>301</v>
      </c>
      <c r="G40">
        <v>1634337142</v>
      </c>
      <c r="H40">
        <f t="shared" si="0"/>
        <v>1.1552487293141637E-4</v>
      </c>
      <c r="I40">
        <f t="shared" si="1"/>
        <v>0.11552487293141638</v>
      </c>
      <c r="J40">
        <f t="shared" si="2"/>
        <v>-0.53291134963684772</v>
      </c>
      <c r="K40">
        <f t="shared" si="3"/>
        <v>400.34699999999998</v>
      </c>
      <c r="L40">
        <f t="shared" si="4"/>
        <v>513.6164538690872</v>
      </c>
      <c r="M40">
        <f t="shared" si="5"/>
        <v>46.825223025792326</v>
      </c>
      <c r="N40">
        <f t="shared" si="6"/>
        <v>36.498709146660296</v>
      </c>
      <c r="O40">
        <f t="shared" si="7"/>
        <v>6.7898859303537609E-3</v>
      </c>
      <c r="P40">
        <f t="shared" si="8"/>
        <v>2.7660767210407364</v>
      </c>
      <c r="Q40">
        <f t="shared" si="9"/>
        <v>6.7806400321146548E-3</v>
      </c>
      <c r="R40">
        <f t="shared" si="10"/>
        <v>4.2387296601223041E-3</v>
      </c>
      <c r="S40">
        <f t="shared" si="11"/>
        <v>0</v>
      </c>
      <c r="T40">
        <f t="shared" si="12"/>
        <v>25.10446636365079</v>
      </c>
      <c r="U40">
        <f t="shared" si="13"/>
        <v>24.64</v>
      </c>
      <c r="V40">
        <f t="shared" si="14"/>
        <v>3.1120691979787392</v>
      </c>
      <c r="W40">
        <f t="shared" si="15"/>
        <v>49.879615027303643</v>
      </c>
      <c r="X40">
        <f t="shared" si="16"/>
        <v>1.5989353248501599</v>
      </c>
      <c r="Y40">
        <f t="shared" si="17"/>
        <v>3.2055887439686881</v>
      </c>
      <c r="Z40">
        <f t="shared" si="18"/>
        <v>1.5131338731285793</v>
      </c>
      <c r="AA40">
        <f t="shared" si="19"/>
        <v>-5.0946468962754619</v>
      </c>
      <c r="AB40">
        <f t="shared" si="20"/>
        <v>73.995690125271778</v>
      </c>
      <c r="AC40">
        <f t="shared" si="21"/>
        <v>5.6521434500635719</v>
      </c>
      <c r="AD40">
        <f t="shared" si="22"/>
        <v>74.553186679059891</v>
      </c>
      <c r="AE40">
        <v>3</v>
      </c>
      <c r="AF40">
        <v>0</v>
      </c>
      <c r="AG40">
        <f t="shared" si="23"/>
        <v>1</v>
      </c>
      <c r="AH40">
        <f t="shared" si="24"/>
        <v>0</v>
      </c>
      <c r="AI40">
        <f t="shared" si="25"/>
        <v>48399.837591569543</v>
      </c>
      <c r="AJ40" t="s">
        <v>302</v>
      </c>
      <c r="AK40" t="s">
        <v>302</v>
      </c>
      <c r="AL40">
        <v>0</v>
      </c>
      <c r="AM40">
        <v>0</v>
      </c>
      <c r="AN40" t="e">
        <f t="shared" si="26"/>
        <v>#DIV/0!</v>
      </c>
      <c r="AO40">
        <v>0</v>
      </c>
      <c r="AP40" t="s">
        <v>302</v>
      </c>
      <c r="AQ40" t="s">
        <v>302</v>
      </c>
      <c r="AR40">
        <v>0</v>
      </c>
      <c r="AS40">
        <v>0</v>
      </c>
      <c r="AT40" t="e">
        <f t="shared" si="27"/>
        <v>#DIV/0!</v>
      </c>
      <c r="AU40">
        <v>0.5</v>
      </c>
      <c r="AV40">
        <f t="shared" si="28"/>
        <v>0</v>
      </c>
      <c r="AW40">
        <f t="shared" si="29"/>
        <v>-0.53291134963684772</v>
      </c>
      <c r="AX40" t="e">
        <f t="shared" si="30"/>
        <v>#DIV/0!</v>
      </c>
      <c r="AY40" t="e">
        <f t="shared" si="31"/>
        <v>#DIV/0!</v>
      </c>
      <c r="AZ40" t="e">
        <f t="shared" si="32"/>
        <v>#DIV/0!</v>
      </c>
      <c r="BA40" t="e">
        <f t="shared" si="33"/>
        <v>#DIV/0!</v>
      </c>
      <c r="BB40" t="s">
        <v>302</v>
      </c>
      <c r="BC40">
        <v>0</v>
      </c>
      <c r="BD40" t="e">
        <f t="shared" si="34"/>
        <v>#DIV/0!</v>
      </c>
      <c r="BE40" t="e">
        <f t="shared" si="35"/>
        <v>#DIV/0!</v>
      </c>
      <c r="BF40" t="e">
        <f t="shared" si="36"/>
        <v>#DIV/0!</v>
      </c>
      <c r="BG40" t="e">
        <f t="shared" si="37"/>
        <v>#DIV/0!</v>
      </c>
      <c r="BH40" t="e">
        <f t="shared" si="38"/>
        <v>#DIV/0!</v>
      </c>
      <c r="BI40" t="e">
        <f t="shared" si="39"/>
        <v>#DIV/0!</v>
      </c>
      <c r="BJ40" t="e">
        <f t="shared" si="40"/>
        <v>#DIV/0!</v>
      </c>
      <c r="BK40" t="e">
        <f t="shared" si="41"/>
        <v>#DIV/0!</v>
      </c>
      <c r="BL40">
        <f t="shared" si="42"/>
        <v>0</v>
      </c>
      <c r="BM40">
        <f t="shared" si="43"/>
        <v>0</v>
      </c>
      <c r="BN40">
        <f t="shared" si="44"/>
        <v>0</v>
      </c>
      <c r="BO40">
        <f t="shared" si="45"/>
        <v>0</v>
      </c>
      <c r="BP40">
        <v>6</v>
      </c>
      <c r="BQ40">
        <v>0.5</v>
      </c>
      <c r="BR40" t="s">
        <v>303</v>
      </c>
      <c r="BS40">
        <v>1634337142</v>
      </c>
      <c r="BT40">
        <v>400.34699999999998</v>
      </c>
      <c r="BU40">
        <v>400.05500000000001</v>
      </c>
      <c r="BV40">
        <v>17.538399999999999</v>
      </c>
      <c r="BW40">
        <v>17.470300000000002</v>
      </c>
      <c r="BX40">
        <v>398.17399999999998</v>
      </c>
      <c r="BY40">
        <v>17.429099999999998</v>
      </c>
      <c r="BZ40">
        <v>999.98900000000003</v>
      </c>
      <c r="CA40">
        <v>91.067700000000002</v>
      </c>
      <c r="CB40">
        <v>9.9984900000000002E-2</v>
      </c>
      <c r="CC40">
        <v>25.136199999999999</v>
      </c>
      <c r="CD40">
        <v>24.64</v>
      </c>
      <c r="CE40">
        <v>999.9</v>
      </c>
      <c r="CF40">
        <v>0</v>
      </c>
      <c r="CG40">
        <v>0</v>
      </c>
      <c r="CH40">
        <v>9988.1200000000008</v>
      </c>
      <c r="CI40">
        <v>0</v>
      </c>
      <c r="CJ40">
        <v>1.5289399999999999E-3</v>
      </c>
      <c r="CK40">
        <v>0</v>
      </c>
      <c r="CL40">
        <v>0</v>
      </c>
      <c r="CM40">
        <v>0</v>
      </c>
      <c r="CN40">
        <v>0</v>
      </c>
      <c r="CO40">
        <v>-2.93</v>
      </c>
      <c r="CP40">
        <v>0</v>
      </c>
      <c r="CQ40">
        <v>-3.96</v>
      </c>
      <c r="CR40">
        <v>-1.1100000000000001</v>
      </c>
      <c r="CS40">
        <v>33.936999999999998</v>
      </c>
      <c r="CT40">
        <v>39.875</v>
      </c>
      <c r="CU40">
        <v>36.811999999999998</v>
      </c>
      <c r="CV40">
        <v>39.061999999999998</v>
      </c>
      <c r="CW40">
        <v>35.311999999999998</v>
      </c>
      <c r="CX40">
        <v>0</v>
      </c>
      <c r="CY40">
        <v>0</v>
      </c>
      <c r="CZ40">
        <v>0</v>
      </c>
      <c r="DA40">
        <v>3140.7999999523158</v>
      </c>
      <c r="DB40">
        <v>0</v>
      </c>
      <c r="DC40">
        <v>1.6135999999999999</v>
      </c>
      <c r="DD40">
        <v>-1.125384464186328</v>
      </c>
      <c r="DE40">
        <v>-5.6653847683839729</v>
      </c>
      <c r="DF40">
        <v>-6.1635999999999997</v>
      </c>
      <c r="DG40">
        <v>15</v>
      </c>
      <c r="DH40">
        <v>1634337065</v>
      </c>
      <c r="DI40" t="s">
        <v>333</v>
      </c>
      <c r="DJ40">
        <v>1634337065</v>
      </c>
      <c r="DK40">
        <v>1634337064</v>
      </c>
      <c r="DL40">
        <v>133</v>
      </c>
      <c r="DM40">
        <v>0.01</v>
      </c>
      <c r="DN40">
        <v>0</v>
      </c>
      <c r="DO40">
        <v>2.1720000000000002</v>
      </c>
      <c r="DP40">
        <v>0.108</v>
      </c>
      <c r="DQ40">
        <v>400</v>
      </c>
      <c r="DR40">
        <v>17</v>
      </c>
      <c r="DS40">
        <v>0.27</v>
      </c>
      <c r="DT40">
        <v>0.18</v>
      </c>
      <c r="DU40">
        <v>0.3344376</v>
      </c>
      <c r="DV40">
        <v>0.11213293058161369</v>
      </c>
      <c r="DW40">
        <v>2.9712815289702859E-2</v>
      </c>
      <c r="DX40">
        <v>1</v>
      </c>
      <c r="DY40">
        <v>1.954117647058824</v>
      </c>
      <c r="DZ40">
        <v>-0.32482784524852842</v>
      </c>
      <c r="EA40">
        <v>1.7763596576194789</v>
      </c>
      <c r="EB40">
        <v>1</v>
      </c>
      <c r="EC40">
        <v>6.7558565000000001E-2</v>
      </c>
      <c r="ED40">
        <v>3.2489921200748741E-3</v>
      </c>
      <c r="EE40">
        <v>6.0184433184586853E-4</v>
      </c>
      <c r="EF40">
        <v>1</v>
      </c>
      <c r="EG40">
        <v>3</v>
      </c>
      <c r="EH40">
        <v>3</v>
      </c>
      <c r="EI40" t="s">
        <v>308</v>
      </c>
      <c r="EJ40">
        <v>100</v>
      </c>
      <c r="EK40">
        <v>100</v>
      </c>
      <c r="EL40">
        <v>2.173</v>
      </c>
      <c r="EM40">
        <v>0.10929999999999999</v>
      </c>
      <c r="EN40">
        <v>1.5591406567156909</v>
      </c>
      <c r="EO40">
        <v>1.948427853356016E-3</v>
      </c>
      <c r="EP40">
        <v>-1.17243448438673E-6</v>
      </c>
      <c r="EQ40">
        <v>3.7522437633766031E-10</v>
      </c>
      <c r="ER40">
        <v>-4.9778433393457527E-2</v>
      </c>
      <c r="ES40">
        <v>1.324990706552629E-3</v>
      </c>
      <c r="ET40">
        <v>4.5198677459254959E-4</v>
      </c>
      <c r="EU40">
        <v>-2.6198240979392152E-7</v>
      </c>
      <c r="EV40">
        <v>2</v>
      </c>
      <c r="EW40">
        <v>2078</v>
      </c>
      <c r="EX40">
        <v>1</v>
      </c>
      <c r="EY40">
        <v>28</v>
      </c>
      <c r="EZ40">
        <v>1.3</v>
      </c>
      <c r="FA40">
        <v>1.3</v>
      </c>
      <c r="FB40">
        <v>1.63574</v>
      </c>
      <c r="FC40">
        <v>2.5109900000000001</v>
      </c>
      <c r="FD40">
        <v>2.8491200000000001</v>
      </c>
      <c r="FE40">
        <v>3.1958000000000002</v>
      </c>
      <c r="FF40">
        <v>3.0981399999999999</v>
      </c>
      <c r="FG40">
        <v>2.4206500000000002</v>
      </c>
      <c r="FH40">
        <v>35.661299999999997</v>
      </c>
      <c r="FI40">
        <v>16.215900000000001</v>
      </c>
      <c r="FJ40">
        <v>18</v>
      </c>
      <c r="FK40">
        <v>1055.6099999999999</v>
      </c>
      <c r="FL40">
        <v>794.05499999999995</v>
      </c>
      <c r="FM40">
        <v>24.9998</v>
      </c>
      <c r="FN40">
        <v>23.774899999999999</v>
      </c>
      <c r="FO40">
        <v>30</v>
      </c>
      <c r="FP40">
        <v>23.5443</v>
      </c>
      <c r="FQ40">
        <v>23.611599999999999</v>
      </c>
      <c r="FR40">
        <v>32.755699999999997</v>
      </c>
      <c r="FS40">
        <v>17.337700000000002</v>
      </c>
      <c r="FT40">
        <v>97.751199999999997</v>
      </c>
      <c r="FU40">
        <v>25</v>
      </c>
      <c r="FV40">
        <v>400</v>
      </c>
      <c r="FW40">
        <v>17.474900000000002</v>
      </c>
      <c r="FX40">
        <v>101.32</v>
      </c>
      <c r="FY40">
        <v>101.568</v>
      </c>
    </row>
    <row r="41" spans="1:181" x14ac:dyDescent="0.2">
      <c r="A41">
        <v>23</v>
      </c>
      <c r="B41">
        <v>1634337147</v>
      </c>
      <c r="C41">
        <v>358</v>
      </c>
      <c r="D41" t="s">
        <v>352</v>
      </c>
      <c r="E41" t="s">
        <v>353</v>
      </c>
      <c r="F41" t="s">
        <v>301</v>
      </c>
      <c r="G41">
        <v>1634337147</v>
      </c>
      <c r="H41">
        <f t="shared" si="0"/>
        <v>1.1722484765569893E-4</v>
      </c>
      <c r="I41">
        <f t="shared" si="1"/>
        <v>0.11722484765569893</v>
      </c>
      <c r="J41">
        <f t="shared" si="2"/>
        <v>-0.6736104022086612</v>
      </c>
      <c r="K41">
        <f t="shared" si="3"/>
        <v>400.35199999999998</v>
      </c>
      <c r="L41">
        <f t="shared" si="4"/>
        <v>544.25894011898561</v>
      </c>
      <c r="M41">
        <f t="shared" si="5"/>
        <v>49.620030750014571</v>
      </c>
      <c r="N41">
        <f t="shared" si="6"/>
        <v>36.5000500432512</v>
      </c>
      <c r="O41">
        <f t="shared" si="7"/>
        <v>6.8819598893394562E-3</v>
      </c>
      <c r="P41">
        <f t="shared" si="8"/>
        <v>2.7660124929146219</v>
      </c>
      <c r="Q41">
        <f t="shared" si="9"/>
        <v>6.8724615028589427E-3</v>
      </c>
      <c r="R41">
        <f t="shared" si="10"/>
        <v>4.2961407206824447E-3</v>
      </c>
      <c r="S41">
        <f t="shared" si="11"/>
        <v>0</v>
      </c>
      <c r="T41">
        <f t="shared" si="12"/>
        <v>25.104798719900199</v>
      </c>
      <c r="U41">
        <f t="shared" si="13"/>
        <v>24.6495</v>
      </c>
      <c r="V41">
        <f t="shared" si="14"/>
        <v>3.1138370359346546</v>
      </c>
      <c r="W41">
        <f t="shared" si="15"/>
        <v>49.8770259849708</v>
      </c>
      <c r="X41">
        <f t="shared" si="16"/>
        <v>1.5989285120432402</v>
      </c>
      <c r="Y41">
        <f t="shared" si="17"/>
        <v>3.2057414821104961</v>
      </c>
      <c r="Z41">
        <f t="shared" si="18"/>
        <v>1.5149085238914144</v>
      </c>
      <c r="AA41">
        <f t="shared" si="19"/>
        <v>-5.1696157816163231</v>
      </c>
      <c r="AB41">
        <f t="shared" si="20"/>
        <v>72.696616940031504</v>
      </c>
      <c r="AC41">
        <f t="shared" si="21"/>
        <v>5.5533308706972777</v>
      </c>
      <c r="AD41">
        <f t="shared" si="22"/>
        <v>73.080332029112455</v>
      </c>
      <c r="AE41">
        <v>3</v>
      </c>
      <c r="AF41">
        <v>0</v>
      </c>
      <c r="AG41">
        <f t="shared" si="23"/>
        <v>1</v>
      </c>
      <c r="AH41">
        <f t="shared" si="24"/>
        <v>0</v>
      </c>
      <c r="AI41">
        <f t="shared" si="25"/>
        <v>48397.994441015086</v>
      </c>
      <c r="AJ41" t="s">
        <v>302</v>
      </c>
      <c r="AK41" t="s">
        <v>302</v>
      </c>
      <c r="AL41">
        <v>0</v>
      </c>
      <c r="AM41">
        <v>0</v>
      </c>
      <c r="AN41" t="e">
        <f t="shared" si="26"/>
        <v>#DIV/0!</v>
      </c>
      <c r="AO41">
        <v>0</v>
      </c>
      <c r="AP41" t="s">
        <v>302</v>
      </c>
      <c r="AQ41" t="s">
        <v>302</v>
      </c>
      <c r="AR41">
        <v>0</v>
      </c>
      <c r="AS41">
        <v>0</v>
      </c>
      <c r="AT41" t="e">
        <f t="shared" si="27"/>
        <v>#DIV/0!</v>
      </c>
      <c r="AU41">
        <v>0.5</v>
      </c>
      <c r="AV41">
        <f t="shared" si="28"/>
        <v>0</v>
      </c>
      <c r="AW41">
        <f t="shared" si="29"/>
        <v>-0.6736104022086612</v>
      </c>
      <c r="AX41" t="e">
        <f t="shared" si="30"/>
        <v>#DIV/0!</v>
      </c>
      <c r="AY41" t="e">
        <f t="shared" si="31"/>
        <v>#DIV/0!</v>
      </c>
      <c r="AZ41" t="e">
        <f t="shared" si="32"/>
        <v>#DIV/0!</v>
      </c>
      <c r="BA41" t="e">
        <f t="shared" si="33"/>
        <v>#DIV/0!</v>
      </c>
      <c r="BB41" t="s">
        <v>302</v>
      </c>
      <c r="BC41">
        <v>0</v>
      </c>
      <c r="BD41" t="e">
        <f t="shared" si="34"/>
        <v>#DIV/0!</v>
      </c>
      <c r="BE41" t="e">
        <f t="shared" si="35"/>
        <v>#DIV/0!</v>
      </c>
      <c r="BF41" t="e">
        <f t="shared" si="36"/>
        <v>#DIV/0!</v>
      </c>
      <c r="BG41" t="e">
        <f t="shared" si="37"/>
        <v>#DIV/0!</v>
      </c>
      <c r="BH41" t="e">
        <f t="shared" si="38"/>
        <v>#DIV/0!</v>
      </c>
      <c r="BI41" t="e">
        <f t="shared" si="39"/>
        <v>#DIV/0!</v>
      </c>
      <c r="BJ41" t="e">
        <f t="shared" si="40"/>
        <v>#DIV/0!</v>
      </c>
      <c r="BK41" t="e">
        <f t="shared" si="41"/>
        <v>#DIV/0!</v>
      </c>
      <c r="BL41">
        <f t="shared" si="42"/>
        <v>0</v>
      </c>
      <c r="BM41">
        <f t="shared" si="43"/>
        <v>0</v>
      </c>
      <c r="BN41">
        <f t="shared" si="44"/>
        <v>0</v>
      </c>
      <c r="BO41">
        <f t="shared" si="45"/>
        <v>0</v>
      </c>
      <c r="BP41">
        <v>6</v>
      </c>
      <c r="BQ41">
        <v>0.5</v>
      </c>
      <c r="BR41" t="s">
        <v>303</v>
      </c>
      <c r="BS41">
        <v>1634337147</v>
      </c>
      <c r="BT41">
        <v>400.35199999999998</v>
      </c>
      <c r="BU41">
        <v>399.976</v>
      </c>
      <c r="BV41">
        <v>17.5379</v>
      </c>
      <c r="BW41">
        <v>17.468800000000002</v>
      </c>
      <c r="BX41">
        <v>398.18</v>
      </c>
      <c r="BY41">
        <v>17.428699999999999</v>
      </c>
      <c r="BZ41">
        <v>1000.02</v>
      </c>
      <c r="CA41">
        <v>91.069900000000004</v>
      </c>
      <c r="CB41">
        <v>9.9995600000000004E-2</v>
      </c>
      <c r="CC41">
        <v>25.137</v>
      </c>
      <c r="CD41">
        <v>24.6495</v>
      </c>
      <c r="CE41">
        <v>999.9</v>
      </c>
      <c r="CF41">
        <v>0</v>
      </c>
      <c r="CG41">
        <v>0</v>
      </c>
      <c r="CH41">
        <v>9987.5</v>
      </c>
      <c r="CI41">
        <v>0</v>
      </c>
      <c r="CJ41">
        <v>1.5289399999999999E-3</v>
      </c>
      <c r="CK41">
        <v>0</v>
      </c>
      <c r="CL41">
        <v>0</v>
      </c>
      <c r="CM41">
        <v>0</v>
      </c>
      <c r="CN41">
        <v>0</v>
      </c>
      <c r="CO41">
        <v>5.4</v>
      </c>
      <c r="CP41">
        <v>0</v>
      </c>
      <c r="CQ41">
        <v>-7.54</v>
      </c>
      <c r="CR41">
        <v>-0.9</v>
      </c>
      <c r="CS41">
        <v>34.25</v>
      </c>
      <c r="CT41">
        <v>39.936999999999998</v>
      </c>
      <c r="CU41">
        <v>36.811999999999998</v>
      </c>
      <c r="CV41">
        <v>39.061999999999998</v>
      </c>
      <c r="CW41">
        <v>35.375</v>
      </c>
      <c r="CX41">
        <v>0</v>
      </c>
      <c r="CY41">
        <v>0</v>
      </c>
      <c r="CZ41">
        <v>0</v>
      </c>
      <c r="DA41">
        <v>3145.599999904633</v>
      </c>
      <c r="DB41">
        <v>0</v>
      </c>
      <c r="DC41">
        <v>2.0099999999999998</v>
      </c>
      <c r="DD41">
        <v>8.7830770794644568</v>
      </c>
      <c r="DE41">
        <v>-1.3430771408419739</v>
      </c>
      <c r="DF41">
        <v>-6.6276000000000002</v>
      </c>
      <c r="DG41">
        <v>15</v>
      </c>
      <c r="DH41">
        <v>1634337065</v>
      </c>
      <c r="DI41" t="s">
        <v>333</v>
      </c>
      <c r="DJ41">
        <v>1634337065</v>
      </c>
      <c r="DK41">
        <v>1634337064</v>
      </c>
      <c r="DL41">
        <v>133</v>
      </c>
      <c r="DM41">
        <v>0.01</v>
      </c>
      <c r="DN41">
        <v>0</v>
      </c>
      <c r="DO41">
        <v>2.1720000000000002</v>
      </c>
      <c r="DP41">
        <v>0.108</v>
      </c>
      <c r="DQ41">
        <v>400</v>
      </c>
      <c r="DR41">
        <v>17</v>
      </c>
      <c r="DS41">
        <v>0.27</v>
      </c>
      <c r="DT41">
        <v>0.18</v>
      </c>
      <c r="DU41">
        <v>0.34804154999999998</v>
      </c>
      <c r="DV41">
        <v>6.1082746716697292E-2</v>
      </c>
      <c r="DW41">
        <v>2.524587821204681E-2</v>
      </c>
      <c r="DX41">
        <v>1</v>
      </c>
      <c r="DY41">
        <v>1.8497058823529411</v>
      </c>
      <c r="DZ41">
        <v>2.4068469991546899</v>
      </c>
      <c r="EA41">
        <v>1.9100207656618591</v>
      </c>
      <c r="EB41">
        <v>0</v>
      </c>
      <c r="EC41">
        <v>6.8051714999999999E-2</v>
      </c>
      <c r="ED41">
        <v>6.5057606003752584E-3</v>
      </c>
      <c r="EE41">
        <v>8.7574816515651409E-4</v>
      </c>
      <c r="EF41">
        <v>1</v>
      </c>
      <c r="EG41">
        <v>2</v>
      </c>
      <c r="EH41">
        <v>3</v>
      </c>
      <c r="EI41" t="s">
        <v>305</v>
      </c>
      <c r="EJ41">
        <v>100</v>
      </c>
      <c r="EK41">
        <v>100</v>
      </c>
      <c r="EL41">
        <v>2.1720000000000002</v>
      </c>
      <c r="EM41">
        <v>0.10920000000000001</v>
      </c>
      <c r="EN41">
        <v>1.5591406567156909</v>
      </c>
      <c r="EO41">
        <v>1.948427853356016E-3</v>
      </c>
      <c r="EP41">
        <v>-1.17243448438673E-6</v>
      </c>
      <c r="EQ41">
        <v>3.7522437633766031E-10</v>
      </c>
      <c r="ER41">
        <v>-4.9778433393457527E-2</v>
      </c>
      <c r="ES41">
        <v>1.324990706552629E-3</v>
      </c>
      <c r="ET41">
        <v>4.5198677459254959E-4</v>
      </c>
      <c r="EU41">
        <v>-2.6198240979392152E-7</v>
      </c>
      <c r="EV41">
        <v>2</v>
      </c>
      <c r="EW41">
        <v>2078</v>
      </c>
      <c r="EX41">
        <v>1</v>
      </c>
      <c r="EY41">
        <v>28</v>
      </c>
      <c r="EZ41">
        <v>1.4</v>
      </c>
      <c r="FA41">
        <v>1.4</v>
      </c>
      <c r="FB41">
        <v>1.63574</v>
      </c>
      <c r="FC41">
        <v>2.5158700000000001</v>
      </c>
      <c r="FD41">
        <v>2.8491200000000001</v>
      </c>
      <c r="FE41">
        <v>3.1958000000000002</v>
      </c>
      <c r="FF41">
        <v>3.0981399999999999</v>
      </c>
      <c r="FG41">
        <v>2.4084500000000002</v>
      </c>
      <c r="FH41">
        <v>35.637999999999998</v>
      </c>
      <c r="FI41">
        <v>16.2072</v>
      </c>
      <c r="FJ41">
        <v>18</v>
      </c>
      <c r="FK41">
        <v>1055.43</v>
      </c>
      <c r="FL41">
        <v>794.10199999999998</v>
      </c>
      <c r="FM41">
        <v>24.9999</v>
      </c>
      <c r="FN41">
        <v>23.773399999999999</v>
      </c>
      <c r="FO41">
        <v>30</v>
      </c>
      <c r="FP41">
        <v>23.542400000000001</v>
      </c>
      <c r="FQ41">
        <v>23.6099</v>
      </c>
      <c r="FR41">
        <v>32.757399999999997</v>
      </c>
      <c r="FS41">
        <v>17.337700000000002</v>
      </c>
      <c r="FT41">
        <v>97.751199999999997</v>
      </c>
      <c r="FU41">
        <v>25</v>
      </c>
      <c r="FV41">
        <v>400</v>
      </c>
      <c r="FW41">
        <v>17.474900000000002</v>
      </c>
      <c r="FX41">
        <v>101.32</v>
      </c>
      <c r="FY41">
        <v>101.568</v>
      </c>
    </row>
    <row r="42" spans="1:181" x14ac:dyDescent="0.2">
      <c r="A42">
        <v>24</v>
      </c>
      <c r="B42">
        <v>1634337152</v>
      </c>
      <c r="C42">
        <v>363</v>
      </c>
      <c r="D42" t="s">
        <v>354</v>
      </c>
      <c r="E42" t="s">
        <v>355</v>
      </c>
      <c r="F42" t="s">
        <v>301</v>
      </c>
      <c r="G42">
        <v>1634337152</v>
      </c>
      <c r="H42">
        <f t="shared" si="0"/>
        <v>1.1790002920209326E-4</v>
      </c>
      <c r="I42">
        <f t="shared" si="1"/>
        <v>0.11790002920209326</v>
      </c>
      <c r="J42">
        <f t="shared" si="2"/>
        <v>-0.63219388049031044</v>
      </c>
      <c r="K42">
        <f t="shared" si="3"/>
        <v>400.322</v>
      </c>
      <c r="L42">
        <f t="shared" si="4"/>
        <v>534.03730857394692</v>
      </c>
      <c r="M42">
        <f t="shared" si="5"/>
        <v>48.688427667289723</v>
      </c>
      <c r="N42">
        <f t="shared" si="6"/>
        <v>36.497541328474206</v>
      </c>
      <c r="O42">
        <f t="shared" si="7"/>
        <v>6.9137705705266646E-3</v>
      </c>
      <c r="P42">
        <f t="shared" si="8"/>
        <v>2.7717334632278727</v>
      </c>
      <c r="Q42">
        <f t="shared" si="9"/>
        <v>6.9042039948297518E-3</v>
      </c>
      <c r="R42">
        <f t="shared" si="10"/>
        <v>4.3159858939270136E-3</v>
      </c>
      <c r="S42">
        <f t="shared" si="11"/>
        <v>0</v>
      </c>
      <c r="T42">
        <f t="shared" si="12"/>
        <v>25.106775399991054</v>
      </c>
      <c r="U42">
        <f t="shared" si="13"/>
        <v>24.657900000000001</v>
      </c>
      <c r="V42">
        <f t="shared" si="14"/>
        <v>3.1154009079745908</v>
      </c>
      <c r="W42">
        <f t="shared" si="15"/>
        <v>49.865979064691352</v>
      </c>
      <c r="X42">
        <f t="shared" si="16"/>
        <v>1.5987743228957101</v>
      </c>
      <c r="Y42">
        <f t="shared" si="17"/>
        <v>3.2061424499890259</v>
      </c>
      <c r="Z42">
        <f t="shared" si="18"/>
        <v>1.5166265850788807</v>
      </c>
      <c r="AA42">
        <f t="shared" si="19"/>
        <v>-5.199391287812313</v>
      </c>
      <c r="AB42">
        <f t="shared" si="20"/>
        <v>71.905568978742807</v>
      </c>
      <c r="AC42">
        <f t="shared" si="21"/>
        <v>5.4818544768008692</v>
      </c>
      <c r="AD42">
        <f t="shared" si="22"/>
        <v>72.188032167731365</v>
      </c>
      <c r="AE42">
        <v>3</v>
      </c>
      <c r="AF42">
        <v>0</v>
      </c>
      <c r="AG42">
        <f t="shared" si="23"/>
        <v>1</v>
      </c>
      <c r="AH42">
        <f t="shared" si="24"/>
        <v>0</v>
      </c>
      <c r="AI42">
        <f t="shared" si="25"/>
        <v>48554.575113479747</v>
      </c>
      <c r="AJ42" t="s">
        <v>302</v>
      </c>
      <c r="AK42" t="s">
        <v>302</v>
      </c>
      <c r="AL42">
        <v>0</v>
      </c>
      <c r="AM42">
        <v>0</v>
      </c>
      <c r="AN42" t="e">
        <f t="shared" si="26"/>
        <v>#DIV/0!</v>
      </c>
      <c r="AO42">
        <v>0</v>
      </c>
      <c r="AP42" t="s">
        <v>302</v>
      </c>
      <c r="AQ42" t="s">
        <v>302</v>
      </c>
      <c r="AR42">
        <v>0</v>
      </c>
      <c r="AS42">
        <v>0</v>
      </c>
      <c r="AT42" t="e">
        <f t="shared" si="27"/>
        <v>#DIV/0!</v>
      </c>
      <c r="AU42">
        <v>0.5</v>
      </c>
      <c r="AV42">
        <f t="shared" si="28"/>
        <v>0</v>
      </c>
      <c r="AW42">
        <f t="shared" si="29"/>
        <v>-0.63219388049031044</v>
      </c>
      <c r="AX42" t="e">
        <f t="shared" si="30"/>
        <v>#DIV/0!</v>
      </c>
      <c r="AY42" t="e">
        <f t="shared" si="31"/>
        <v>#DIV/0!</v>
      </c>
      <c r="AZ42" t="e">
        <f t="shared" si="32"/>
        <v>#DIV/0!</v>
      </c>
      <c r="BA42" t="e">
        <f t="shared" si="33"/>
        <v>#DIV/0!</v>
      </c>
      <c r="BB42" t="s">
        <v>302</v>
      </c>
      <c r="BC42">
        <v>0</v>
      </c>
      <c r="BD42" t="e">
        <f t="shared" si="34"/>
        <v>#DIV/0!</v>
      </c>
      <c r="BE42" t="e">
        <f t="shared" si="35"/>
        <v>#DIV/0!</v>
      </c>
      <c r="BF42" t="e">
        <f t="shared" si="36"/>
        <v>#DIV/0!</v>
      </c>
      <c r="BG42" t="e">
        <f t="shared" si="37"/>
        <v>#DIV/0!</v>
      </c>
      <c r="BH42" t="e">
        <f t="shared" si="38"/>
        <v>#DIV/0!</v>
      </c>
      <c r="BI42" t="e">
        <f t="shared" si="39"/>
        <v>#DIV/0!</v>
      </c>
      <c r="BJ42" t="e">
        <f t="shared" si="40"/>
        <v>#DIV/0!</v>
      </c>
      <c r="BK42" t="e">
        <f t="shared" si="41"/>
        <v>#DIV/0!</v>
      </c>
      <c r="BL42">
        <f t="shared" si="42"/>
        <v>0</v>
      </c>
      <c r="BM42">
        <f t="shared" si="43"/>
        <v>0</v>
      </c>
      <c r="BN42">
        <f t="shared" si="44"/>
        <v>0</v>
      </c>
      <c r="BO42">
        <f t="shared" si="45"/>
        <v>0</v>
      </c>
      <c r="BP42">
        <v>6</v>
      </c>
      <c r="BQ42">
        <v>0.5</v>
      </c>
      <c r="BR42" t="s">
        <v>303</v>
      </c>
      <c r="BS42">
        <v>1634337152</v>
      </c>
      <c r="BT42">
        <v>400.322</v>
      </c>
      <c r="BU42">
        <v>399.971</v>
      </c>
      <c r="BV42">
        <v>17.536100000000001</v>
      </c>
      <c r="BW42">
        <v>17.4666</v>
      </c>
      <c r="BX42">
        <v>398.15</v>
      </c>
      <c r="BY42">
        <v>17.4269</v>
      </c>
      <c r="BZ42">
        <v>999.99300000000005</v>
      </c>
      <c r="CA42">
        <v>91.070499999999996</v>
      </c>
      <c r="CB42">
        <v>9.9961099999999997E-2</v>
      </c>
      <c r="CC42">
        <v>25.139099999999999</v>
      </c>
      <c r="CD42">
        <v>24.657900000000001</v>
      </c>
      <c r="CE42">
        <v>999.9</v>
      </c>
      <c r="CF42">
        <v>0</v>
      </c>
      <c r="CG42">
        <v>0</v>
      </c>
      <c r="CH42">
        <v>10021.200000000001</v>
      </c>
      <c r="CI42">
        <v>0</v>
      </c>
      <c r="CJ42">
        <v>1.5289399999999999E-3</v>
      </c>
      <c r="CK42">
        <v>0</v>
      </c>
      <c r="CL42">
        <v>0</v>
      </c>
      <c r="CM42">
        <v>0</v>
      </c>
      <c r="CN42">
        <v>0</v>
      </c>
      <c r="CO42">
        <v>2.5499999999999998</v>
      </c>
      <c r="CP42">
        <v>0</v>
      </c>
      <c r="CQ42">
        <v>-8.66</v>
      </c>
      <c r="CR42">
        <v>-1.55</v>
      </c>
      <c r="CS42">
        <v>34.186999999999998</v>
      </c>
      <c r="CT42">
        <v>40</v>
      </c>
      <c r="CU42">
        <v>36.875</v>
      </c>
      <c r="CV42">
        <v>39.186999999999998</v>
      </c>
      <c r="CW42">
        <v>35.375</v>
      </c>
      <c r="CX42">
        <v>0</v>
      </c>
      <c r="CY42">
        <v>0</v>
      </c>
      <c r="CZ42">
        <v>0</v>
      </c>
      <c r="DA42">
        <v>3150.3999998569489</v>
      </c>
      <c r="DB42">
        <v>0</v>
      </c>
      <c r="DC42">
        <v>2.2267999999999999</v>
      </c>
      <c r="DD42">
        <v>-0.52615370550569818</v>
      </c>
      <c r="DE42">
        <v>3.8407691884675468</v>
      </c>
      <c r="DF42">
        <v>-6.7016</v>
      </c>
      <c r="DG42">
        <v>15</v>
      </c>
      <c r="DH42">
        <v>1634337065</v>
      </c>
      <c r="DI42" t="s">
        <v>333</v>
      </c>
      <c r="DJ42">
        <v>1634337065</v>
      </c>
      <c r="DK42">
        <v>1634337064</v>
      </c>
      <c r="DL42">
        <v>133</v>
      </c>
      <c r="DM42">
        <v>0.01</v>
      </c>
      <c r="DN42">
        <v>0</v>
      </c>
      <c r="DO42">
        <v>2.1720000000000002</v>
      </c>
      <c r="DP42">
        <v>0.108</v>
      </c>
      <c r="DQ42">
        <v>400</v>
      </c>
      <c r="DR42">
        <v>17</v>
      </c>
      <c r="DS42">
        <v>0.27</v>
      </c>
      <c r="DT42">
        <v>0.18</v>
      </c>
      <c r="DU42">
        <v>0.35557327500000002</v>
      </c>
      <c r="DV42">
        <v>5.7614915572232799E-2</v>
      </c>
      <c r="DW42">
        <v>2.4872281139842699E-2</v>
      </c>
      <c r="DX42">
        <v>1</v>
      </c>
      <c r="DY42">
        <v>1.913428571428571</v>
      </c>
      <c r="DZ42">
        <v>3.6061056751467659</v>
      </c>
      <c r="EA42">
        <v>2.0853008592213711</v>
      </c>
      <c r="EB42">
        <v>0</v>
      </c>
      <c r="EC42">
        <v>6.8566842500000003E-2</v>
      </c>
      <c r="ED42">
        <v>4.9624469043152387E-3</v>
      </c>
      <c r="EE42">
        <v>7.5783973400960652E-4</v>
      </c>
      <c r="EF42">
        <v>1</v>
      </c>
      <c r="EG42">
        <v>2</v>
      </c>
      <c r="EH42">
        <v>3</v>
      </c>
      <c r="EI42" t="s">
        <v>305</v>
      </c>
      <c r="EJ42">
        <v>100</v>
      </c>
      <c r="EK42">
        <v>100</v>
      </c>
      <c r="EL42">
        <v>2.1720000000000002</v>
      </c>
      <c r="EM42">
        <v>0.10920000000000001</v>
      </c>
      <c r="EN42">
        <v>1.5591406567156909</v>
      </c>
      <c r="EO42">
        <v>1.948427853356016E-3</v>
      </c>
      <c r="EP42">
        <v>-1.17243448438673E-6</v>
      </c>
      <c r="EQ42">
        <v>3.7522437633766031E-10</v>
      </c>
      <c r="ER42">
        <v>-4.9778433393457527E-2</v>
      </c>
      <c r="ES42">
        <v>1.324990706552629E-3</v>
      </c>
      <c r="ET42">
        <v>4.5198677459254959E-4</v>
      </c>
      <c r="EU42">
        <v>-2.6198240979392152E-7</v>
      </c>
      <c r="EV42">
        <v>2</v>
      </c>
      <c r="EW42">
        <v>2078</v>
      </c>
      <c r="EX42">
        <v>1</v>
      </c>
      <c r="EY42">
        <v>28</v>
      </c>
      <c r="EZ42">
        <v>1.4</v>
      </c>
      <c r="FA42">
        <v>1.5</v>
      </c>
      <c r="FB42">
        <v>1.63574</v>
      </c>
      <c r="FC42">
        <v>2.5134300000000001</v>
      </c>
      <c r="FD42">
        <v>2.8491200000000001</v>
      </c>
      <c r="FE42">
        <v>3.1958000000000002</v>
      </c>
      <c r="FF42">
        <v>3.0981399999999999</v>
      </c>
      <c r="FG42">
        <v>2.4169900000000002</v>
      </c>
      <c r="FH42">
        <v>35.637999999999998</v>
      </c>
      <c r="FI42">
        <v>16.2072</v>
      </c>
      <c r="FJ42">
        <v>18</v>
      </c>
      <c r="FK42">
        <v>1055.7</v>
      </c>
      <c r="FL42">
        <v>794.30700000000002</v>
      </c>
      <c r="FM42">
        <v>24.9999</v>
      </c>
      <c r="FN42">
        <v>23.771899999999999</v>
      </c>
      <c r="FO42">
        <v>30</v>
      </c>
      <c r="FP42">
        <v>23.540700000000001</v>
      </c>
      <c r="FQ42">
        <v>23.608899999999998</v>
      </c>
      <c r="FR42">
        <v>32.757300000000001</v>
      </c>
      <c r="FS42">
        <v>17.337700000000002</v>
      </c>
      <c r="FT42">
        <v>97.751199999999997</v>
      </c>
      <c r="FU42">
        <v>25</v>
      </c>
      <c r="FV42">
        <v>400</v>
      </c>
      <c r="FW42">
        <v>17.474900000000002</v>
      </c>
      <c r="FX42">
        <v>101.319</v>
      </c>
      <c r="FY42">
        <v>101.57</v>
      </c>
    </row>
    <row r="43" spans="1:181" x14ac:dyDescent="0.2">
      <c r="A43">
        <v>25</v>
      </c>
      <c r="B43">
        <v>1634337402</v>
      </c>
      <c r="C43">
        <v>613</v>
      </c>
      <c r="D43" t="s">
        <v>358</v>
      </c>
      <c r="E43" t="s">
        <v>359</v>
      </c>
      <c r="F43" t="s">
        <v>301</v>
      </c>
      <c r="G43">
        <v>1634337402</v>
      </c>
      <c r="H43">
        <f t="shared" si="0"/>
        <v>1.4078570449886041E-4</v>
      </c>
      <c r="I43">
        <f t="shared" si="1"/>
        <v>0.14078570449886041</v>
      </c>
      <c r="J43">
        <f t="shared" si="2"/>
        <v>-0.71972636355739039</v>
      </c>
      <c r="K43">
        <f t="shared" si="3"/>
        <v>400.41800000000001</v>
      </c>
      <c r="L43">
        <f t="shared" si="4"/>
        <v>523.13014705447222</v>
      </c>
      <c r="M43">
        <f t="shared" si="5"/>
        <v>47.69299520602889</v>
      </c>
      <c r="N43">
        <f t="shared" si="6"/>
        <v>36.5055117965112</v>
      </c>
      <c r="O43">
        <f t="shared" si="7"/>
        <v>8.5491448577735881E-3</v>
      </c>
      <c r="P43">
        <f t="shared" si="8"/>
        <v>2.7666409713054136</v>
      </c>
      <c r="Q43">
        <f t="shared" si="9"/>
        <v>8.5344955987391134E-3</v>
      </c>
      <c r="R43">
        <f t="shared" si="10"/>
        <v>5.3353738078262131E-3</v>
      </c>
      <c r="S43">
        <f t="shared" si="11"/>
        <v>0</v>
      </c>
      <c r="T43">
        <f t="shared" si="12"/>
        <v>24.970331249974883</v>
      </c>
      <c r="U43">
        <f t="shared" si="13"/>
        <v>24.3093</v>
      </c>
      <c r="V43">
        <f t="shared" si="14"/>
        <v>3.0510740688132332</v>
      </c>
      <c r="W43">
        <f t="shared" si="15"/>
        <v>49.833435794192788</v>
      </c>
      <c r="X43">
        <f t="shared" si="16"/>
        <v>1.5853930105234801</v>
      </c>
      <c r="Y43">
        <f t="shared" si="17"/>
        <v>3.1813841154180058</v>
      </c>
      <c r="Z43">
        <f t="shared" si="18"/>
        <v>1.465681058289753</v>
      </c>
      <c r="AA43">
        <f t="shared" si="19"/>
        <v>-6.2086495683997445</v>
      </c>
      <c r="AB43">
        <f t="shared" si="20"/>
        <v>104.36385708709874</v>
      </c>
      <c r="AC43">
        <f t="shared" si="21"/>
        <v>7.9518254213405033</v>
      </c>
      <c r="AD43">
        <f t="shared" si="22"/>
        <v>106.10703294003949</v>
      </c>
      <c r="AE43">
        <v>6</v>
      </c>
      <c r="AF43">
        <v>1</v>
      </c>
      <c r="AG43">
        <f t="shared" si="23"/>
        <v>1</v>
      </c>
      <c r="AH43">
        <f t="shared" si="24"/>
        <v>0</v>
      </c>
      <c r="AI43">
        <f t="shared" si="25"/>
        <v>48436.01070293002</v>
      </c>
      <c r="AJ43" t="s">
        <v>302</v>
      </c>
      <c r="AK43" t="s">
        <v>302</v>
      </c>
      <c r="AL43">
        <v>0</v>
      </c>
      <c r="AM43">
        <v>0</v>
      </c>
      <c r="AN43" t="e">
        <f t="shared" si="26"/>
        <v>#DIV/0!</v>
      </c>
      <c r="AO43">
        <v>0</v>
      </c>
      <c r="AP43" t="s">
        <v>302</v>
      </c>
      <c r="AQ43" t="s">
        <v>302</v>
      </c>
      <c r="AR43">
        <v>0</v>
      </c>
      <c r="AS43">
        <v>0</v>
      </c>
      <c r="AT43" t="e">
        <f t="shared" si="27"/>
        <v>#DIV/0!</v>
      </c>
      <c r="AU43">
        <v>0.5</v>
      </c>
      <c r="AV43">
        <f t="shared" si="28"/>
        <v>0</v>
      </c>
      <c r="AW43">
        <f t="shared" si="29"/>
        <v>-0.71972636355739039</v>
      </c>
      <c r="AX43" t="e">
        <f t="shared" si="30"/>
        <v>#DIV/0!</v>
      </c>
      <c r="AY43" t="e">
        <f t="shared" si="31"/>
        <v>#DIV/0!</v>
      </c>
      <c r="AZ43" t="e">
        <f t="shared" si="32"/>
        <v>#DIV/0!</v>
      </c>
      <c r="BA43" t="e">
        <f t="shared" si="33"/>
        <v>#DIV/0!</v>
      </c>
      <c r="BB43" t="s">
        <v>302</v>
      </c>
      <c r="BC43">
        <v>0</v>
      </c>
      <c r="BD43" t="e">
        <f t="shared" si="34"/>
        <v>#DIV/0!</v>
      </c>
      <c r="BE43" t="e">
        <f t="shared" si="35"/>
        <v>#DIV/0!</v>
      </c>
      <c r="BF43" t="e">
        <f t="shared" si="36"/>
        <v>#DIV/0!</v>
      </c>
      <c r="BG43" t="e">
        <f t="shared" si="37"/>
        <v>#DIV/0!</v>
      </c>
      <c r="BH43" t="e">
        <f t="shared" si="38"/>
        <v>#DIV/0!</v>
      </c>
      <c r="BI43" t="e">
        <f t="shared" si="39"/>
        <v>#DIV/0!</v>
      </c>
      <c r="BJ43" t="e">
        <f t="shared" si="40"/>
        <v>#DIV/0!</v>
      </c>
      <c r="BK43" t="e">
        <f t="shared" si="41"/>
        <v>#DIV/0!</v>
      </c>
      <c r="BL43">
        <f t="shared" si="42"/>
        <v>0</v>
      </c>
      <c r="BM43">
        <f t="shared" si="43"/>
        <v>0</v>
      </c>
      <c r="BN43">
        <f t="shared" si="44"/>
        <v>0</v>
      </c>
      <c r="BO43">
        <f t="shared" si="45"/>
        <v>0</v>
      </c>
      <c r="BP43">
        <v>6</v>
      </c>
      <c r="BQ43">
        <v>0.5</v>
      </c>
      <c r="BR43" t="s">
        <v>303</v>
      </c>
      <c r="BS43">
        <v>1634337402</v>
      </c>
      <c r="BT43">
        <v>400.41800000000001</v>
      </c>
      <c r="BU43">
        <v>400.02</v>
      </c>
      <c r="BV43">
        <v>17.389700000000001</v>
      </c>
      <c r="BW43">
        <v>17.306699999999999</v>
      </c>
      <c r="BX43">
        <v>398.24799999999999</v>
      </c>
      <c r="BY43">
        <v>17.28</v>
      </c>
      <c r="BZ43">
        <v>1000.03</v>
      </c>
      <c r="CA43">
        <v>91.069500000000005</v>
      </c>
      <c r="CB43">
        <v>9.9008399999999996E-2</v>
      </c>
      <c r="CC43">
        <v>25.009</v>
      </c>
      <c r="CD43">
        <v>24.3093</v>
      </c>
      <c r="CE43">
        <v>999.9</v>
      </c>
      <c r="CF43">
        <v>0</v>
      </c>
      <c r="CG43">
        <v>0</v>
      </c>
      <c r="CH43">
        <v>9991.25</v>
      </c>
      <c r="CI43">
        <v>0</v>
      </c>
      <c r="CJ43">
        <v>1.5289399999999999E-3</v>
      </c>
      <c r="CK43">
        <v>0</v>
      </c>
      <c r="CL43">
        <v>0</v>
      </c>
      <c r="CM43">
        <v>0</v>
      </c>
      <c r="CN43">
        <v>0</v>
      </c>
      <c r="CO43">
        <v>-2.11</v>
      </c>
      <c r="CP43">
        <v>0</v>
      </c>
      <c r="CQ43">
        <v>0.67</v>
      </c>
      <c r="CR43">
        <v>-1.18</v>
      </c>
      <c r="CS43">
        <v>34.936999999999998</v>
      </c>
      <c r="CT43">
        <v>41.25</v>
      </c>
      <c r="CU43">
        <v>37.811999999999998</v>
      </c>
      <c r="CV43">
        <v>41.125</v>
      </c>
      <c r="CW43">
        <v>36.25</v>
      </c>
      <c r="CX43">
        <v>0</v>
      </c>
      <c r="CY43">
        <v>0</v>
      </c>
      <c r="CZ43">
        <v>0</v>
      </c>
      <c r="DA43">
        <v>3400.599999904633</v>
      </c>
      <c r="DB43">
        <v>0</v>
      </c>
      <c r="DC43">
        <v>1.985769230769231</v>
      </c>
      <c r="DD43">
        <v>-10.80786318736169</v>
      </c>
      <c r="DE43">
        <v>16.312478466634008</v>
      </c>
      <c r="DF43">
        <v>-3.057692307692307</v>
      </c>
      <c r="DG43">
        <v>15</v>
      </c>
      <c r="DH43">
        <v>1634337385.5</v>
      </c>
      <c r="DI43" t="s">
        <v>360</v>
      </c>
      <c r="DJ43">
        <v>1634337385.5</v>
      </c>
      <c r="DK43">
        <v>1634337385</v>
      </c>
      <c r="DL43">
        <v>134</v>
      </c>
      <c r="DM43">
        <v>-2E-3</v>
      </c>
      <c r="DN43">
        <v>3.0000000000000001E-3</v>
      </c>
      <c r="DO43">
        <v>2.17</v>
      </c>
      <c r="DP43">
        <v>0.108</v>
      </c>
      <c r="DQ43">
        <v>400</v>
      </c>
      <c r="DR43">
        <v>17</v>
      </c>
      <c r="DS43">
        <v>0.27</v>
      </c>
      <c r="DT43">
        <v>0.15</v>
      </c>
      <c r="DU43">
        <v>0.26594843899999998</v>
      </c>
      <c r="DV43">
        <v>1.673635715572233</v>
      </c>
      <c r="DW43">
        <v>0.18045667674777899</v>
      </c>
      <c r="DX43">
        <v>0</v>
      </c>
      <c r="DY43">
        <v>2.1505882352941179</v>
      </c>
      <c r="DZ43">
        <v>-3.5565636742956608</v>
      </c>
      <c r="EA43">
        <v>1.5092225134670201</v>
      </c>
      <c r="EB43">
        <v>0</v>
      </c>
      <c r="EC43">
        <v>4.97432716E-2</v>
      </c>
      <c r="ED43">
        <v>0.33350558496810512</v>
      </c>
      <c r="EE43">
        <v>3.5271312739408617E-2</v>
      </c>
      <c r="EF43">
        <v>0</v>
      </c>
      <c r="EG43">
        <v>0</v>
      </c>
      <c r="EH43">
        <v>3</v>
      </c>
      <c r="EI43" t="s">
        <v>361</v>
      </c>
      <c r="EJ43">
        <v>100</v>
      </c>
      <c r="EK43">
        <v>100</v>
      </c>
      <c r="EL43">
        <v>2.17</v>
      </c>
      <c r="EM43">
        <v>0.10970000000000001</v>
      </c>
      <c r="EN43">
        <v>1.556847124497704</v>
      </c>
      <c r="EO43">
        <v>1.948427853356016E-3</v>
      </c>
      <c r="EP43">
        <v>-1.17243448438673E-6</v>
      </c>
      <c r="EQ43">
        <v>3.7522437633766031E-10</v>
      </c>
      <c r="ER43">
        <v>-4.6790333615338908E-2</v>
      </c>
      <c r="ES43">
        <v>1.324990706552629E-3</v>
      </c>
      <c r="ET43">
        <v>4.5198677459254959E-4</v>
      </c>
      <c r="EU43">
        <v>-2.6198240979392152E-7</v>
      </c>
      <c r="EV43">
        <v>2</v>
      </c>
      <c r="EW43">
        <v>2078</v>
      </c>
      <c r="EX43">
        <v>1</v>
      </c>
      <c r="EY43">
        <v>28</v>
      </c>
      <c r="EZ43">
        <v>0.3</v>
      </c>
      <c r="FA43">
        <v>0.3</v>
      </c>
      <c r="FB43">
        <v>1.63574</v>
      </c>
      <c r="FC43">
        <v>2.4841299999999999</v>
      </c>
      <c r="FD43">
        <v>2.8491200000000001</v>
      </c>
      <c r="FE43">
        <v>3.1958000000000002</v>
      </c>
      <c r="FF43">
        <v>3.0981399999999999</v>
      </c>
      <c r="FG43">
        <v>2.4279799999999998</v>
      </c>
      <c r="FH43">
        <v>35.429099999999998</v>
      </c>
      <c r="FI43">
        <v>16.180900000000001</v>
      </c>
      <c r="FJ43">
        <v>18</v>
      </c>
      <c r="FK43">
        <v>1052.9000000000001</v>
      </c>
      <c r="FL43">
        <v>793.09500000000003</v>
      </c>
      <c r="FM43">
        <v>24.9998</v>
      </c>
      <c r="FN43">
        <v>23.7288</v>
      </c>
      <c r="FO43">
        <v>30.0002</v>
      </c>
      <c r="FP43">
        <v>23.497399999999999</v>
      </c>
      <c r="FQ43">
        <v>23.5625</v>
      </c>
      <c r="FR43">
        <v>32.769300000000001</v>
      </c>
      <c r="FS43">
        <v>17.9361</v>
      </c>
      <c r="FT43">
        <v>97.751199999999997</v>
      </c>
      <c r="FU43">
        <v>25</v>
      </c>
      <c r="FV43">
        <v>400</v>
      </c>
      <c r="FW43">
        <v>17.37</v>
      </c>
      <c r="FX43">
        <v>101.32899999999999</v>
      </c>
      <c r="FY43">
        <v>101.577</v>
      </c>
    </row>
    <row r="44" spans="1:181" x14ac:dyDescent="0.2">
      <c r="A44">
        <v>26</v>
      </c>
      <c r="B44">
        <v>1634337407</v>
      </c>
      <c r="C44">
        <v>618</v>
      </c>
      <c r="D44" t="s">
        <v>362</v>
      </c>
      <c r="E44" t="s">
        <v>363</v>
      </c>
      <c r="F44" t="s">
        <v>301</v>
      </c>
      <c r="G44">
        <v>1634337407</v>
      </c>
      <c r="H44">
        <f t="shared" si="0"/>
        <v>1.4417167773534E-4</v>
      </c>
      <c r="I44">
        <f t="shared" si="1"/>
        <v>0.14417167773534001</v>
      </c>
      <c r="J44">
        <f t="shared" si="2"/>
        <v>-0.74104949814861021</v>
      </c>
      <c r="K44">
        <f t="shared" si="3"/>
        <v>400.41</v>
      </c>
      <c r="L44">
        <f t="shared" si="4"/>
        <v>524.11191739856167</v>
      </c>
      <c r="M44">
        <f t="shared" si="5"/>
        <v>47.783706153077055</v>
      </c>
      <c r="N44">
        <f t="shared" si="6"/>
        <v>36.505702590624004</v>
      </c>
      <c r="O44">
        <f t="shared" si="7"/>
        <v>8.7360682329599097E-3</v>
      </c>
      <c r="P44">
        <f t="shared" si="8"/>
        <v>2.7658209471011705</v>
      </c>
      <c r="Q44">
        <f t="shared" si="9"/>
        <v>8.7207674635018228E-3</v>
      </c>
      <c r="R44">
        <f t="shared" si="10"/>
        <v>5.4518521164751942E-3</v>
      </c>
      <c r="S44">
        <f t="shared" si="11"/>
        <v>0</v>
      </c>
      <c r="T44">
        <f t="shared" si="12"/>
        <v>24.976590543092637</v>
      </c>
      <c r="U44">
        <f t="shared" si="13"/>
        <v>24.328099999999999</v>
      </c>
      <c r="V44">
        <f t="shared" si="14"/>
        <v>3.0545133557998851</v>
      </c>
      <c r="W44">
        <f t="shared" si="15"/>
        <v>49.819608567440596</v>
      </c>
      <c r="X44">
        <f t="shared" si="16"/>
        <v>1.58563354782816</v>
      </c>
      <c r="Y44">
        <f t="shared" si="17"/>
        <v>3.1827499119783216</v>
      </c>
      <c r="Z44">
        <f t="shared" si="18"/>
        <v>1.4688798079717251</v>
      </c>
      <c r="AA44">
        <f t="shared" si="19"/>
        <v>-6.3579709881284945</v>
      </c>
      <c r="AB44">
        <f t="shared" si="20"/>
        <v>102.60323705717173</v>
      </c>
      <c r="AC44">
        <f t="shared" si="21"/>
        <v>7.8210200987238121</v>
      </c>
      <c r="AD44">
        <f t="shared" si="22"/>
        <v>104.06628616776705</v>
      </c>
      <c r="AE44">
        <v>4</v>
      </c>
      <c r="AF44">
        <v>0</v>
      </c>
      <c r="AG44">
        <f t="shared" si="23"/>
        <v>1</v>
      </c>
      <c r="AH44">
        <f t="shared" si="24"/>
        <v>0</v>
      </c>
      <c r="AI44">
        <f t="shared" si="25"/>
        <v>48412.383147655055</v>
      </c>
      <c r="AJ44" t="s">
        <v>302</v>
      </c>
      <c r="AK44" t="s">
        <v>302</v>
      </c>
      <c r="AL44">
        <v>0</v>
      </c>
      <c r="AM44">
        <v>0</v>
      </c>
      <c r="AN44" t="e">
        <f t="shared" si="26"/>
        <v>#DIV/0!</v>
      </c>
      <c r="AO44">
        <v>0</v>
      </c>
      <c r="AP44" t="s">
        <v>302</v>
      </c>
      <c r="AQ44" t="s">
        <v>302</v>
      </c>
      <c r="AR44">
        <v>0</v>
      </c>
      <c r="AS44">
        <v>0</v>
      </c>
      <c r="AT44" t="e">
        <f t="shared" si="27"/>
        <v>#DIV/0!</v>
      </c>
      <c r="AU44">
        <v>0.5</v>
      </c>
      <c r="AV44">
        <f t="shared" si="28"/>
        <v>0</v>
      </c>
      <c r="AW44">
        <f t="shared" si="29"/>
        <v>-0.74104949814861021</v>
      </c>
      <c r="AX44" t="e">
        <f t="shared" si="30"/>
        <v>#DIV/0!</v>
      </c>
      <c r="AY44" t="e">
        <f t="shared" si="31"/>
        <v>#DIV/0!</v>
      </c>
      <c r="AZ44" t="e">
        <f t="shared" si="32"/>
        <v>#DIV/0!</v>
      </c>
      <c r="BA44" t="e">
        <f t="shared" si="33"/>
        <v>#DIV/0!</v>
      </c>
      <c r="BB44" t="s">
        <v>302</v>
      </c>
      <c r="BC44">
        <v>0</v>
      </c>
      <c r="BD44" t="e">
        <f t="shared" si="34"/>
        <v>#DIV/0!</v>
      </c>
      <c r="BE44" t="e">
        <f t="shared" si="35"/>
        <v>#DIV/0!</v>
      </c>
      <c r="BF44" t="e">
        <f t="shared" si="36"/>
        <v>#DIV/0!</v>
      </c>
      <c r="BG44" t="e">
        <f t="shared" si="37"/>
        <v>#DIV/0!</v>
      </c>
      <c r="BH44" t="e">
        <f t="shared" si="38"/>
        <v>#DIV/0!</v>
      </c>
      <c r="BI44" t="e">
        <f t="shared" si="39"/>
        <v>#DIV/0!</v>
      </c>
      <c r="BJ44" t="e">
        <f t="shared" si="40"/>
        <v>#DIV/0!</v>
      </c>
      <c r="BK44" t="e">
        <f t="shared" si="41"/>
        <v>#DIV/0!</v>
      </c>
      <c r="BL44">
        <f t="shared" si="42"/>
        <v>0</v>
      </c>
      <c r="BM44">
        <f t="shared" si="43"/>
        <v>0</v>
      </c>
      <c r="BN44">
        <f t="shared" si="44"/>
        <v>0</v>
      </c>
      <c r="BO44">
        <f t="shared" si="45"/>
        <v>0</v>
      </c>
      <c r="BP44">
        <v>6</v>
      </c>
      <c r="BQ44">
        <v>0.5</v>
      </c>
      <c r="BR44" t="s">
        <v>303</v>
      </c>
      <c r="BS44">
        <v>1634337407</v>
      </c>
      <c r="BT44">
        <v>400.41</v>
      </c>
      <c r="BU44">
        <v>400</v>
      </c>
      <c r="BV44">
        <v>17.3919</v>
      </c>
      <c r="BW44">
        <v>17.306899999999999</v>
      </c>
      <c r="BX44">
        <v>398.24</v>
      </c>
      <c r="BY44">
        <v>17.2821</v>
      </c>
      <c r="BZ44">
        <v>999.98299999999995</v>
      </c>
      <c r="CA44">
        <v>91.070999999999998</v>
      </c>
      <c r="CB44">
        <v>9.9806400000000003E-2</v>
      </c>
      <c r="CC44">
        <v>25.016200000000001</v>
      </c>
      <c r="CD44">
        <v>24.328099999999999</v>
      </c>
      <c r="CE44">
        <v>999.9</v>
      </c>
      <c r="CF44">
        <v>0</v>
      </c>
      <c r="CG44">
        <v>0</v>
      </c>
      <c r="CH44">
        <v>9986.25</v>
      </c>
      <c r="CI44">
        <v>0</v>
      </c>
      <c r="CJ44">
        <v>1.5289399999999999E-3</v>
      </c>
      <c r="CK44">
        <v>0</v>
      </c>
      <c r="CL44">
        <v>0</v>
      </c>
      <c r="CM44">
        <v>0</v>
      </c>
      <c r="CN44">
        <v>0</v>
      </c>
      <c r="CO44">
        <v>1.83</v>
      </c>
      <c r="CP44">
        <v>0</v>
      </c>
      <c r="CQ44">
        <v>-3.05</v>
      </c>
      <c r="CR44">
        <v>-1.98</v>
      </c>
      <c r="CS44">
        <v>34.936999999999998</v>
      </c>
      <c r="CT44">
        <v>41.25</v>
      </c>
      <c r="CU44">
        <v>37.75</v>
      </c>
      <c r="CV44">
        <v>41.125</v>
      </c>
      <c r="CW44">
        <v>36.25</v>
      </c>
      <c r="CX44">
        <v>0</v>
      </c>
      <c r="CY44">
        <v>0</v>
      </c>
      <c r="CZ44">
        <v>0</v>
      </c>
      <c r="DA44">
        <v>3405.3999998569489</v>
      </c>
      <c r="DB44">
        <v>0</v>
      </c>
      <c r="DC44">
        <v>2.108076923076923</v>
      </c>
      <c r="DD44">
        <v>-4.6505982700785182</v>
      </c>
      <c r="DE44">
        <v>-5.4359143056706749E-2</v>
      </c>
      <c r="DF44">
        <v>-2.6473076923076921</v>
      </c>
      <c r="DG44">
        <v>15</v>
      </c>
      <c r="DH44">
        <v>1634337385.5</v>
      </c>
      <c r="DI44" t="s">
        <v>360</v>
      </c>
      <c r="DJ44">
        <v>1634337385.5</v>
      </c>
      <c r="DK44">
        <v>1634337385</v>
      </c>
      <c r="DL44">
        <v>134</v>
      </c>
      <c r="DM44">
        <v>-2E-3</v>
      </c>
      <c r="DN44">
        <v>3.0000000000000001E-3</v>
      </c>
      <c r="DO44">
        <v>2.17</v>
      </c>
      <c r="DP44">
        <v>0.108</v>
      </c>
      <c r="DQ44">
        <v>400</v>
      </c>
      <c r="DR44">
        <v>17</v>
      </c>
      <c r="DS44">
        <v>0.27</v>
      </c>
      <c r="DT44">
        <v>0.15</v>
      </c>
      <c r="DU44">
        <v>0.36325604249999999</v>
      </c>
      <c r="DV44">
        <v>0.67521380825515898</v>
      </c>
      <c r="DW44">
        <v>0.1039576172141774</v>
      </c>
      <c r="DX44">
        <v>0</v>
      </c>
      <c r="DY44">
        <v>2.1117142857142852</v>
      </c>
      <c r="DZ44">
        <v>-2.13045563549161</v>
      </c>
      <c r="EA44">
        <v>1.9918942681553671</v>
      </c>
      <c r="EB44">
        <v>0</v>
      </c>
      <c r="EC44">
        <v>7.1144772750000002E-2</v>
      </c>
      <c r="ED44">
        <v>0.1610335532082551</v>
      </c>
      <c r="EE44">
        <v>2.0643569008157479E-2</v>
      </c>
      <c r="EF44">
        <v>0</v>
      </c>
      <c r="EG44">
        <v>0</v>
      </c>
      <c r="EH44">
        <v>3</v>
      </c>
      <c r="EI44" t="s">
        <v>361</v>
      </c>
      <c r="EJ44">
        <v>100</v>
      </c>
      <c r="EK44">
        <v>100</v>
      </c>
      <c r="EL44">
        <v>2.17</v>
      </c>
      <c r="EM44">
        <v>0.10979999999999999</v>
      </c>
      <c r="EN44">
        <v>1.556847124497704</v>
      </c>
      <c r="EO44">
        <v>1.948427853356016E-3</v>
      </c>
      <c r="EP44">
        <v>-1.17243448438673E-6</v>
      </c>
      <c r="EQ44">
        <v>3.7522437633766031E-10</v>
      </c>
      <c r="ER44">
        <v>-4.6790333615338908E-2</v>
      </c>
      <c r="ES44">
        <v>1.324990706552629E-3</v>
      </c>
      <c r="ET44">
        <v>4.5198677459254959E-4</v>
      </c>
      <c r="EU44">
        <v>-2.6198240979392152E-7</v>
      </c>
      <c r="EV44">
        <v>2</v>
      </c>
      <c r="EW44">
        <v>2078</v>
      </c>
      <c r="EX44">
        <v>1</v>
      </c>
      <c r="EY44">
        <v>28</v>
      </c>
      <c r="EZ44">
        <v>0.4</v>
      </c>
      <c r="FA44">
        <v>0.4</v>
      </c>
      <c r="FB44">
        <v>1.63696</v>
      </c>
      <c r="FC44">
        <v>2.48047</v>
      </c>
      <c r="FD44">
        <v>2.8491200000000001</v>
      </c>
      <c r="FE44">
        <v>3.1958000000000002</v>
      </c>
      <c r="FF44">
        <v>3.0981399999999999</v>
      </c>
      <c r="FG44">
        <v>2.4340799999999998</v>
      </c>
      <c r="FH44">
        <v>35.429099999999998</v>
      </c>
      <c r="FI44">
        <v>16.1722</v>
      </c>
      <c r="FJ44">
        <v>18</v>
      </c>
      <c r="FK44">
        <v>1054.28</v>
      </c>
      <c r="FL44">
        <v>793.625</v>
      </c>
      <c r="FM44">
        <v>24.9998</v>
      </c>
      <c r="FN44">
        <v>23.727699999999999</v>
      </c>
      <c r="FO44">
        <v>30</v>
      </c>
      <c r="FP44">
        <v>23.495899999999999</v>
      </c>
      <c r="FQ44">
        <v>23.560600000000001</v>
      </c>
      <c r="FR44">
        <v>32.769799999999996</v>
      </c>
      <c r="FS44">
        <v>17.9361</v>
      </c>
      <c r="FT44">
        <v>97.751199999999997</v>
      </c>
      <c r="FU44">
        <v>25</v>
      </c>
      <c r="FV44">
        <v>400</v>
      </c>
      <c r="FW44">
        <v>17.372800000000002</v>
      </c>
      <c r="FX44">
        <v>101.327</v>
      </c>
      <c r="FY44">
        <v>101.575</v>
      </c>
    </row>
    <row r="45" spans="1:181" x14ac:dyDescent="0.2">
      <c r="A45">
        <v>27</v>
      </c>
      <c r="B45">
        <v>1634337412</v>
      </c>
      <c r="C45">
        <v>623</v>
      </c>
      <c r="D45" t="s">
        <v>364</v>
      </c>
      <c r="E45" t="s">
        <v>365</v>
      </c>
      <c r="F45" t="s">
        <v>301</v>
      </c>
      <c r="G45">
        <v>1634337412</v>
      </c>
      <c r="H45">
        <f t="shared" si="0"/>
        <v>1.3349391992591896E-4</v>
      </c>
      <c r="I45">
        <f t="shared" si="1"/>
        <v>0.13349391992591897</v>
      </c>
      <c r="J45">
        <f t="shared" si="2"/>
        <v>-0.77014576489600695</v>
      </c>
      <c r="K45">
        <f t="shared" si="3"/>
        <v>400.39600000000002</v>
      </c>
      <c r="L45">
        <f t="shared" si="4"/>
        <v>540.61895958633147</v>
      </c>
      <c r="M45">
        <f t="shared" si="5"/>
        <v>49.287556663952707</v>
      </c>
      <c r="N45">
        <f t="shared" si="6"/>
        <v>36.503604226386003</v>
      </c>
      <c r="O45">
        <f t="shared" si="7"/>
        <v>8.082200488070233E-3</v>
      </c>
      <c r="P45">
        <f t="shared" si="8"/>
        <v>2.7664178531710504</v>
      </c>
      <c r="Q45">
        <f t="shared" si="9"/>
        <v>8.0691054006519942E-3</v>
      </c>
      <c r="R45">
        <f t="shared" si="10"/>
        <v>5.0443656242219383E-3</v>
      </c>
      <c r="S45">
        <f t="shared" si="11"/>
        <v>0</v>
      </c>
      <c r="T45">
        <f t="shared" si="12"/>
        <v>24.984731617967576</v>
      </c>
      <c r="U45">
        <f t="shared" si="13"/>
        <v>24.334499999999998</v>
      </c>
      <c r="V45">
        <f t="shared" si="14"/>
        <v>3.0556849499094998</v>
      </c>
      <c r="W45">
        <f t="shared" si="15"/>
        <v>49.80934653039445</v>
      </c>
      <c r="X45">
        <f t="shared" si="16"/>
        <v>1.5857984152543501</v>
      </c>
      <c r="Y45">
        <f t="shared" si="17"/>
        <v>3.1837366392403297</v>
      </c>
      <c r="Z45">
        <f t="shared" si="18"/>
        <v>1.4698865346551497</v>
      </c>
      <c r="AA45">
        <f t="shared" si="19"/>
        <v>-5.8870818687330262</v>
      </c>
      <c r="AB45">
        <f t="shared" si="20"/>
        <v>102.44640864727852</v>
      </c>
      <c r="AC45">
        <f t="shared" si="21"/>
        <v>7.8078371084798679</v>
      </c>
      <c r="AD45">
        <f t="shared" si="22"/>
        <v>104.36716388702536</v>
      </c>
      <c r="AE45">
        <v>4</v>
      </c>
      <c r="AF45">
        <v>0</v>
      </c>
      <c r="AG45">
        <f t="shared" si="23"/>
        <v>1</v>
      </c>
      <c r="AH45">
        <f t="shared" si="24"/>
        <v>0</v>
      </c>
      <c r="AI45">
        <f t="shared" si="25"/>
        <v>48427.863061898948</v>
      </c>
      <c r="AJ45" t="s">
        <v>302</v>
      </c>
      <c r="AK45" t="s">
        <v>302</v>
      </c>
      <c r="AL45">
        <v>0</v>
      </c>
      <c r="AM45">
        <v>0</v>
      </c>
      <c r="AN45" t="e">
        <f t="shared" si="26"/>
        <v>#DIV/0!</v>
      </c>
      <c r="AO45">
        <v>0</v>
      </c>
      <c r="AP45" t="s">
        <v>302</v>
      </c>
      <c r="AQ45" t="s">
        <v>302</v>
      </c>
      <c r="AR45">
        <v>0</v>
      </c>
      <c r="AS45">
        <v>0</v>
      </c>
      <c r="AT45" t="e">
        <f t="shared" si="27"/>
        <v>#DIV/0!</v>
      </c>
      <c r="AU45">
        <v>0.5</v>
      </c>
      <c r="AV45">
        <f t="shared" si="28"/>
        <v>0</v>
      </c>
      <c r="AW45">
        <f t="shared" si="29"/>
        <v>-0.77014576489600695</v>
      </c>
      <c r="AX45" t="e">
        <f t="shared" si="30"/>
        <v>#DIV/0!</v>
      </c>
      <c r="AY45" t="e">
        <f t="shared" si="31"/>
        <v>#DIV/0!</v>
      </c>
      <c r="AZ45" t="e">
        <f t="shared" si="32"/>
        <v>#DIV/0!</v>
      </c>
      <c r="BA45" t="e">
        <f t="shared" si="33"/>
        <v>#DIV/0!</v>
      </c>
      <c r="BB45" t="s">
        <v>302</v>
      </c>
      <c r="BC45">
        <v>0</v>
      </c>
      <c r="BD45" t="e">
        <f t="shared" si="34"/>
        <v>#DIV/0!</v>
      </c>
      <c r="BE45" t="e">
        <f t="shared" si="35"/>
        <v>#DIV/0!</v>
      </c>
      <c r="BF45" t="e">
        <f t="shared" si="36"/>
        <v>#DIV/0!</v>
      </c>
      <c r="BG45" t="e">
        <f t="shared" si="37"/>
        <v>#DIV/0!</v>
      </c>
      <c r="BH45" t="e">
        <f t="shared" si="38"/>
        <v>#DIV/0!</v>
      </c>
      <c r="BI45" t="e">
        <f t="shared" si="39"/>
        <v>#DIV/0!</v>
      </c>
      <c r="BJ45" t="e">
        <f t="shared" si="40"/>
        <v>#DIV/0!</v>
      </c>
      <c r="BK45" t="e">
        <f t="shared" si="41"/>
        <v>#DIV/0!</v>
      </c>
      <c r="BL45">
        <f t="shared" si="42"/>
        <v>0</v>
      </c>
      <c r="BM45">
        <f t="shared" si="43"/>
        <v>0</v>
      </c>
      <c r="BN45">
        <f t="shared" si="44"/>
        <v>0</v>
      </c>
      <c r="BO45">
        <f t="shared" si="45"/>
        <v>0</v>
      </c>
      <c r="BP45">
        <v>6</v>
      </c>
      <c r="BQ45">
        <v>0.5</v>
      </c>
      <c r="BR45" t="s">
        <v>303</v>
      </c>
      <c r="BS45">
        <v>1634337412</v>
      </c>
      <c r="BT45">
        <v>400.39600000000002</v>
      </c>
      <c r="BU45">
        <v>399.96600000000001</v>
      </c>
      <c r="BV45">
        <v>17.394100000000002</v>
      </c>
      <c r="BW45">
        <v>17.3154</v>
      </c>
      <c r="BX45">
        <v>398.226</v>
      </c>
      <c r="BY45">
        <v>17.284300000000002</v>
      </c>
      <c r="BZ45">
        <v>1000.04</v>
      </c>
      <c r="CA45">
        <v>91.068899999999999</v>
      </c>
      <c r="CB45">
        <v>9.9853499999999998E-2</v>
      </c>
      <c r="CC45">
        <v>25.0214</v>
      </c>
      <c r="CD45">
        <v>24.334499999999998</v>
      </c>
      <c r="CE45">
        <v>999.9</v>
      </c>
      <c r="CF45">
        <v>0</v>
      </c>
      <c r="CG45">
        <v>0</v>
      </c>
      <c r="CH45">
        <v>9990</v>
      </c>
      <c r="CI45">
        <v>0</v>
      </c>
      <c r="CJ45">
        <v>1.5289399999999999E-3</v>
      </c>
      <c r="CK45">
        <v>0</v>
      </c>
      <c r="CL45">
        <v>0</v>
      </c>
      <c r="CM45">
        <v>0</v>
      </c>
      <c r="CN45">
        <v>0</v>
      </c>
      <c r="CO45">
        <v>5.08</v>
      </c>
      <c r="CP45">
        <v>0</v>
      </c>
      <c r="CQ45">
        <v>-2.46</v>
      </c>
      <c r="CR45">
        <v>-1</v>
      </c>
      <c r="CS45">
        <v>34.811999999999998</v>
      </c>
      <c r="CT45">
        <v>41.25</v>
      </c>
      <c r="CU45">
        <v>37.75</v>
      </c>
      <c r="CV45">
        <v>41.186999999999998</v>
      </c>
      <c r="CW45">
        <v>36.25</v>
      </c>
      <c r="CX45">
        <v>0</v>
      </c>
      <c r="CY45">
        <v>0</v>
      </c>
      <c r="CZ45">
        <v>0</v>
      </c>
      <c r="DA45">
        <v>3410.7999999523158</v>
      </c>
      <c r="DB45">
        <v>0</v>
      </c>
      <c r="DC45">
        <v>2.1696</v>
      </c>
      <c r="DD45">
        <v>6.1146153389043763</v>
      </c>
      <c r="DE45">
        <v>-3.9999999995720619</v>
      </c>
      <c r="DF45">
        <v>-2.4207999999999998</v>
      </c>
      <c r="DG45">
        <v>15</v>
      </c>
      <c r="DH45">
        <v>1634337385.5</v>
      </c>
      <c r="DI45" t="s">
        <v>360</v>
      </c>
      <c r="DJ45">
        <v>1634337385.5</v>
      </c>
      <c r="DK45">
        <v>1634337385</v>
      </c>
      <c r="DL45">
        <v>134</v>
      </c>
      <c r="DM45">
        <v>-2E-3</v>
      </c>
      <c r="DN45">
        <v>3.0000000000000001E-3</v>
      </c>
      <c r="DO45">
        <v>2.17</v>
      </c>
      <c r="DP45">
        <v>0.108</v>
      </c>
      <c r="DQ45">
        <v>400</v>
      </c>
      <c r="DR45">
        <v>17</v>
      </c>
      <c r="DS45">
        <v>0.27</v>
      </c>
      <c r="DT45">
        <v>0.15</v>
      </c>
      <c r="DU45">
        <v>0.41131132499999989</v>
      </c>
      <c r="DV45">
        <v>6.1276288930580937E-2</v>
      </c>
      <c r="DW45">
        <v>2.1731812784932941E-2</v>
      </c>
      <c r="DX45">
        <v>1</v>
      </c>
      <c r="DY45">
        <v>2.2011764705882348</v>
      </c>
      <c r="DZ45">
        <v>-0.97074245649180013</v>
      </c>
      <c r="EA45">
        <v>1.9371807360574931</v>
      </c>
      <c r="EB45">
        <v>1</v>
      </c>
      <c r="EC45">
        <v>8.1600434999999999E-2</v>
      </c>
      <c r="ED45">
        <v>3.0148545590994339E-2</v>
      </c>
      <c r="EE45">
        <v>3.168700220401892E-3</v>
      </c>
      <c r="EF45">
        <v>1</v>
      </c>
      <c r="EG45">
        <v>3</v>
      </c>
      <c r="EH45">
        <v>3</v>
      </c>
      <c r="EI45" t="s">
        <v>308</v>
      </c>
      <c r="EJ45">
        <v>100</v>
      </c>
      <c r="EK45">
        <v>100</v>
      </c>
      <c r="EL45">
        <v>2.17</v>
      </c>
      <c r="EM45">
        <v>0.10979999999999999</v>
      </c>
      <c r="EN45">
        <v>1.556847124497704</v>
      </c>
      <c r="EO45">
        <v>1.948427853356016E-3</v>
      </c>
      <c r="EP45">
        <v>-1.17243448438673E-6</v>
      </c>
      <c r="EQ45">
        <v>3.7522437633766031E-10</v>
      </c>
      <c r="ER45">
        <v>-4.6790333615338908E-2</v>
      </c>
      <c r="ES45">
        <v>1.324990706552629E-3</v>
      </c>
      <c r="ET45">
        <v>4.5198677459254959E-4</v>
      </c>
      <c r="EU45">
        <v>-2.6198240979392152E-7</v>
      </c>
      <c r="EV45">
        <v>2</v>
      </c>
      <c r="EW45">
        <v>2078</v>
      </c>
      <c r="EX45">
        <v>1</v>
      </c>
      <c r="EY45">
        <v>28</v>
      </c>
      <c r="EZ45">
        <v>0.4</v>
      </c>
      <c r="FA45">
        <v>0.5</v>
      </c>
      <c r="FB45">
        <v>1.63574</v>
      </c>
      <c r="FC45">
        <v>2.4841299999999999</v>
      </c>
      <c r="FD45">
        <v>2.8491200000000001</v>
      </c>
      <c r="FE45">
        <v>3.1958000000000002</v>
      </c>
      <c r="FF45">
        <v>3.0981399999999999</v>
      </c>
      <c r="FG45">
        <v>2.4169900000000002</v>
      </c>
      <c r="FH45">
        <v>35.405900000000003</v>
      </c>
      <c r="FI45">
        <v>16.1722</v>
      </c>
      <c r="FJ45">
        <v>18</v>
      </c>
      <c r="FK45">
        <v>1054.29</v>
      </c>
      <c r="FL45">
        <v>794.05700000000002</v>
      </c>
      <c r="FM45">
        <v>24.9999</v>
      </c>
      <c r="FN45">
        <v>23.726800000000001</v>
      </c>
      <c r="FO45">
        <v>30.0001</v>
      </c>
      <c r="FP45">
        <v>23.494900000000001</v>
      </c>
      <c r="FQ45">
        <v>23.560199999999998</v>
      </c>
      <c r="FR45">
        <v>32.770699999999998</v>
      </c>
      <c r="FS45">
        <v>17.665500000000002</v>
      </c>
      <c r="FT45">
        <v>97.751199999999997</v>
      </c>
      <c r="FU45">
        <v>25</v>
      </c>
      <c r="FV45">
        <v>400</v>
      </c>
      <c r="FW45">
        <v>17.370699999999999</v>
      </c>
      <c r="FX45">
        <v>101.328</v>
      </c>
      <c r="FY45">
        <v>101.575</v>
      </c>
    </row>
    <row r="46" spans="1:181" x14ac:dyDescent="0.2">
      <c r="A46">
        <v>28</v>
      </c>
      <c r="B46">
        <v>1634337417</v>
      </c>
      <c r="C46">
        <v>628</v>
      </c>
      <c r="D46" t="s">
        <v>366</v>
      </c>
      <c r="E46" t="s">
        <v>367</v>
      </c>
      <c r="F46" t="s">
        <v>301</v>
      </c>
      <c r="G46">
        <v>1634337417</v>
      </c>
      <c r="H46">
        <f t="shared" si="0"/>
        <v>1.3281556652796914E-4</v>
      </c>
      <c r="I46">
        <f t="shared" si="1"/>
        <v>0.13281556652796914</v>
      </c>
      <c r="J46">
        <f t="shared" si="2"/>
        <v>-0.79819518254678701</v>
      </c>
      <c r="K46">
        <f t="shared" si="3"/>
        <v>400.40699999999998</v>
      </c>
      <c r="L46">
        <f t="shared" si="4"/>
        <v>546.8140444506322</v>
      </c>
      <c r="M46">
        <f t="shared" si="5"/>
        <v>49.851289197647908</v>
      </c>
      <c r="N46">
        <f t="shared" si="6"/>
        <v>36.503826769512898</v>
      </c>
      <c r="O46">
        <f t="shared" si="7"/>
        <v>8.0467057197967373E-3</v>
      </c>
      <c r="P46">
        <f t="shared" si="8"/>
        <v>2.7680814371215954</v>
      </c>
      <c r="Q46">
        <f t="shared" si="9"/>
        <v>8.0337330875086006E-3</v>
      </c>
      <c r="R46">
        <f t="shared" si="10"/>
        <v>5.0222469518655024E-3</v>
      </c>
      <c r="S46">
        <f t="shared" si="11"/>
        <v>0</v>
      </c>
      <c r="T46">
        <f t="shared" si="12"/>
        <v>24.989738443034277</v>
      </c>
      <c r="U46">
        <f t="shared" si="13"/>
        <v>24.338699999999999</v>
      </c>
      <c r="V46">
        <f t="shared" si="14"/>
        <v>3.056454022018948</v>
      </c>
      <c r="W46">
        <f t="shared" si="15"/>
        <v>49.853290511875116</v>
      </c>
      <c r="X46">
        <f t="shared" si="16"/>
        <v>1.58765167048956</v>
      </c>
      <c r="Y46">
        <f t="shared" si="17"/>
        <v>3.1846477016625001</v>
      </c>
      <c r="Z46">
        <f t="shared" si="18"/>
        <v>1.468802351529388</v>
      </c>
      <c r="AA46">
        <f t="shared" si="19"/>
        <v>-5.8571664838834394</v>
      </c>
      <c r="AB46">
        <f t="shared" si="20"/>
        <v>102.59755442619338</v>
      </c>
      <c r="AC46">
        <f t="shared" si="21"/>
        <v>7.8150115988551239</v>
      </c>
      <c r="AD46">
        <f t="shared" si="22"/>
        <v>104.55539954116507</v>
      </c>
      <c r="AE46">
        <v>5</v>
      </c>
      <c r="AF46">
        <v>0</v>
      </c>
      <c r="AG46">
        <f t="shared" si="23"/>
        <v>1</v>
      </c>
      <c r="AH46">
        <f t="shared" si="24"/>
        <v>0</v>
      </c>
      <c r="AI46">
        <f t="shared" si="25"/>
        <v>48472.677340986076</v>
      </c>
      <c r="AJ46" t="s">
        <v>302</v>
      </c>
      <c r="AK46" t="s">
        <v>302</v>
      </c>
      <c r="AL46">
        <v>0</v>
      </c>
      <c r="AM46">
        <v>0</v>
      </c>
      <c r="AN46" t="e">
        <f t="shared" si="26"/>
        <v>#DIV/0!</v>
      </c>
      <c r="AO46">
        <v>0</v>
      </c>
      <c r="AP46" t="s">
        <v>302</v>
      </c>
      <c r="AQ46" t="s">
        <v>302</v>
      </c>
      <c r="AR46">
        <v>0</v>
      </c>
      <c r="AS46">
        <v>0</v>
      </c>
      <c r="AT46" t="e">
        <f t="shared" si="27"/>
        <v>#DIV/0!</v>
      </c>
      <c r="AU46">
        <v>0.5</v>
      </c>
      <c r="AV46">
        <f t="shared" si="28"/>
        <v>0</v>
      </c>
      <c r="AW46">
        <f t="shared" si="29"/>
        <v>-0.79819518254678701</v>
      </c>
      <c r="AX46" t="e">
        <f t="shared" si="30"/>
        <v>#DIV/0!</v>
      </c>
      <c r="AY46" t="e">
        <f t="shared" si="31"/>
        <v>#DIV/0!</v>
      </c>
      <c r="AZ46" t="e">
        <f t="shared" si="32"/>
        <v>#DIV/0!</v>
      </c>
      <c r="BA46" t="e">
        <f t="shared" si="33"/>
        <v>#DIV/0!</v>
      </c>
      <c r="BB46" t="s">
        <v>302</v>
      </c>
      <c r="BC46">
        <v>0</v>
      </c>
      <c r="BD46" t="e">
        <f t="shared" si="34"/>
        <v>#DIV/0!</v>
      </c>
      <c r="BE46" t="e">
        <f t="shared" si="35"/>
        <v>#DIV/0!</v>
      </c>
      <c r="BF46" t="e">
        <f t="shared" si="36"/>
        <v>#DIV/0!</v>
      </c>
      <c r="BG46" t="e">
        <f t="shared" si="37"/>
        <v>#DIV/0!</v>
      </c>
      <c r="BH46" t="e">
        <f t="shared" si="38"/>
        <v>#DIV/0!</v>
      </c>
      <c r="BI46" t="e">
        <f t="shared" si="39"/>
        <v>#DIV/0!</v>
      </c>
      <c r="BJ46" t="e">
        <f t="shared" si="40"/>
        <v>#DIV/0!</v>
      </c>
      <c r="BK46" t="e">
        <f t="shared" si="41"/>
        <v>#DIV/0!</v>
      </c>
      <c r="BL46">
        <f t="shared" si="42"/>
        <v>0</v>
      </c>
      <c r="BM46">
        <f t="shared" si="43"/>
        <v>0</v>
      </c>
      <c r="BN46">
        <f t="shared" si="44"/>
        <v>0</v>
      </c>
      <c r="BO46">
        <f t="shared" si="45"/>
        <v>0</v>
      </c>
      <c r="BP46">
        <v>6</v>
      </c>
      <c r="BQ46">
        <v>0.5</v>
      </c>
      <c r="BR46" t="s">
        <v>303</v>
      </c>
      <c r="BS46">
        <v>1634337417</v>
      </c>
      <c r="BT46">
        <v>400.40699999999998</v>
      </c>
      <c r="BU46">
        <v>399.96</v>
      </c>
      <c r="BV46">
        <v>17.4148</v>
      </c>
      <c r="BW46">
        <v>17.336500000000001</v>
      </c>
      <c r="BX46">
        <v>398.23599999999999</v>
      </c>
      <c r="BY46">
        <v>17.3047</v>
      </c>
      <c r="BZ46">
        <v>1000.02</v>
      </c>
      <c r="CA46">
        <v>91.0672</v>
      </c>
      <c r="CB46">
        <v>9.9604700000000004E-2</v>
      </c>
      <c r="CC46">
        <v>25.026199999999999</v>
      </c>
      <c r="CD46">
        <v>24.338699999999999</v>
      </c>
      <c r="CE46">
        <v>999.9</v>
      </c>
      <c r="CF46">
        <v>0</v>
      </c>
      <c r="CG46">
        <v>0</v>
      </c>
      <c r="CH46">
        <v>10000</v>
      </c>
      <c r="CI46">
        <v>0</v>
      </c>
      <c r="CJ46">
        <v>1.5289399999999999E-3</v>
      </c>
      <c r="CK46">
        <v>0</v>
      </c>
      <c r="CL46">
        <v>0</v>
      </c>
      <c r="CM46">
        <v>0</v>
      </c>
      <c r="CN46">
        <v>0</v>
      </c>
      <c r="CO46">
        <v>-1.29</v>
      </c>
      <c r="CP46">
        <v>0</v>
      </c>
      <c r="CQ46">
        <v>1.05</v>
      </c>
      <c r="CR46">
        <v>-1.22</v>
      </c>
      <c r="CS46">
        <v>34.686999999999998</v>
      </c>
      <c r="CT46">
        <v>41.25</v>
      </c>
      <c r="CU46">
        <v>37.75</v>
      </c>
      <c r="CV46">
        <v>41.186999999999998</v>
      </c>
      <c r="CW46">
        <v>36.186999999999998</v>
      </c>
      <c r="CX46">
        <v>0</v>
      </c>
      <c r="CY46">
        <v>0</v>
      </c>
      <c r="CZ46">
        <v>0</v>
      </c>
      <c r="DA46">
        <v>3415.599999904633</v>
      </c>
      <c r="DB46">
        <v>0</v>
      </c>
      <c r="DC46">
        <v>2.4224000000000001</v>
      </c>
      <c r="DD46">
        <v>-4.9846153467881784</v>
      </c>
      <c r="DE46">
        <v>4.335384625335184</v>
      </c>
      <c r="DF46">
        <v>-2.8936000000000002</v>
      </c>
      <c r="DG46">
        <v>15</v>
      </c>
      <c r="DH46">
        <v>1634337385.5</v>
      </c>
      <c r="DI46" t="s">
        <v>360</v>
      </c>
      <c r="DJ46">
        <v>1634337385.5</v>
      </c>
      <c r="DK46">
        <v>1634337385</v>
      </c>
      <c r="DL46">
        <v>134</v>
      </c>
      <c r="DM46">
        <v>-2E-3</v>
      </c>
      <c r="DN46">
        <v>3.0000000000000001E-3</v>
      </c>
      <c r="DO46">
        <v>2.17</v>
      </c>
      <c r="DP46">
        <v>0.108</v>
      </c>
      <c r="DQ46">
        <v>400</v>
      </c>
      <c r="DR46">
        <v>17</v>
      </c>
      <c r="DS46">
        <v>0.27</v>
      </c>
      <c r="DT46">
        <v>0.15</v>
      </c>
      <c r="DU46">
        <v>0.42122884999999999</v>
      </c>
      <c r="DV46">
        <v>9.9566476547841676E-2</v>
      </c>
      <c r="DW46">
        <v>2.0981148927727959E-2</v>
      </c>
      <c r="DX46">
        <v>1</v>
      </c>
      <c r="DY46">
        <v>2.1908823529411769</v>
      </c>
      <c r="DZ46">
        <v>2.706593406593401</v>
      </c>
      <c r="EA46">
        <v>1.943426881820538</v>
      </c>
      <c r="EB46">
        <v>0</v>
      </c>
      <c r="EC46">
        <v>8.0653624999999993E-2</v>
      </c>
      <c r="ED46">
        <v>-2.312246228893073E-2</v>
      </c>
      <c r="EE46">
        <v>4.7228722586869732E-3</v>
      </c>
      <c r="EF46">
        <v>1</v>
      </c>
      <c r="EG46">
        <v>2</v>
      </c>
      <c r="EH46">
        <v>3</v>
      </c>
      <c r="EI46" t="s">
        <v>305</v>
      </c>
      <c r="EJ46">
        <v>100</v>
      </c>
      <c r="EK46">
        <v>100</v>
      </c>
      <c r="EL46">
        <v>2.1709999999999998</v>
      </c>
      <c r="EM46">
        <v>0.1101</v>
      </c>
      <c r="EN46">
        <v>1.556847124497704</v>
      </c>
      <c r="EO46">
        <v>1.948427853356016E-3</v>
      </c>
      <c r="EP46">
        <v>-1.17243448438673E-6</v>
      </c>
      <c r="EQ46">
        <v>3.7522437633766031E-10</v>
      </c>
      <c r="ER46">
        <v>-4.6790333615338908E-2</v>
      </c>
      <c r="ES46">
        <v>1.324990706552629E-3</v>
      </c>
      <c r="ET46">
        <v>4.5198677459254959E-4</v>
      </c>
      <c r="EU46">
        <v>-2.6198240979392152E-7</v>
      </c>
      <c r="EV46">
        <v>2</v>
      </c>
      <c r="EW46">
        <v>2078</v>
      </c>
      <c r="EX46">
        <v>1</v>
      </c>
      <c r="EY46">
        <v>28</v>
      </c>
      <c r="EZ46">
        <v>0.5</v>
      </c>
      <c r="FA46">
        <v>0.5</v>
      </c>
      <c r="FB46">
        <v>1.63696</v>
      </c>
      <c r="FC46">
        <v>2.4841299999999999</v>
      </c>
      <c r="FD46">
        <v>2.8491200000000001</v>
      </c>
      <c r="FE46">
        <v>3.1958000000000002</v>
      </c>
      <c r="FF46">
        <v>3.0981399999999999</v>
      </c>
      <c r="FG46">
        <v>2.3913600000000002</v>
      </c>
      <c r="FH46">
        <v>35.405900000000003</v>
      </c>
      <c r="FI46">
        <v>16.154599999999999</v>
      </c>
      <c r="FJ46">
        <v>18</v>
      </c>
      <c r="FK46">
        <v>1054.1099999999999</v>
      </c>
      <c r="FL46">
        <v>794.197</v>
      </c>
      <c r="FM46">
        <v>24.9999</v>
      </c>
      <c r="FN46">
        <v>23.724799999999998</v>
      </c>
      <c r="FO46">
        <v>30</v>
      </c>
      <c r="FP46">
        <v>23.493099999999998</v>
      </c>
      <c r="FQ46">
        <v>23.558199999999999</v>
      </c>
      <c r="FR46">
        <v>32.771999999999998</v>
      </c>
      <c r="FS46">
        <v>17.665500000000002</v>
      </c>
      <c r="FT46">
        <v>97.751199999999997</v>
      </c>
      <c r="FU46">
        <v>25</v>
      </c>
      <c r="FV46">
        <v>400</v>
      </c>
      <c r="FW46">
        <v>17.370699999999999</v>
      </c>
      <c r="FX46">
        <v>101.33</v>
      </c>
      <c r="FY46">
        <v>101.57599999999999</v>
      </c>
    </row>
    <row r="47" spans="1:181" x14ac:dyDescent="0.2">
      <c r="A47">
        <v>29</v>
      </c>
      <c r="B47">
        <v>1634337422</v>
      </c>
      <c r="C47">
        <v>633</v>
      </c>
      <c r="D47" t="s">
        <v>368</v>
      </c>
      <c r="E47" t="s">
        <v>369</v>
      </c>
      <c r="F47" t="s">
        <v>301</v>
      </c>
      <c r="G47">
        <v>1634337422</v>
      </c>
      <c r="H47">
        <f t="shared" si="0"/>
        <v>1.4503141846038803E-4</v>
      </c>
      <c r="I47">
        <f t="shared" si="1"/>
        <v>0.14503141846038803</v>
      </c>
      <c r="J47">
        <f t="shared" si="2"/>
        <v>-0.72142004246801927</v>
      </c>
      <c r="K47">
        <f t="shared" si="3"/>
        <v>400.37400000000002</v>
      </c>
      <c r="L47">
        <f t="shared" si="4"/>
        <v>519.7907251658944</v>
      </c>
      <c r="M47">
        <f t="shared" si="5"/>
        <v>47.388805976493899</v>
      </c>
      <c r="N47">
        <f t="shared" si="6"/>
        <v>36.501701329852203</v>
      </c>
      <c r="O47">
        <f t="shared" si="7"/>
        <v>8.78512930550473E-3</v>
      </c>
      <c r="P47">
        <f t="shared" si="8"/>
        <v>2.7675898528192766</v>
      </c>
      <c r="Q47">
        <f t="shared" si="9"/>
        <v>8.7696662327208103E-3</v>
      </c>
      <c r="R47">
        <f t="shared" si="10"/>
        <v>5.4824283943853223E-3</v>
      </c>
      <c r="S47">
        <f t="shared" si="11"/>
        <v>0</v>
      </c>
      <c r="T47">
        <f t="shared" si="12"/>
        <v>24.990478399782095</v>
      </c>
      <c r="U47">
        <f t="shared" si="13"/>
        <v>24.346699999999998</v>
      </c>
      <c r="V47">
        <f t="shared" si="14"/>
        <v>3.0579193893991219</v>
      </c>
      <c r="W47">
        <f t="shared" si="15"/>
        <v>49.870935007491902</v>
      </c>
      <c r="X47">
        <f t="shared" si="16"/>
        <v>1.5886017706754401</v>
      </c>
      <c r="Y47">
        <f t="shared" si="17"/>
        <v>3.1854260812170279</v>
      </c>
      <c r="Z47">
        <f t="shared" si="18"/>
        <v>1.4693176187236818</v>
      </c>
      <c r="AA47">
        <f t="shared" si="19"/>
        <v>-6.3958855541031125</v>
      </c>
      <c r="AB47">
        <f t="shared" si="20"/>
        <v>101.99742951365411</v>
      </c>
      <c r="AC47">
        <f t="shared" si="21"/>
        <v>7.7711528475679703</v>
      </c>
      <c r="AD47">
        <f t="shared" si="22"/>
        <v>103.37269680711897</v>
      </c>
      <c r="AE47">
        <v>4</v>
      </c>
      <c r="AF47">
        <v>0</v>
      </c>
      <c r="AG47">
        <f t="shared" si="23"/>
        <v>1</v>
      </c>
      <c r="AH47">
        <f t="shared" si="24"/>
        <v>0</v>
      </c>
      <c r="AI47">
        <f t="shared" si="25"/>
        <v>48458.568918248486</v>
      </c>
      <c r="AJ47" t="s">
        <v>302</v>
      </c>
      <c r="AK47" t="s">
        <v>302</v>
      </c>
      <c r="AL47">
        <v>0</v>
      </c>
      <c r="AM47">
        <v>0</v>
      </c>
      <c r="AN47" t="e">
        <f t="shared" si="26"/>
        <v>#DIV/0!</v>
      </c>
      <c r="AO47">
        <v>0</v>
      </c>
      <c r="AP47" t="s">
        <v>302</v>
      </c>
      <c r="AQ47" t="s">
        <v>302</v>
      </c>
      <c r="AR47">
        <v>0</v>
      </c>
      <c r="AS47">
        <v>0</v>
      </c>
      <c r="AT47" t="e">
        <f t="shared" si="27"/>
        <v>#DIV/0!</v>
      </c>
      <c r="AU47">
        <v>0.5</v>
      </c>
      <c r="AV47">
        <f t="shared" si="28"/>
        <v>0</v>
      </c>
      <c r="AW47">
        <f t="shared" si="29"/>
        <v>-0.72142004246801927</v>
      </c>
      <c r="AX47" t="e">
        <f t="shared" si="30"/>
        <v>#DIV/0!</v>
      </c>
      <c r="AY47" t="e">
        <f t="shared" si="31"/>
        <v>#DIV/0!</v>
      </c>
      <c r="AZ47" t="e">
        <f t="shared" si="32"/>
        <v>#DIV/0!</v>
      </c>
      <c r="BA47" t="e">
        <f t="shared" si="33"/>
        <v>#DIV/0!</v>
      </c>
      <c r="BB47" t="s">
        <v>302</v>
      </c>
      <c r="BC47">
        <v>0</v>
      </c>
      <c r="BD47" t="e">
        <f t="shared" si="34"/>
        <v>#DIV/0!</v>
      </c>
      <c r="BE47" t="e">
        <f t="shared" si="35"/>
        <v>#DIV/0!</v>
      </c>
      <c r="BF47" t="e">
        <f t="shared" si="36"/>
        <v>#DIV/0!</v>
      </c>
      <c r="BG47" t="e">
        <f t="shared" si="37"/>
        <v>#DIV/0!</v>
      </c>
      <c r="BH47" t="e">
        <f t="shared" si="38"/>
        <v>#DIV/0!</v>
      </c>
      <c r="BI47" t="e">
        <f t="shared" si="39"/>
        <v>#DIV/0!</v>
      </c>
      <c r="BJ47" t="e">
        <f t="shared" si="40"/>
        <v>#DIV/0!</v>
      </c>
      <c r="BK47" t="e">
        <f t="shared" si="41"/>
        <v>#DIV/0!</v>
      </c>
      <c r="BL47">
        <f t="shared" si="42"/>
        <v>0</v>
      </c>
      <c r="BM47">
        <f t="shared" si="43"/>
        <v>0</v>
      </c>
      <c r="BN47">
        <f t="shared" si="44"/>
        <v>0</v>
      </c>
      <c r="BO47">
        <f t="shared" si="45"/>
        <v>0</v>
      </c>
      <c r="BP47">
        <v>6</v>
      </c>
      <c r="BQ47">
        <v>0.5</v>
      </c>
      <c r="BR47" t="s">
        <v>303</v>
      </c>
      <c r="BS47">
        <v>1634337422</v>
      </c>
      <c r="BT47">
        <v>400.37400000000002</v>
      </c>
      <c r="BU47">
        <v>399.976</v>
      </c>
      <c r="BV47">
        <v>17.424800000000001</v>
      </c>
      <c r="BW47">
        <v>17.339300000000001</v>
      </c>
      <c r="BX47">
        <v>398.20400000000001</v>
      </c>
      <c r="BY47">
        <v>17.314499999999999</v>
      </c>
      <c r="BZ47">
        <v>1000.03</v>
      </c>
      <c r="CA47">
        <v>91.069199999999995</v>
      </c>
      <c r="CB47">
        <v>9.9810300000000005E-2</v>
      </c>
      <c r="CC47">
        <v>25.0303</v>
      </c>
      <c r="CD47">
        <v>24.346699999999998</v>
      </c>
      <c r="CE47">
        <v>999.9</v>
      </c>
      <c r="CF47">
        <v>0</v>
      </c>
      <c r="CG47">
        <v>0</v>
      </c>
      <c r="CH47">
        <v>9996.8799999999992</v>
      </c>
      <c r="CI47">
        <v>0</v>
      </c>
      <c r="CJ47">
        <v>1.6245000000000001E-3</v>
      </c>
      <c r="CK47">
        <v>0</v>
      </c>
      <c r="CL47">
        <v>0</v>
      </c>
      <c r="CM47">
        <v>0</v>
      </c>
      <c r="CN47">
        <v>0</v>
      </c>
      <c r="CO47">
        <v>-0.26</v>
      </c>
      <c r="CP47">
        <v>0</v>
      </c>
      <c r="CQ47">
        <v>0.38</v>
      </c>
      <c r="CR47">
        <v>-1.4</v>
      </c>
      <c r="CS47">
        <v>34.875</v>
      </c>
      <c r="CT47">
        <v>41.311999999999998</v>
      </c>
      <c r="CU47">
        <v>37.811999999999998</v>
      </c>
      <c r="CV47">
        <v>41.186999999999998</v>
      </c>
      <c r="CW47">
        <v>36.25</v>
      </c>
      <c r="CX47">
        <v>0</v>
      </c>
      <c r="CY47">
        <v>0</v>
      </c>
      <c r="CZ47">
        <v>0</v>
      </c>
      <c r="DA47">
        <v>3420.3999998569489</v>
      </c>
      <c r="DB47">
        <v>0</v>
      </c>
      <c r="DC47">
        <v>2.1732</v>
      </c>
      <c r="DD47">
        <v>-4.9892307042135009</v>
      </c>
      <c r="DE47">
        <v>-1.7338461664207281</v>
      </c>
      <c r="DF47">
        <v>-2.9763999999999999</v>
      </c>
      <c r="DG47">
        <v>15</v>
      </c>
      <c r="DH47">
        <v>1634337385.5</v>
      </c>
      <c r="DI47" t="s">
        <v>360</v>
      </c>
      <c r="DJ47">
        <v>1634337385.5</v>
      </c>
      <c r="DK47">
        <v>1634337385</v>
      </c>
      <c r="DL47">
        <v>134</v>
      </c>
      <c r="DM47">
        <v>-2E-3</v>
      </c>
      <c r="DN47">
        <v>3.0000000000000001E-3</v>
      </c>
      <c r="DO47">
        <v>2.17</v>
      </c>
      <c r="DP47">
        <v>0.108</v>
      </c>
      <c r="DQ47">
        <v>400</v>
      </c>
      <c r="DR47">
        <v>17</v>
      </c>
      <c r="DS47">
        <v>0.27</v>
      </c>
      <c r="DT47">
        <v>0.15</v>
      </c>
      <c r="DU47">
        <v>0.41641470000000003</v>
      </c>
      <c r="DV47">
        <v>2.9675369606003719E-2</v>
      </c>
      <c r="DW47">
        <v>2.5754523602854702E-2</v>
      </c>
      <c r="DX47">
        <v>1</v>
      </c>
      <c r="DY47">
        <v>2.0631428571428572</v>
      </c>
      <c r="DZ47">
        <v>2.379804305283757</v>
      </c>
      <c r="EA47">
        <v>2.0081018349655069</v>
      </c>
      <c r="EB47">
        <v>0</v>
      </c>
      <c r="EC47">
        <v>8.0970532499999998E-2</v>
      </c>
      <c r="ED47">
        <v>-2.020470056285192E-2</v>
      </c>
      <c r="EE47">
        <v>4.8099247803571462E-3</v>
      </c>
      <c r="EF47">
        <v>1</v>
      </c>
      <c r="EG47">
        <v>2</v>
      </c>
      <c r="EH47">
        <v>3</v>
      </c>
      <c r="EI47" t="s">
        <v>305</v>
      </c>
      <c r="EJ47">
        <v>100</v>
      </c>
      <c r="EK47">
        <v>100</v>
      </c>
      <c r="EL47">
        <v>2.17</v>
      </c>
      <c r="EM47">
        <v>0.1103</v>
      </c>
      <c r="EN47">
        <v>1.556847124497704</v>
      </c>
      <c r="EO47">
        <v>1.948427853356016E-3</v>
      </c>
      <c r="EP47">
        <v>-1.17243448438673E-6</v>
      </c>
      <c r="EQ47">
        <v>3.7522437633766031E-10</v>
      </c>
      <c r="ER47">
        <v>-4.6790333615338908E-2</v>
      </c>
      <c r="ES47">
        <v>1.324990706552629E-3</v>
      </c>
      <c r="ET47">
        <v>4.5198677459254959E-4</v>
      </c>
      <c r="EU47">
        <v>-2.6198240979392152E-7</v>
      </c>
      <c r="EV47">
        <v>2</v>
      </c>
      <c r="EW47">
        <v>2078</v>
      </c>
      <c r="EX47">
        <v>1</v>
      </c>
      <c r="EY47">
        <v>28</v>
      </c>
      <c r="EZ47">
        <v>0.6</v>
      </c>
      <c r="FA47">
        <v>0.6</v>
      </c>
      <c r="FB47">
        <v>1.63696</v>
      </c>
      <c r="FC47">
        <v>2.4853499999999999</v>
      </c>
      <c r="FD47">
        <v>2.8491200000000001</v>
      </c>
      <c r="FE47">
        <v>3.1958000000000002</v>
      </c>
      <c r="FF47">
        <v>3.0981399999999999</v>
      </c>
      <c r="FG47">
        <v>2.4316399999999998</v>
      </c>
      <c r="FH47">
        <v>35.405900000000003</v>
      </c>
      <c r="FI47">
        <v>16.163399999999999</v>
      </c>
      <c r="FJ47">
        <v>18</v>
      </c>
      <c r="FK47">
        <v>1055.1199999999999</v>
      </c>
      <c r="FL47">
        <v>794.16499999999996</v>
      </c>
      <c r="FM47">
        <v>25</v>
      </c>
      <c r="FN47">
        <v>23.724699999999999</v>
      </c>
      <c r="FO47">
        <v>30</v>
      </c>
      <c r="FP47">
        <v>23.491499999999998</v>
      </c>
      <c r="FQ47">
        <v>23.557600000000001</v>
      </c>
      <c r="FR47">
        <v>32.772500000000001</v>
      </c>
      <c r="FS47">
        <v>17.665500000000002</v>
      </c>
      <c r="FT47">
        <v>97.751199999999997</v>
      </c>
      <c r="FU47">
        <v>25</v>
      </c>
      <c r="FV47">
        <v>400</v>
      </c>
      <c r="FW47">
        <v>17.370699999999999</v>
      </c>
      <c r="FX47">
        <v>101.327</v>
      </c>
      <c r="FY47">
        <v>101.575</v>
      </c>
    </row>
    <row r="48" spans="1:181" x14ac:dyDescent="0.2">
      <c r="A48">
        <v>30</v>
      </c>
      <c r="B48">
        <v>1634337427</v>
      </c>
      <c r="C48">
        <v>638</v>
      </c>
      <c r="D48" t="s">
        <v>370</v>
      </c>
      <c r="E48" t="s">
        <v>371</v>
      </c>
      <c r="F48" t="s">
        <v>301</v>
      </c>
      <c r="G48">
        <v>1634337427</v>
      </c>
      <c r="H48">
        <f t="shared" si="0"/>
        <v>1.5129877999506698E-4</v>
      </c>
      <c r="I48">
        <f t="shared" si="1"/>
        <v>0.15129877999506697</v>
      </c>
      <c r="J48">
        <f t="shared" si="2"/>
        <v>-0.90889480982704851</v>
      </c>
      <c r="K48">
        <f t="shared" si="3"/>
        <v>400.46800000000002</v>
      </c>
      <c r="L48">
        <f t="shared" si="4"/>
        <v>546.89169978112682</v>
      </c>
      <c r="M48">
        <f t="shared" si="5"/>
        <v>49.860112987695139</v>
      </c>
      <c r="N48">
        <f t="shared" si="6"/>
        <v>36.510665157192001</v>
      </c>
      <c r="O48">
        <f t="shared" si="7"/>
        <v>9.162958036235614E-3</v>
      </c>
      <c r="P48">
        <f t="shared" si="8"/>
        <v>2.7668603544138066</v>
      </c>
      <c r="Q48">
        <f t="shared" si="9"/>
        <v>9.1461332465768569E-3</v>
      </c>
      <c r="R48">
        <f t="shared" si="10"/>
        <v>5.7178423143373867E-3</v>
      </c>
      <c r="S48">
        <f t="shared" si="11"/>
        <v>0</v>
      </c>
      <c r="T48">
        <f t="shared" si="12"/>
        <v>24.994647556847092</v>
      </c>
      <c r="U48">
        <f t="shared" si="13"/>
        <v>24.351700000000001</v>
      </c>
      <c r="V48">
        <f t="shared" si="14"/>
        <v>3.0588355558538844</v>
      </c>
      <c r="W48">
        <f t="shared" si="15"/>
        <v>49.869388045215061</v>
      </c>
      <c r="X48">
        <f t="shared" si="16"/>
        <v>1.5891112294187999</v>
      </c>
      <c r="Y48">
        <f t="shared" si="17"/>
        <v>3.186546480133265</v>
      </c>
      <c r="Z48">
        <f t="shared" si="18"/>
        <v>1.4697243264350845</v>
      </c>
      <c r="AA48">
        <f t="shared" si="19"/>
        <v>-6.6722761977824536</v>
      </c>
      <c r="AB48">
        <f t="shared" si="20"/>
        <v>102.10479467988905</v>
      </c>
      <c r="AC48">
        <f t="shared" si="21"/>
        <v>7.7818114446903435</v>
      </c>
      <c r="AD48">
        <f t="shared" si="22"/>
        <v>103.21432992679695</v>
      </c>
      <c r="AE48">
        <v>4</v>
      </c>
      <c r="AF48">
        <v>0</v>
      </c>
      <c r="AG48">
        <f t="shared" si="23"/>
        <v>1</v>
      </c>
      <c r="AH48">
        <f t="shared" si="24"/>
        <v>0</v>
      </c>
      <c r="AI48">
        <f t="shared" si="25"/>
        <v>48437.615747852215</v>
      </c>
      <c r="AJ48" t="s">
        <v>302</v>
      </c>
      <c r="AK48" t="s">
        <v>302</v>
      </c>
      <c r="AL48">
        <v>0</v>
      </c>
      <c r="AM48">
        <v>0</v>
      </c>
      <c r="AN48" t="e">
        <f t="shared" si="26"/>
        <v>#DIV/0!</v>
      </c>
      <c r="AO48">
        <v>0</v>
      </c>
      <c r="AP48" t="s">
        <v>302</v>
      </c>
      <c r="AQ48" t="s">
        <v>302</v>
      </c>
      <c r="AR48">
        <v>0</v>
      </c>
      <c r="AS48">
        <v>0</v>
      </c>
      <c r="AT48" t="e">
        <f t="shared" si="27"/>
        <v>#DIV/0!</v>
      </c>
      <c r="AU48">
        <v>0.5</v>
      </c>
      <c r="AV48">
        <f t="shared" si="28"/>
        <v>0</v>
      </c>
      <c r="AW48">
        <f t="shared" si="29"/>
        <v>-0.90889480982704851</v>
      </c>
      <c r="AX48" t="e">
        <f t="shared" si="30"/>
        <v>#DIV/0!</v>
      </c>
      <c r="AY48" t="e">
        <f t="shared" si="31"/>
        <v>#DIV/0!</v>
      </c>
      <c r="AZ48" t="e">
        <f t="shared" si="32"/>
        <v>#DIV/0!</v>
      </c>
      <c r="BA48" t="e">
        <f t="shared" si="33"/>
        <v>#DIV/0!</v>
      </c>
      <c r="BB48" t="s">
        <v>302</v>
      </c>
      <c r="BC48">
        <v>0</v>
      </c>
      <c r="BD48" t="e">
        <f t="shared" si="34"/>
        <v>#DIV/0!</v>
      </c>
      <c r="BE48" t="e">
        <f t="shared" si="35"/>
        <v>#DIV/0!</v>
      </c>
      <c r="BF48" t="e">
        <f t="shared" si="36"/>
        <v>#DIV/0!</v>
      </c>
      <c r="BG48" t="e">
        <f t="shared" si="37"/>
        <v>#DIV/0!</v>
      </c>
      <c r="BH48" t="e">
        <f t="shared" si="38"/>
        <v>#DIV/0!</v>
      </c>
      <c r="BI48" t="e">
        <f t="shared" si="39"/>
        <v>#DIV/0!</v>
      </c>
      <c r="BJ48" t="e">
        <f t="shared" si="40"/>
        <v>#DIV/0!</v>
      </c>
      <c r="BK48" t="e">
        <f t="shared" si="41"/>
        <v>#DIV/0!</v>
      </c>
      <c r="BL48">
        <f t="shared" si="42"/>
        <v>0</v>
      </c>
      <c r="BM48">
        <f t="shared" si="43"/>
        <v>0</v>
      </c>
      <c r="BN48">
        <f t="shared" si="44"/>
        <v>0</v>
      </c>
      <c r="BO48">
        <f t="shared" si="45"/>
        <v>0</v>
      </c>
      <c r="BP48">
        <v>6</v>
      </c>
      <c r="BQ48">
        <v>0.5</v>
      </c>
      <c r="BR48" t="s">
        <v>303</v>
      </c>
      <c r="BS48">
        <v>1634337427</v>
      </c>
      <c r="BT48">
        <v>400.46800000000002</v>
      </c>
      <c r="BU48">
        <v>399.959</v>
      </c>
      <c r="BV48">
        <v>17.430199999999999</v>
      </c>
      <c r="BW48">
        <v>17.341000000000001</v>
      </c>
      <c r="BX48">
        <v>398.29700000000003</v>
      </c>
      <c r="BY48">
        <v>17.319800000000001</v>
      </c>
      <c r="BZ48">
        <v>999.96600000000001</v>
      </c>
      <c r="CA48">
        <v>91.069900000000004</v>
      </c>
      <c r="CB48">
        <v>0.100094</v>
      </c>
      <c r="CC48">
        <v>25.036200000000001</v>
      </c>
      <c r="CD48">
        <v>24.351700000000001</v>
      </c>
      <c r="CE48">
        <v>999.9</v>
      </c>
      <c r="CF48">
        <v>0</v>
      </c>
      <c r="CG48">
        <v>0</v>
      </c>
      <c r="CH48">
        <v>9992.5</v>
      </c>
      <c r="CI48">
        <v>0</v>
      </c>
      <c r="CJ48">
        <v>1.5289399999999999E-3</v>
      </c>
      <c r="CK48">
        <v>0</v>
      </c>
      <c r="CL48">
        <v>0</v>
      </c>
      <c r="CM48">
        <v>0</v>
      </c>
      <c r="CN48">
        <v>0</v>
      </c>
      <c r="CO48">
        <v>2.17</v>
      </c>
      <c r="CP48">
        <v>0</v>
      </c>
      <c r="CQ48">
        <v>-2.65</v>
      </c>
      <c r="CR48">
        <v>-1.84</v>
      </c>
      <c r="CS48">
        <v>34.936999999999998</v>
      </c>
      <c r="CT48">
        <v>41.311999999999998</v>
      </c>
      <c r="CU48">
        <v>37.936999999999998</v>
      </c>
      <c r="CV48">
        <v>41.25</v>
      </c>
      <c r="CW48">
        <v>36.25</v>
      </c>
      <c r="CX48">
        <v>0</v>
      </c>
      <c r="CY48">
        <v>0</v>
      </c>
      <c r="CZ48">
        <v>0</v>
      </c>
      <c r="DA48">
        <v>3425.7999999523158</v>
      </c>
      <c r="DB48">
        <v>0</v>
      </c>
      <c r="DC48">
        <v>1.9634615384615379</v>
      </c>
      <c r="DD48">
        <v>-2.7770939300485562</v>
      </c>
      <c r="DE48">
        <v>1.445128198647748</v>
      </c>
      <c r="DF48">
        <v>-3.1465384615384622</v>
      </c>
      <c r="DG48">
        <v>15</v>
      </c>
      <c r="DH48">
        <v>1634337385.5</v>
      </c>
      <c r="DI48" t="s">
        <v>360</v>
      </c>
      <c r="DJ48">
        <v>1634337385.5</v>
      </c>
      <c r="DK48">
        <v>1634337385</v>
      </c>
      <c r="DL48">
        <v>134</v>
      </c>
      <c r="DM48">
        <v>-2E-3</v>
      </c>
      <c r="DN48">
        <v>3.0000000000000001E-3</v>
      </c>
      <c r="DO48">
        <v>2.17</v>
      </c>
      <c r="DP48">
        <v>0.108</v>
      </c>
      <c r="DQ48">
        <v>400</v>
      </c>
      <c r="DR48">
        <v>17</v>
      </c>
      <c r="DS48">
        <v>0.27</v>
      </c>
      <c r="DT48">
        <v>0.15</v>
      </c>
      <c r="DU48">
        <v>0.43191835000000001</v>
      </c>
      <c r="DV48">
        <v>8.7375759849907128E-2</v>
      </c>
      <c r="DW48">
        <v>3.2351171805322612E-2</v>
      </c>
      <c r="DX48">
        <v>1</v>
      </c>
      <c r="DY48">
        <v>2.0805882352941181</v>
      </c>
      <c r="DZ48">
        <v>-2.9558732941029171</v>
      </c>
      <c r="EA48">
        <v>1.736781914543424</v>
      </c>
      <c r="EB48">
        <v>0</v>
      </c>
      <c r="EC48">
        <v>8.1804467500000005E-2</v>
      </c>
      <c r="ED48">
        <v>2.0065466791744539E-2</v>
      </c>
      <c r="EE48">
        <v>5.5463444059753227E-3</v>
      </c>
      <c r="EF48">
        <v>1</v>
      </c>
      <c r="EG48">
        <v>2</v>
      </c>
      <c r="EH48">
        <v>3</v>
      </c>
      <c r="EI48" t="s">
        <v>305</v>
      </c>
      <c r="EJ48">
        <v>100</v>
      </c>
      <c r="EK48">
        <v>100</v>
      </c>
      <c r="EL48">
        <v>2.1709999999999998</v>
      </c>
      <c r="EM48">
        <v>0.1104</v>
      </c>
      <c r="EN48">
        <v>1.556847124497704</v>
      </c>
      <c r="EO48">
        <v>1.948427853356016E-3</v>
      </c>
      <c r="EP48">
        <v>-1.17243448438673E-6</v>
      </c>
      <c r="EQ48">
        <v>3.7522437633766031E-10</v>
      </c>
      <c r="ER48">
        <v>-4.6790333615338908E-2</v>
      </c>
      <c r="ES48">
        <v>1.324990706552629E-3</v>
      </c>
      <c r="ET48">
        <v>4.5198677459254959E-4</v>
      </c>
      <c r="EU48">
        <v>-2.6198240979392152E-7</v>
      </c>
      <c r="EV48">
        <v>2</v>
      </c>
      <c r="EW48">
        <v>2078</v>
      </c>
      <c r="EX48">
        <v>1</v>
      </c>
      <c r="EY48">
        <v>28</v>
      </c>
      <c r="EZ48">
        <v>0.7</v>
      </c>
      <c r="FA48">
        <v>0.7</v>
      </c>
      <c r="FB48">
        <v>1.63696</v>
      </c>
      <c r="FC48">
        <v>2.4853499999999999</v>
      </c>
      <c r="FD48">
        <v>2.8491200000000001</v>
      </c>
      <c r="FE48">
        <v>3.1958000000000002</v>
      </c>
      <c r="FF48">
        <v>3.0981399999999999</v>
      </c>
      <c r="FG48">
        <v>2.3974600000000001</v>
      </c>
      <c r="FH48">
        <v>35.405900000000003</v>
      </c>
      <c r="FI48">
        <v>16.163399999999999</v>
      </c>
      <c r="FJ48">
        <v>18</v>
      </c>
      <c r="FK48">
        <v>1054.83</v>
      </c>
      <c r="FL48">
        <v>794.48500000000001</v>
      </c>
      <c r="FM48">
        <v>24.9999</v>
      </c>
      <c r="FN48">
        <v>23.722799999999999</v>
      </c>
      <c r="FO48">
        <v>29.9999</v>
      </c>
      <c r="FP48">
        <v>23.490500000000001</v>
      </c>
      <c r="FQ48">
        <v>23.5562</v>
      </c>
      <c r="FR48">
        <v>32.774099999999997</v>
      </c>
      <c r="FS48">
        <v>17.665500000000002</v>
      </c>
      <c r="FT48">
        <v>97.751199999999997</v>
      </c>
      <c r="FU48">
        <v>25</v>
      </c>
      <c r="FV48">
        <v>400</v>
      </c>
      <c r="FW48">
        <v>17.370699999999999</v>
      </c>
      <c r="FX48">
        <v>101.32899999999999</v>
      </c>
      <c r="FY48">
        <v>101.57599999999999</v>
      </c>
    </row>
    <row r="49" spans="1:181" x14ac:dyDescent="0.2">
      <c r="A49">
        <v>31</v>
      </c>
      <c r="B49">
        <v>1634337432</v>
      </c>
      <c r="C49">
        <v>643</v>
      </c>
      <c r="D49" t="s">
        <v>372</v>
      </c>
      <c r="E49" t="s">
        <v>373</v>
      </c>
      <c r="F49" t="s">
        <v>301</v>
      </c>
      <c r="G49">
        <v>1634337432</v>
      </c>
      <c r="H49">
        <f t="shared" si="0"/>
        <v>1.5367248953228964E-4</v>
      </c>
      <c r="I49">
        <f t="shared" si="1"/>
        <v>0.15367248953228965</v>
      </c>
      <c r="J49">
        <f t="shared" si="2"/>
        <v>-0.72317200088443168</v>
      </c>
      <c r="K49">
        <f t="shared" si="3"/>
        <v>400.41300000000001</v>
      </c>
      <c r="L49">
        <f t="shared" si="4"/>
        <v>512.95393718953858</v>
      </c>
      <c r="M49">
        <f t="shared" si="5"/>
        <v>46.765690626790388</v>
      </c>
      <c r="N49">
        <f t="shared" si="6"/>
        <v>36.505403552494499</v>
      </c>
      <c r="O49">
        <f t="shared" si="7"/>
        <v>9.298458456817555E-3</v>
      </c>
      <c r="P49">
        <f t="shared" si="8"/>
        <v>2.7676986645966175</v>
      </c>
      <c r="Q49">
        <f t="shared" si="9"/>
        <v>9.2811381282547952E-3</v>
      </c>
      <c r="R49">
        <f t="shared" si="10"/>
        <v>5.8022647726620512E-3</v>
      </c>
      <c r="S49">
        <f t="shared" si="11"/>
        <v>0</v>
      </c>
      <c r="T49">
        <f t="shared" si="12"/>
        <v>24.999207677484439</v>
      </c>
      <c r="U49">
        <f t="shared" si="13"/>
        <v>24.359300000000001</v>
      </c>
      <c r="V49">
        <f t="shared" si="14"/>
        <v>3.0602285884203297</v>
      </c>
      <c r="W49">
        <f t="shared" si="15"/>
        <v>49.856170981167395</v>
      </c>
      <c r="X49">
        <f t="shared" si="16"/>
        <v>1.5891825187091502</v>
      </c>
      <c r="Y49">
        <f t="shared" si="17"/>
        <v>3.1875342358510563</v>
      </c>
      <c r="Z49">
        <f t="shared" si="18"/>
        <v>1.4710460697111796</v>
      </c>
      <c r="AA49">
        <f t="shared" si="19"/>
        <v>-6.7769567883739734</v>
      </c>
      <c r="AB49">
        <f t="shared" si="20"/>
        <v>101.77762143375013</v>
      </c>
      <c r="AC49">
        <f t="shared" si="21"/>
        <v>7.7550268607792709</v>
      </c>
      <c r="AD49">
        <f t="shared" si="22"/>
        <v>102.75569150615543</v>
      </c>
      <c r="AE49">
        <v>4</v>
      </c>
      <c r="AF49">
        <v>0</v>
      </c>
      <c r="AG49">
        <f t="shared" si="23"/>
        <v>1</v>
      </c>
      <c r="AH49">
        <f t="shared" si="24"/>
        <v>0</v>
      </c>
      <c r="AI49">
        <f t="shared" si="25"/>
        <v>48459.75321609313</v>
      </c>
      <c r="AJ49" t="s">
        <v>302</v>
      </c>
      <c r="AK49" t="s">
        <v>302</v>
      </c>
      <c r="AL49">
        <v>0</v>
      </c>
      <c r="AM49">
        <v>0</v>
      </c>
      <c r="AN49" t="e">
        <f t="shared" si="26"/>
        <v>#DIV/0!</v>
      </c>
      <c r="AO49">
        <v>0</v>
      </c>
      <c r="AP49" t="s">
        <v>302</v>
      </c>
      <c r="AQ49" t="s">
        <v>302</v>
      </c>
      <c r="AR49">
        <v>0</v>
      </c>
      <c r="AS49">
        <v>0</v>
      </c>
      <c r="AT49" t="e">
        <f t="shared" si="27"/>
        <v>#DIV/0!</v>
      </c>
      <c r="AU49">
        <v>0.5</v>
      </c>
      <c r="AV49">
        <f t="shared" si="28"/>
        <v>0</v>
      </c>
      <c r="AW49">
        <f t="shared" si="29"/>
        <v>-0.72317200088443168</v>
      </c>
      <c r="AX49" t="e">
        <f t="shared" si="30"/>
        <v>#DIV/0!</v>
      </c>
      <c r="AY49" t="e">
        <f t="shared" si="31"/>
        <v>#DIV/0!</v>
      </c>
      <c r="AZ49" t="e">
        <f t="shared" si="32"/>
        <v>#DIV/0!</v>
      </c>
      <c r="BA49" t="e">
        <f t="shared" si="33"/>
        <v>#DIV/0!</v>
      </c>
      <c r="BB49" t="s">
        <v>302</v>
      </c>
      <c r="BC49">
        <v>0</v>
      </c>
      <c r="BD49" t="e">
        <f t="shared" si="34"/>
        <v>#DIV/0!</v>
      </c>
      <c r="BE49" t="e">
        <f t="shared" si="35"/>
        <v>#DIV/0!</v>
      </c>
      <c r="BF49" t="e">
        <f t="shared" si="36"/>
        <v>#DIV/0!</v>
      </c>
      <c r="BG49" t="e">
        <f t="shared" si="37"/>
        <v>#DIV/0!</v>
      </c>
      <c r="BH49" t="e">
        <f t="shared" si="38"/>
        <v>#DIV/0!</v>
      </c>
      <c r="BI49" t="e">
        <f t="shared" si="39"/>
        <v>#DIV/0!</v>
      </c>
      <c r="BJ49" t="e">
        <f t="shared" si="40"/>
        <v>#DIV/0!</v>
      </c>
      <c r="BK49" t="e">
        <f t="shared" si="41"/>
        <v>#DIV/0!</v>
      </c>
      <c r="BL49">
        <f t="shared" si="42"/>
        <v>0</v>
      </c>
      <c r="BM49">
        <f t="shared" si="43"/>
        <v>0</v>
      </c>
      <c r="BN49">
        <f t="shared" si="44"/>
        <v>0</v>
      </c>
      <c r="BO49">
        <f t="shared" si="45"/>
        <v>0</v>
      </c>
      <c r="BP49">
        <v>6</v>
      </c>
      <c r="BQ49">
        <v>0.5</v>
      </c>
      <c r="BR49" t="s">
        <v>303</v>
      </c>
      <c r="BS49">
        <v>1634337432</v>
      </c>
      <c r="BT49">
        <v>400.41300000000001</v>
      </c>
      <c r="BU49">
        <v>400.01600000000002</v>
      </c>
      <c r="BV49">
        <v>17.431100000000001</v>
      </c>
      <c r="BW49">
        <v>17.340499999999999</v>
      </c>
      <c r="BX49">
        <v>398.24200000000002</v>
      </c>
      <c r="BY49">
        <v>17.320699999999999</v>
      </c>
      <c r="BZ49">
        <v>999.95899999999995</v>
      </c>
      <c r="CA49">
        <v>91.069400000000002</v>
      </c>
      <c r="CB49">
        <v>9.9976499999999996E-2</v>
      </c>
      <c r="CC49">
        <v>25.041399999999999</v>
      </c>
      <c r="CD49">
        <v>24.359300000000001</v>
      </c>
      <c r="CE49">
        <v>999.9</v>
      </c>
      <c r="CF49">
        <v>0</v>
      </c>
      <c r="CG49">
        <v>0</v>
      </c>
      <c r="CH49">
        <v>9997.5</v>
      </c>
      <c r="CI49">
        <v>0</v>
      </c>
      <c r="CJ49">
        <v>1.5289399999999999E-3</v>
      </c>
      <c r="CK49">
        <v>0</v>
      </c>
      <c r="CL49">
        <v>0</v>
      </c>
      <c r="CM49">
        <v>0</v>
      </c>
      <c r="CN49">
        <v>0</v>
      </c>
      <c r="CO49">
        <v>2.44</v>
      </c>
      <c r="CP49">
        <v>0</v>
      </c>
      <c r="CQ49">
        <v>1.17</v>
      </c>
      <c r="CR49">
        <v>-1.05</v>
      </c>
      <c r="CS49">
        <v>34.75</v>
      </c>
      <c r="CT49">
        <v>41.311999999999998</v>
      </c>
      <c r="CU49">
        <v>37.811999999999998</v>
      </c>
      <c r="CV49">
        <v>41.25</v>
      </c>
      <c r="CW49">
        <v>36.25</v>
      </c>
      <c r="CX49">
        <v>0</v>
      </c>
      <c r="CY49">
        <v>0</v>
      </c>
      <c r="CZ49">
        <v>0</v>
      </c>
      <c r="DA49">
        <v>3430.599999904633</v>
      </c>
      <c r="DB49">
        <v>0</v>
      </c>
      <c r="DC49">
        <v>2.0180769230769231</v>
      </c>
      <c r="DD49">
        <v>7.300170950458222</v>
      </c>
      <c r="DE49">
        <v>5.1917948628677149</v>
      </c>
      <c r="DF49">
        <v>-2.870769230769231</v>
      </c>
      <c r="DG49">
        <v>15</v>
      </c>
      <c r="DH49">
        <v>1634337385.5</v>
      </c>
      <c r="DI49" t="s">
        <v>360</v>
      </c>
      <c r="DJ49">
        <v>1634337385.5</v>
      </c>
      <c r="DK49">
        <v>1634337385</v>
      </c>
      <c r="DL49">
        <v>134</v>
      </c>
      <c r="DM49">
        <v>-2E-3</v>
      </c>
      <c r="DN49">
        <v>3.0000000000000001E-3</v>
      </c>
      <c r="DO49">
        <v>2.17</v>
      </c>
      <c r="DP49">
        <v>0.108</v>
      </c>
      <c r="DQ49">
        <v>400</v>
      </c>
      <c r="DR49">
        <v>17</v>
      </c>
      <c r="DS49">
        <v>0.27</v>
      </c>
      <c r="DT49">
        <v>0.15</v>
      </c>
      <c r="DU49">
        <v>0.43972852499999998</v>
      </c>
      <c r="DV49">
        <v>9.842664540337695E-2</v>
      </c>
      <c r="DW49">
        <v>3.7178581838867589E-2</v>
      </c>
      <c r="DX49">
        <v>1</v>
      </c>
      <c r="DY49">
        <v>2.1288235294117648</v>
      </c>
      <c r="DZ49">
        <v>1.646322907861369</v>
      </c>
      <c r="EA49">
        <v>1.7990859847775029</v>
      </c>
      <c r="EB49">
        <v>0</v>
      </c>
      <c r="EC49">
        <v>8.3251807499999997E-2</v>
      </c>
      <c r="ED49">
        <v>6.5276473170731569E-2</v>
      </c>
      <c r="EE49">
        <v>6.6903321915801556E-3</v>
      </c>
      <c r="EF49">
        <v>1</v>
      </c>
      <c r="EG49">
        <v>2</v>
      </c>
      <c r="EH49">
        <v>3</v>
      </c>
      <c r="EI49" t="s">
        <v>305</v>
      </c>
      <c r="EJ49">
        <v>100</v>
      </c>
      <c r="EK49">
        <v>100</v>
      </c>
      <c r="EL49">
        <v>2.1709999999999998</v>
      </c>
      <c r="EM49">
        <v>0.1104</v>
      </c>
      <c r="EN49">
        <v>1.556847124497704</v>
      </c>
      <c r="EO49">
        <v>1.948427853356016E-3</v>
      </c>
      <c r="EP49">
        <v>-1.17243448438673E-6</v>
      </c>
      <c r="EQ49">
        <v>3.7522437633766031E-10</v>
      </c>
      <c r="ER49">
        <v>-4.6790333615338908E-2</v>
      </c>
      <c r="ES49">
        <v>1.324990706552629E-3</v>
      </c>
      <c r="ET49">
        <v>4.5198677459254959E-4</v>
      </c>
      <c r="EU49">
        <v>-2.6198240979392152E-7</v>
      </c>
      <c r="EV49">
        <v>2</v>
      </c>
      <c r="EW49">
        <v>2078</v>
      </c>
      <c r="EX49">
        <v>1</v>
      </c>
      <c r="EY49">
        <v>28</v>
      </c>
      <c r="EZ49">
        <v>0.8</v>
      </c>
      <c r="FA49">
        <v>0.8</v>
      </c>
      <c r="FB49">
        <v>1.63696</v>
      </c>
      <c r="FC49">
        <v>2.4841299999999999</v>
      </c>
      <c r="FD49">
        <v>2.8491200000000001</v>
      </c>
      <c r="FE49">
        <v>3.1958000000000002</v>
      </c>
      <c r="FF49">
        <v>3.0981399999999999</v>
      </c>
      <c r="FG49">
        <v>2.4060100000000002</v>
      </c>
      <c r="FH49">
        <v>35.405900000000003</v>
      </c>
      <c r="FI49">
        <v>16.163399999999999</v>
      </c>
      <c r="FJ49">
        <v>18</v>
      </c>
      <c r="FK49">
        <v>1055.1500000000001</v>
      </c>
      <c r="FL49">
        <v>794.72299999999996</v>
      </c>
      <c r="FM49">
        <v>24.9999</v>
      </c>
      <c r="FN49">
        <v>23.720800000000001</v>
      </c>
      <c r="FO49">
        <v>29.9999</v>
      </c>
      <c r="FP49">
        <v>23.489000000000001</v>
      </c>
      <c r="FQ49">
        <v>23.554300000000001</v>
      </c>
      <c r="FR49">
        <v>32.773299999999999</v>
      </c>
      <c r="FS49">
        <v>17.665500000000002</v>
      </c>
      <c r="FT49">
        <v>97.751199999999997</v>
      </c>
      <c r="FU49">
        <v>25</v>
      </c>
      <c r="FV49">
        <v>400</v>
      </c>
      <c r="FW49">
        <v>17.370699999999999</v>
      </c>
      <c r="FX49">
        <v>101.33</v>
      </c>
      <c r="FY49">
        <v>101.57599999999999</v>
      </c>
    </row>
    <row r="50" spans="1:181" x14ac:dyDescent="0.2">
      <c r="A50">
        <v>32</v>
      </c>
      <c r="B50">
        <v>1634337437</v>
      </c>
      <c r="C50">
        <v>648</v>
      </c>
      <c r="D50" t="s">
        <v>374</v>
      </c>
      <c r="E50" t="s">
        <v>375</v>
      </c>
      <c r="F50" t="s">
        <v>301</v>
      </c>
      <c r="G50">
        <v>1634337437</v>
      </c>
      <c r="H50">
        <f t="shared" si="0"/>
        <v>1.5961319356854389E-4</v>
      </c>
      <c r="I50">
        <f t="shared" si="1"/>
        <v>0.15961319356854389</v>
      </c>
      <c r="J50">
        <f t="shared" si="2"/>
        <v>-0.76890051610068944</v>
      </c>
      <c r="K50">
        <f t="shared" si="3"/>
        <v>400.43</v>
      </c>
      <c r="L50">
        <f t="shared" si="4"/>
        <v>515.87243436706899</v>
      </c>
      <c r="M50">
        <f t="shared" si="5"/>
        <v>47.031350234936525</v>
      </c>
      <c r="N50">
        <f t="shared" si="6"/>
        <v>36.506629003508998</v>
      </c>
      <c r="O50">
        <f t="shared" si="7"/>
        <v>9.6592182653675654E-3</v>
      </c>
      <c r="P50">
        <f t="shared" si="8"/>
        <v>2.7705505869908591</v>
      </c>
      <c r="Q50">
        <f t="shared" si="9"/>
        <v>9.6405485395190341E-3</v>
      </c>
      <c r="R50">
        <f t="shared" si="10"/>
        <v>6.0270171969553123E-3</v>
      </c>
      <c r="S50">
        <f t="shared" si="11"/>
        <v>0</v>
      </c>
      <c r="T50">
        <f t="shared" si="12"/>
        <v>24.999318560294149</v>
      </c>
      <c r="U50">
        <f t="shared" si="13"/>
        <v>24.360499999999998</v>
      </c>
      <c r="V50">
        <f t="shared" si="14"/>
        <v>3.0604485916189135</v>
      </c>
      <c r="W50">
        <f t="shared" si="15"/>
        <v>49.861544287316569</v>
      </c>
      <c r="X50">
        <f t="shared" si="16"/>
        <v>1.5895148365838698</v>
      </c>
      <c r="Y50">
        <f t="shared" si="17"/>
        <v>3.1878572140177366</v>
      </c>
      <c r="Z50">
        <f t="shared" si="18"/>
        <v>1.4709337550350436</v>
      </c>
      <c r="AA50">
        <f t="shared" si="19"/>
        <v>-7.0389418363727856</v>
      </c>
      <c r="AB50">
        <f t="shared" si="20"/>
        <v>101.95717920761815</v>
      </c>
      <c r="AC50">
        <f t="shared" si="21"/>
        <v>7.7608249457859397</v>
      </c>
      <c r="AD50">
        <f t="shared" si="22"/>
        <v>102.67906231703131</v>
      </c>
      <c r="AE50">
        <v>3</v>
      </c>
      <c r="AF50">
        <v>0</v>
      </c>
      <c r="AG50">
        <f t="shared" si="23"/>
        <v>1</v>
      </c>
      <c r="AH50">
        <f t="shared" si="24"/>
        <v>0</v>
      </c>
      <c r="AI50">
        <f t="shared" si="25"/>
        <v>48537.711399821565</v>
      </c>
      <c r="AJ50" t="s">
        <v>302</v>
      </c>
      <c r="AK50" t="s">
        <v>302</v>
      </c>
      <c r="AL50">
        <v>0</v>
      </c>
      <c r="AM50">
        <v>0</v>
      </c>
      <c r="AN50" t="e">
        <f t="shared" si="26"/>
        <v>#DIV/0!</v>
      </c>
      <c r="AO50">
        <v>0</v>
      </c>
      <c r="AP50" t="s">
        <v>302</v>
      </c>
      <c r="AQ50" t="s">
        <v>302</v>
      </c>
      <c r="AR50">
        <v>0</v>
      </c>
      <c r="AS50">
        <v>0</v>
      </c>
      <c r="AT50" t="e">
        <f t="shared" si="27"/>
        <v>#DIV/0!</v>
      </c>
      <c r="AU50">
        <v>0.5</v>
      </c>
      <c r="AV50">
        <f t="shared" si="28"/>
        <v>0</v>
      </c>
      <c r="AW50">
        <f t="shared" si="29"/>
        <v>-0.76890051610068944</v>
      </c>
      <c r="AX50" t="e">
        <f t="shared" si="30"/>
        <v>#DIV/0!</v>
      </c>
      <c r="AY50" t="e">
        <f t="shared" si="31"/>
        <v>#DIV/0!</v>
      </c>
      <c r="AZ50" t="e">
        <f t="shared" si="32"/>
        <v>#DIV/0!</v>
      </c>
      <c r="BA50" t="e">
        <f t="shared" si="33"/>
        <v>#DIV/0!</v>
      </c>
      <c r="BB50" t="s">
        <v>302</v>
      </c>
      <c r="BC50">
        <v>0</v>
      </c>
      <c r="BD50" t="e">
        <f t="shared" si="34"/>
        <v>#DIV/0!</v>
      </c>
      <c r="BE50" t="e">
        <f t="shared" si="35"/>
        <v>#DIV/0!</v>
      </c>
      <c r="BF50" t="e">
        <f t="shared" si="36"/>
        <v>#DIV/0!</v>
      </c>
      <c r="BG50" t="e">
        <f t="shared" si="37"/>
        <v>#DIV/0!</v>
      </c>
      <c r="BH50" t="e">
        <f t="shared" si="38"/>
        <v>#DIV/0!</v>
      </c>
      <c r="BI50" t="e">
        <f t="shared" si="39"/>
        <v>#DIV/0!</v>
      </c>
      <c r="BJ50" t="e">
        <f t="shared" si="40"/>
        <v>#DIV/0!</v>
      </c>
      <c r="BK50" t="e">
        <f t="shared" si="41"/>
        <v>#DIV/0!</v>
      </c>
      <c r="BL50">
        <f t="shared" si="42"/>
        <v>0</v>
      </c>
      <c r="BM50">
        <f t="shared" si="43"/>
        <v>0</v>
      </c>
      <c r="BN50">
        <f t="shared" si="44"/>
        <v>0</v>
      </c>
      <c r="BO50">
        <f t="shared" si="45"/>
        <v>0</v>
      </c>
      <c r="BP50">
        <v>6</v>
      </c>
      <c r="BQ50">
        <v>0.5</v>
      </c>
      <c r="BR50" t="s">
        <v>303</v>
      </c>
      <c r="BS50">
        <v>1634337437</v>
      </c>
      <c r="BT50">
        <v>400.43</v>
      </c>
      <c r="BU50">
        <v>400.00700000000001</v>
      </c>
      <c r="BV50">
        <v>17.434899999999999</v>
      </c>
      <c r="BW50">
        <v>17.340800000000002</v>
      </c>
      <c r="BX50">
        <v>398.25900000000001</v>
      </c>
      <c r="BY50">
        <v>17.3245</v>
      </c>
      <c r="BZ50">
        <v>999.98099999999999</v>
      </c>
      <c r="CA50">
        <v>91.068799999999996</v>
      </c>
      <c r="CB50">
        <v>9.9766300000000002E-2</v>
      </c>
      <c r="CC50">
        <v>25.043099999999999</v>
      </c>
      <c r="CD50">
        <v>24.360499999999998</v>
      </c>
      <c r="CE50">
        <v>999.9</v>
      </c>
      <c r="CF50">
        <v>0</v>
      </c>
      <c r="CG50">
        <v>0</v>
      </c>
      <c r="CH50">
        <v>10014.4</v>
      </c>
      <c r="CI50">
        <v>0</v>
      </c>
      <c r="CJ50">
        <v>1.5289399999999999E-3</v>
      </c>
      <c r="CK50">
        <v>0</v>
      </c>
      <c r="CL50">
        <v>0</v>
      </c>
      <c r="CM50">
        <v>0</v>
      </c>
      <c r="CN50">
        <v>0</v>
      </c>
      <c r="CO50">
        <v>0.75</v>
      </c>
      <c r="CP50">
        <v>0</v>
      </c>
      <c r="CQ50">
        <v>-4.51</v>
      </c>
      <c r="CR50">
        <v>-1.6</v>
      </c>
      <c r="CS50">
        <v>34.5</v>
      </c>
      <c r="CT50">
        <v>41.311999999999998</v>
      </c>
      <c r="CU50">
        <v>37.936999999999998</v>
      </c>
      <c r="CV50">
        <v>41.311999999999998</v>
      </c>
      <c r="CW50">
        <v>36.311999999999998</v>
      </c>
      <c r="CX50">
        <v>0</v>
      </c>
      <c r="CY50">
        <v>0</v>
      </c>
      <c r="CZ50">
        <v>0</v>
      </c>
      <c r="DA50">
        <v>3435.3999998569489</v>
      </c>
      <c r="DB50">
        <v>0</v>
      </c>
      <c r="DC50">
        <v>2.0649999999999999</v>
      </c>
      <c r="DD50">
        <v>3.3473504229488551</v>
      </c>
      <c r="DE50">
        <v>1.922051303595167</v>
      </c>
      <c r="DF50">
        <v>-2.557692307692307</v>
      </c>
      <c r="DG50">
        <v>15</v>
      </c>
      <c r="DH50">
        <v>1634337385.5</v>
      </c>
      <c r="DI50" t="s">
        <v>360</v>
      </c>
      <c r="DJ50">
        <v>1634337385.5</v>
      </c>
      <c r="DK50">
        <v>1634337385</v>
      </c>
      <c r="DL50">
        <v>134</v>
      </c>
      <c r="DM50">
        <v>-2E-3</v>
      </c>
      <c r="DN50">
        <v>3.0000000000000001E-3</v>
      </c>
      <c r="DO50">
        <v>2.17</v>
      </c>
      <c r="DP50">
        <v>0.108</v>
      </c>
      <c r="DQ50">
        <v>400</v>
      </c>
      <c r="DR50">
        <v>17</v>
      </c>
      <c r="DS50">
        <v>0.27</v>
      </c>
      <c r="DT50">
        <v>0.15</v>
      </c>
      <c r="DU50">
        <v>0.43503412499999988</v>
      </c>
      <c r="DV50">
        <v>4.7537752345216899E-2</v>
      </c>
      <c r="DW50">
        <v>3.7735092718971477E-2</v>
      </c>
      <c r="DX50">
        <v>1</v>
      </c>
      <c r="DY50">
        <v>2.092285714285715</v>
      </c>
      <c r="DZ50">
        <v>2.4122113502935441</v>
      </c>
      <c r="EA50">
        <v>1.7082791436568741</v>
      </c>
      <c r="EB50">
        <v>0</v>
      </c>
      <c r="EC50">
        <v>8.7900494999999995E-2</v>
      </c>
      <c r="ED50">
        <v>4.1078537335834622E-2</v>
      </c>
      <c r="EE50">
        <v>4.1271484409910663E-3</v>
      </c>
      <c r="EF50">
        <v>1</v>
      </c>
      <c r="EG50">
        <v>2</v>
      </c>
      <c r="EH50">
        <v>3</v>
      </c>
      <c r="EI50" t="s">
        <v>305</v>
      </c>
      <c r="EJ50">
        <v>100</v>
      </c>
      <c r="EK50">
        <v>100</v>
      </c>
      <c r="EL50">
        <v>2.1709999999999998</v>
      </c>
      <c r="EM50">
        <v>0.1104</v>
      </c>
      <c r="EN50">
        <v>1.556847124497704</v>
      </c>
      <c r="EO50">
        <v>1.948427853356016E-3</v>
      </c>
      <c r="EP50">
        <v>-1.17243448438673E-6</v>
      </c>
      <c r="EQ50">
        <v>3.7522437633766031E-10</v>
      </c>
      <c r="ER50">
        <v>-4.6790333615338908E-2</v>
      </c>
      <c r="ES50">
        <v>1.324990706552629E-3</v>
      </c>
      <c r="ET50">
        <v>4.5198677459254959E-4</v>
      </c>
      <c r="EU50">
        <v>-2.6198240979392152E-7</v>
      </c>
      <c r="EV50">
        <v>2</v>
      </c>
      <c r="EW50">
        <v>2078</v>
      </c>
      <c r="EX50">
        <v>1</v>
      </c>
      <c r="EY50">
        <v>28</v>
      </c>
      <c r="EZ50">
        <v>0.9</v>
      </c>
      <c r="FA50">
        <v>0.9</v>
      </c>
      <c r="FB50">
        <v>1.63696</v>
      </c>
      <c r="FC50">
        <v>2.48047</v>
      </c>
      <c r="FD50">
        <v>2.8491200000000001</v>
      </c>
      <c r="FE50">
        <v>3.1958000000000002</v>
      </c>
      <c r="FF50">
        <v>3.0981399999999999</v>
      </c>
      <c r="FG50">
        <v>2.4084500000000002</v>
      </c>
      <c r="FH50">
        <v>35.405900000000003</v>
      </c>
      <c r="FI50">
        <v>16.1722</v>
      </c>
      <c r="FJ50">
        <v>18</v>
      </c>
      <c r="FK50">
        <v>1055.82</v>
      </c>
      <c r="FL50">
        <v>794.43899999999996</v>
      </c>
      <c r="FM50">
        <v>25</v>
      </c>
      <c r="FN50">
        <v>23.7197</v>
      </c>
      <c r="FO50">
        <v>30.0001</v>
      </c>
      <c r="FP50">
        <v>23.487200000000001</v>
      </c>
      <c r="FQ50">
        <v>23.5532</v>
      </c>
      <c r="FR50">
        <v>32.773400000000002</v>
      </c>
      <c r="FS50">
        <v>17.665500000000002</v>
      </c>
      <c r="FT50">
        <v>97.751199999999997</v>
      </c>
      <c r="FU50">
        <v>25</v>
      </c>
      <c r="FV50">
        <v>400</v>
      </c>
      <c r="FW50">
        <v>17.370699999999999</v>
      </c>
      <c r="FX50">
        <v>101.33</v>
      </c>
      <c r="FY50">
        <v>101.57599999999999</v>
      </c>
    </row>
    <row r="51" spans="1:181" x14ac:dyDescent="0.2">
      <c r="A51">
        <v>33</v>
      </c>
      <c r="B51">
        <v>1634337442</v>
      </c>
      <c r="C51">
        <v>653</v>
      </c>
      <c r="D51" t="s">
        <v>376</v>
      </c>
      <c r="E51" t="s">
        <v>377</v>
      </c>
      <c r="F51" t="s">
        <v>301</v>
      </c>
      <c r="G51">
        <v>1634337442</v>
      </c>
      <c r="H51">
        <f t="shared" ref="H51:H82" si="46">(I51)/1000</f>
        <v>1.5774653040553878E-4</v>
      </c>
      <c r="I51">
        <f t="shared" ref="I51:I82" si="47">1000*BZ51*AG51*(BV51-BW51)/(100*BP51*(1000-AG51*BV51))</f>
        <v>0.15774653040553877</v>
      </c>
      <c r="J51">
        <f t="shared" ref="J51:J82" si="48">BZ51*AG51*(BU51-BT51*(1000-AG51*BW51)/(1000-AG51*BV51))/(100*BP51)</f>
        <v>-0.79981248471890576</v>
      </c>
      <c r="K51">
        <f t="shared" ref="K51:K82" si="49">BT51 - IF(AG51&gt;1, J51*BP51*100/(AI51*CH51), 0)</f>
        <v>400.416</v>
      </c>
      <c r="L51">
        <f t="shared" ref="L51:L82" si="50">((R51-H51/2)*K51-J51)/(R51+H51/2)</f>
        <v>522.60639493076337</v>
      </c>
      <c r="M51">
        <f t="shared" ref="M51:M82" si="51">L51*(CA51+CB51)/1000</f>
        <v>47.644446806785638</v>
      </c>
      <c r="N51">
        <f t="shared" ref="N51:N82" si="52">(BT51 - IF(AG51&gt;1, J51*BP51*100/(AI51*CH51), 0))*(CA51+CB51)/1000</f>
        <v>36.504717503721594</v>
      </c>
      <c r="O51">
        <f t="shared" ref="O51:O82" si="53">2/((1/Q51-1/P51)+SIGN(Q51)*SQRT((1/Q51-1/P51)*(1/Q51-1/P51) + 4*BQ51/((BQ51+1)*(BQ51+1))*(2*1/Q51*1/P51-1/P51*1/P51)))</f>
        <v>9.5353006660717707E-3</v>
      </c>
      <c r="P51">
        <f t="shared" ref="P51:P82" si="54">IF(LEFT(BR51,1)&lt;&gt;"0",IF(LEFT(BR51,1)="1",3,$B$7),$D$5+$E$5*(CH51*CA51/($K$5*1000))+$F$5*(CH51*CA51/($K$5*1000))*MAX(MIN(BP51,$J$5),$I$5)*MAX(MIN(BP51,$J$5),$I$5)+$G$5*MAX(MIN(BP51,$J$5),$I$5)*(CH51*CA51/($K$5*1000))+$H$5*(CH51*CA51/($K$5*1000))*(CH51*CA51/($K$5*1000)))</f>
        <v>2.7692468291327046</v>
      </c>
      <c r="Q51">
        <f t="shared" ref="Q51:Q82" si="55">H51*(1000-(1000*0.61365*EXP(17.502*U51/(240.97+U51))/(CA51+CB51)+BV51)/2)/(1000*0.61365*EXP(17.502*U51/(240.97+U51))/(CA51+CB51)-BV51)</f>
        <v>9.517097858051703E-3</v>
      </c>
      <c r="R51">
        <f t="shared" ref="R51:R82" si="56">1/((BQ51+1)/(O51/1.6)+1/(P51/1.37)) + BQ51/((BQ51+1)/(O51/1.6) + BQ51/(P51/1.37))</f>
        <v>5.9498186824535667E-3</v>
      </c>
      <c r="S51">
        <f t="shared" ref="S51:S82" si="57">(BL51*BO51)</f>
        <v>0</v>
      </c>
      <c r="T51">
        <f t="shared" ref="T51:T82" si="58">(CC51+(S51+2*0.95*0.0000000567*(((CC51+$B$9)+273)^4-(CC51+273)^4)-44100*H51)/(1.84*29.3*P51+8*0.95*0.0000000567*(CC51+273)^3))</f>
        <v>25.004711807195442</v>
      </c>
      <c r="U51">
        <f t="shared" ref="U51:U82" si="59">($C$9*CD51+$D$9*CE51+$E$9*T51)</f>
        <v>24.369499999999999</v>
      </c>
      <c r="V51">
        <f t="shared" ref="V51:V82" si="60">0.61365*EXP(17.502*U51/(240.97+U51))</f>
        <v>3.062099056364914</v>
      </c>
      <c r="W51">
        <f t="shared" ref="W51:W82" si="61">(X51/Y51*100)</f>
        <v>49.848119196202681</v>
      </c>
      <c r="X51">
        <f t="shared" ref="X51:X82" si="62">BV51*(CA51+CB51)/1000</f>
        <v>1.5895509982315599</v>
      </c>
      <c r="Y51">
        <f t="shared" ref="Y51:Y82" si="63">0.61365*EXP(17.502*CC51/(240.97+CC51))</f>
        <v>3.1887883110997062</v>
      </c>
      <c r="Z51">
        <f t="shared" ref="Z51:Z82" si="64">(V51-BV51*(CA51+CB51)/1000)</f>
        <v>1.4725480581333541</v>
      </c>
      <c r="AA51">
        <f t="shared" ref="AA51:AA82" si="65">(-H51*44100)</f>
        <v>-6.9566219908842601</v>
      </c>
      <c r="AB51">
        <f t="shared" ref="AB51:AB82" si="66">2*29.3*P51*0.92*(CC51-U51)</f>
        <v>101.29708838291927</v>
      </c>
      <c r="AC51">
        <f t="shared" ref="AC51:AC82" si="67">2*0.95*0.0000000567*(((CC51+$B$9)+273)^4-(U51+273)^4)</f>
        <v>7.7147501374571306</v>
      </c>
      <c r="AD51">
        <f t="shared" ref="AD51:AD82" si="68">S51+AC51+AA51+AB51</f>
        <v>102.05521652949214</v>
      </c>
      <c r="AE51">
        <v>3</v>
      </c>
      <c r="AF51">
        <v>0</v>
      </c>
      <c r="AG51">
        <f t="shared" ref="AG51:AG82" si="69">IF(AE51*$H$15&gt;=AI51,1,(AI51/(AI51-AE51*$H$15)))</f>
        <v>1</v>
      </c>
      <c r="AH51">
        <f t="shared" ref="AH51:AH82" si="70">(AG51-1)*100</f>
        <v>0</v>
      </c>
      <c r="AI51">
        <f t="shared" ref="AI51:AI82" si="71">MAX(0,($B$15+$C$15*CH51)/(1+$D$15*CH51)*CA51/(CC51+273)*$E$15)</f>
        <v>48501.098942788318</v>
      </c>
      <c r="AJ51" t="s">
        <v>302</v>
      </c>
      <c r="AK51" t="s">
        <v>302</v>
      </c>
      <c r="AL51">
        <v>0</v>
      </c>
      <c r="AM51">
        <v>0</v>
      </c>
      <c r="AN51" t="e">
        <f t="shared" ref="AN51:AN82" si="72">1-AL51/AM51</f>
        <v>#DIV/0!</v>
      </c>
      <c r="AO51">
        <v>0</v>
      </c>
      <c r="AP51" t="s">
        <v>302</v>
      </c>
      <c r="AQ51" t="s">
        <v>302</v>
      </c>
      <c r="AR51">
        <v>0</v>
      </c>
      <c r="AS51">
        <v>0</v>
      </c>
      <c r="AT51" t="e">
        <f t="shared" ref="AT51:AT82" si="73">1-AR51/AS51</f>
        <v>#DIV/0!</v>
      </c>
      <c r="AU51">
        <v>0.5</v>
      </c>
      <c r="AV51">
        <f t="shared" ref="AV51:AV82" si="74">BM51</f>
        <v>0</v>
      </c>
      <c r="AW51">
        <f t="shared" ref="AW51:AW82" si="75">J51</f>
        <v>-0.79981248471890576</v>
      </c>
      <c r="AX51" t="e">
        <f t="shared" ref="AX51:AX82" si="76">AT51*AU51*AV51</f>
        <v>#DIV/0!</v>
      </c>
      <c r="AY51" t="e">
        <f t="shared" ref="AY51:AY82" si="77">(AW51-AO51)/AV51</f>
        <v>#DIV/0!</v>
      </c>
      <c r="AZ51" t="e">
        <f t="shared" ref="AZ51:AZ82" si="78">(AM51-AS51)/AS51</f>
        <v>#DIV/0!</v>
      </c>
      <c r="BA51" t="e">
        <f t="shared" ref="BA51:BA82" si="79">AL51/(AN51+AL51/AS51)</f>
        <v>#DIV/0!</v>
      </c>
      <c r="BB51" t="s">
        <v>302</v>
      </c>
      <c r="BC51">
        <v>0</v>
      </c>
      <c r="BD51" t="e">
        <f t="shared" ref="BD51:BD82" si="80">IF(BC51&lt;&gt;0, BC51, BA51)</f>
        <v>#DIV/0!</v>
      </c>
      <c r="BE51" t="e">
        <f t="shared" ref="BE51:BE82" si="81">1-BD51/AS51</f>
        <v>#DIV/0!</v>
      </c>
      <c r="BF51" t="e">
        <f t="shared" ref="BF51:BF82" si="82">(AS51-AR51)/(AS51-BD51)</f>
        <v>#DIV/0!</v>
      </c>
      <c r="BG51" t="e">
        <f t="shared" ref="BG51:BG82" si="83">(AM51-AS51)/(AM51-BD51)</f>
        <v>#DIV/0!</v>
      </c>
      <c r="BH51" t="e">
        <f t="shared" ref="BH51:BH82" si="84">(AS51-AR51)/(AS51-AL51)</f>
        <v>#DIV/0!</v>
      </c>
      <c r="BI51" t="e">
        <f t="shared" ref="BI51:BI82" si="85">(AM51-AS51)/(AM51-AL51)</f>
        <v>#DIV/0!</v>
      </c>
      <c r="BJ51" t="e">
        <f t="shared" ref="BJ51:BJ82" si="86">(BF51*BD51/AR51)</f>
        <v>#DIV/0!</v>
      </c>
      <c r="BK51" t="e">
        <f t="shared" ref="BK51:BK82" si="87">(1-BJ51)</f>
        <v>#DIV/0!</v>
      </c>
      <c r="BL51">
        <f t="shared" ref="BL51:BL82" si="88">$B$13*CI51+$C$13*CJ51+$F$13*CK51*(1-CN51)</f>
        <v>0</v>
      </c>
      <c r="BM51">
        <f t="shared" ref="BM51:BM82" si="89">BL51*BN51</f>
        <v>0</v>
      </c>
      <c r="BN51">
        <f t="shared" ref="BN51:BN82" si="90">($B$13*$D$11+$C$13*$D$11+$F$13*((CX51+CP51)/MAX(CX51+CP51+CY51, 0.1)*$I$11+CY51/MAX(CX51+CP51+CY51, 0.1)*$J$11))/($B$13+$C$13+$F$13)</f>
        <v>0</v>
      </c>
      <c r="BO51">
        <f t="shared" ref="BO51:BO82" si="91">($B$13*$K$11+$C$13*$K$11+$F$13*((CX51+CP51)/MAX(CX51+CP51+CY51, 0.1)*$P$11+CY51/MAX(CX51+CP51+CY51, 0.1)*$Q$11))/($B$13+$C$13+$F$13)</f>
        <v>0</v>
      </c>
      <c r="BP51">
        <v>6</v>
      </c>
      <c r="BQ51">
        <v>0.5</v>
      </c>
      <c r="BR51" t="s">
        <v>303</v>
      </c>
      <c r="BS51">
        <v>1634337442</v>
      </c>
      <c r="BT51">
        <v>400.416</v>
      </c>
      <c r="BU51">
        <v>399.97399999999999</v>
      </c>
      <c r="BV51">
        <v>17.435600000000001</v>
      </c>
      <c r="BW51">
        <v>17.342600000000001</v>
      </c>
      <c r="BX51">
        <v>398.24599999999998</v>
      </c>
      <c r="BY51">
        <v>17.325099999999999</v>
      </c>
      <c r="BZ51">
        <v>999.97500000000002</v>
      </c>
      <c r="CA51">
        <v>91.066999999999993</v>
      </c>
      <c r="CB51">
        <v>9.9980100000000002E-2</v>
      </c>
      <c r="CC51">
        <v>25.047999999999998</v>
      </c>
      <c r="CD51">
        <v>24.369499999999999</v>
      </c>
      <c r="CE51">
        <v>999.9</v>
      </c>
      <c r="CF51">
        <v>0</v>
      </c>
      <c r="CG51">
        <v>0</v>
      </c>
      <c r="CH51">
        <v>10006.9</v>
      </c>
      <c r="CI51">
        <v>0</v>
      </c>
      <c r="CJ51">
        <v>1.5289399999999999E-3</v>
      </c>
      <c r="CK51">
        <v>0</v>
      </c>
      <c r="CL51">
        <v>0</v>
      </c>
      <c r="CM51">
        <v>0</v>
      </c>
      <c r="CN51">
        <v>0</v>
      </c>
      <c r="CO51">
        <v>2.2999999999999998</v>
      </c>
      <c r="CP51">
        <v>0</v>
      </c>
      <c r="CQ51">
        <v>-9.15</v>
      </c>
      <c r="CR51">
        <v>-2.67</v>
      </c>
      <c r="CS51">
        <v>35.436999999999998</v>
      </c>
      <c r="CT51">
        <v>41.375</v>
      </c>
      <c r="CU51">
        <v>37.936999999999998</v>
      </c>
      <c r="CV51">
        <v>41.311999999999998</v>
      </c>
      <c r="CW51">
        <v>36.25</v>
      </c>
      <c r="CX51">
        <v>0</v>
      </c>
      <c r="CY51">
        <v>0</v>
      </c>
      <c r="CZ51">
        <v>0</v>
      </c>
      <c r="DA51">
        <v>3440.7999999523158</v>
      </c>
      <c r="DB51">
        <v>0</v>
      </c>
      <c r="DC51">
        <v>2.1692</v>
      </c>
      <c r="DD51">
        <v>-4.5284616211485922</v>
      </c>
      <c r="DE51">
        <v>-6.8399997934316792</v>
      </c>
      <c r="DF51">
        <v>-2.9072</v>
      </c>
      <c r="DG51">
        <v>15</v>
      </c>
      <c r="DH51">
        <v>1634337385.5</v>
      </c>
      <c r="DI51" t="s">
        <v>360</v>
      </c>
      <c r="DJ51">
        <v>1634337385.5</v>
      </c>
      <c r="DK51">
        <v>1634337385</v>
      </c>
      <c r="DL51">
        <v>134</v>
      </c>
      <c r="DM51">
        <v>-2E-3</v>
      </c>
      <c r="DN51">
        <v>3.0000000000000001E-3</v>
      </c>
      <c r="DO51">
        <v>2.17</v>
      </c>
      <c r="DP51">
        <v>0.108</v>
      </c>
      <c r="DQ51">
        <v>400</v>
      </c>
      <c r="DR51">
        <v>17</v>
      </c>
      <c r="DS51">
        <v>0.27</v>
      </c>
      <c r="DT51">
        <v>0.15</v>
      </c>
      <c r="DU51">
        <v>0.4399322249999999</v>
      </c>
      <c r="DV51">
        <v>-0.16491180112570439</v>
      </c>
      <c r="DW51">
        <v>3.1395124456265112E-2</v>
      </c>
      <c r="DX51">
        <v>1</v>
      </c>
      <c r="DY51">
        <v>2.01235294117647</v>
      </c>
      <c r="DZ51">
        <v>0.43591836734693612</v>
      </c>
      <c r="EA51">
        <v>1.983707252511776</v>
      </c>
      <c r="EB51">
        <v>1</v>
      </c>
      <c r="EC51">
        <v>9.1133737500000006E-2</v>
      </c>
      <c r="ED51">
        <v>2.748087917448367E-2</v>
      </c>
      <c r="EE51">
        <v>2.7345514929954691E-3</v>
      </c>
      <c r="EF51">
        <v>1</v>
      </c>
      <c r="EG51">
        <v>3</v>
      </c>
      <c r="EH51">
        <v>3</v>
      </c>
      <c r="EI51" t="s">
        <v>308</v>
      </c>
      <c r="EJ51">
        <v>100</v>
      </c>
      <c r="EK51">
        <v>100</v>
      </c>
      <c r="EL51">
        <v>2.17</v>
      </c>
      <c r="EM51">
        <v>0.1105</v>
      </c>
      <c r="EN51">
        <v>1.556847124497704</v>
      </c>
      <c r="EO51">
        <v>1.948427853356016E-3</v>
      </c>
      <c r="EP51">
        <v>-1.17243448438673E-6</v>
      </c>
      <c r="EQ51">
        <v>3.7522437633766031E-10</v>
      </c>
      <c r="ER51">
        <v>-4.6790333615338908E-2</v>
      </c>
      <c r="ES51">
        <v>1.324990706552629E-3</v>
      </c>
      <c r="ET51">
        <v>4.5198677459254959E-4</v>
      </c>
      <c r="EU51">
        <v>-2.6198240979392152E-7</v>
      </c>
      <c r="EV51">
        <v>2</v>
      </c>
      <c r="EW51">
        <v>2078</v>
      </c>
      <c r="EX51">
        <v>1</v>
      </c>
      <c r="EY51">
        <v>28</v>
      </c>
      <c r="EZ51">
        <v>0.9</v>
      </c>
      <c r="FA51">
        <v>0.9</v>
      </c>
      <c r="FB51">
        <v>1.63696</v>
      </c>
      <c r="FC51">
        <v>2.47681</v>
      </c>
      <c r="FD51">
        <v>2.8491200000000001</v>
      </c>
      <c r="FE51">
        <v>3.1958000000000002</v>
      </c>
      <c r="FF51">
        <v>3.0981399999999999</v>
      </c>
      <c r="FG51">
        <v>2.4316399999999998</v>
      </c>
      <c r="FH51">
        <v>35.3827</v>
      </c>
      <c r="FI51">
        <v>16.1722</v>
      </c>
      <c r="FJ51">
        <v>18</v>
      </c>
      <c r="FK51">
        <v>1056.19</v>
      </c>
      <c r="FL51">
        <v>794.71600000000001</v>
      </c>
      <c r="FM51">
        <v>25</v>
      </c>
      <c r="FN51">
        <v>23.718699999999998</v>
      </c>
      <c r="FO51">
        <v>30.0001</v>
      </c>
      <c r="FP51">
        <v>23.486000000000001</v>
      </c>
      <c r="FQ51">
        <v>23.552199999999999</v>
      </c>
      <c r="FR51">
        <v>32.7746</v>
      </c>
      <c r="FS51">
        <v>17.665500000000002</v>
      </c>
      <c r="FT51">
        <v>97.751199999999997</v>
      </c>
      <c r="FU51">
        <v>25</v>
      </c>
      <c r="FV51">
        <v>400</v>
      </c>
      <c r="FW51">
        <v>17.370699999999999</v>
      </c>
      <c r="FX51">
        <v>101.328</v>
      </c>
      <c r="FY51">
        <v>101.575</v>
      </c>
    </row>
    <row r="52" spans="1:181" x14ac:dyDescent="0.2">
      <c r="A52">
        <v>34</v>
      </c>
      <c r="B52">
        <v>1634337447</v>
      </c>
      <c r="C52">
        <v>658</v>
      </c>
      <c r="D52" t="s">
        <v>378</v>
      </c>
      <c r="E52" t="s">
        <v>379</v>
      </c>
      <c r="F52" t="s">
        <v>301</v>
      </c>
      <c r="G52">
        <v>1634337447</v>
      </c>
      <c r="H52">
        <f t="shared" si="46"/>
        <v>1.6080184782044999E-4</v>
      </c>
      <c r="I52">
        <f t="shared" si="47"/>
        <v>0.16080184782044998</v>
      </c>
      <c r="J52">
        <f t="shared" si="48"/>
        <v>-0.7643809447244595</v>
      </c>
      <c r="K52">
        <f t="shared" si="49"/>
        <v>400.43099999999998</v>
      </c>
      <c r="L52">
        <f t="shared" si="50"/>
        <v>514.31097172880629</v>
      </c>
      <c r="M52">
        <f t="shared" si="51"/>
        <v>46.887777425133677</v>
      </c>
      <c r="N52">
        <f t="shared" si="52"/>
        <v>36.505773032630998</v>
      </c>
      <c r="O52">
        <f t="shared" si="53"/>
        <v>9.7223607062364142E-3</v>
      </c>
      <c r="P52">
        <f t="shared" si="54"/>
        <v>2.7682661849014405</v>
      </c>
      <c r="Q52">
        <f t="shared" si="55"/>
        <v>9.7034307766212941E-3</v>
      </c>
      <c r="R52">
        <f t="shared" si="56"/>
        <v>6.066341908682207E-3</v>
      </c>
      <c r="S52">
        <f t="shared" si="57"/>
        <v>0</v>
      </c>
      <c r="T52">
        <f t="shared" si="58"/>
        <v>25.006358936188782</v>
      </c>
      <c r="U52">
        <f t="shared" si="59"/>
        <v>24.368400000000001</v>
      </c>
      <c r="V52">
        <f t="shared" si="60"/>
        <v>3.0618972911673139</v>
      </c>
      <c r="W52">
        <f t="shared" si="61"/>
        <v>49.844268768422218</v>
      </c>
      <c r="X52">
        <f t="shared" si="62"/>
        <v>1.5896650468370002</v>
      </c>
      <c r="Y52">
        <f t="shared" si="63"/>
        <v>3.1892634521786762</v>
      </c>
      <c r="Z52">
        <f t="shared" si="64"/>
        <v>1.4722322443303137</v>
      </c>
      <c r="AA52">
        <f t="shared" si="65"/>
        <v>-7.0913614888818444</v>
      </c>
      <c r="AB52">
        <f t="shared" si="66"/>
        <v>101.798491070853</v>
      </c>
      <c r="AC52">
        <f t="shared" si="67"/>
        <v>7.7557380407277972</v>
      </c>
      <c r="AD52">
        <f t="shared" si="68"/>
        <v>102.46286762269895</v>
      </c>
      <c r="AE52">
        <v>3</v>
      </c>
      <c r="AF52">
        <v>0</v>
      </c>
      <c r="AG52">
        <f t="shared" si="69"/>
        <v>1</v>
      </c>
      <c r="AH52">
        <f t="shared" si="70"/>
        <v>0</v>
      </c>
      <c r="AI52">
        <f t="shared" si="71"/>
        <v>48473.771504846874</v>
      </c>
      <c r="AJ52" t="s">
        <v>302</v>
      </c>
      <c r="AK52" t="s">
        <v>302</v>
      </c>
      <c r="AL52">
        <v>0</v>
      </c>
      <c r="AM52">
        <v>0</v>
      </c>
      <c r="AN52" t="e">
        <f t="shared" si="72"/>
        <v>#DIV/0!</v>
      </c>
      <c r="AO52">
        <v>0</v>
      </c>
      <c r="AP52" t="s">
        <v>302</v>
      </c>
      <c r="AQ52" t="s">
        <v>302</v>
      </c>
      <c r="AR52">
        <v>0</v>
      </c>
      <c r="AS52">
        <v>0</v>
      </c>
      <c r="AT52" t="e">
        <f t="shared" si="73"/>
        <v>#DIV/0!</v>
      </c>
      <c r="AU52">
        <v>0.5</v>
      </c>
      <c r="AV52">
        <f t="shared" si="74"/>
        <v>0</v>
      </c>
      <c r="AW52">
        <f t="shared" si="75"/>
        <v>-0.7643809447244595</v>
      </c>
      <c r="AX52" t="e">
        <f t="shared" si="76"/>
        <v>#DIV/0!</v>
      </c>
      <c r="AY52" t="e">
        <f t="shared" si="77"/>
        <v>#DIV/0!</v>
      </c>
      <c r="AZ52" t="e">
        <f t="shared" si="78"/>
        <v>#DIV/0!</v>
      </c>
      <c r="BA52" t="e">
        <f t="shared" si="79"/>
        <v>#DIV/0!</v>
      </c>
      <c r="BB52" t="s">
        <v>302</v>
      </c>
      <c r="BC52">
        <v>0</v>
      </c>
      <c r="BD52" t="e">
        <f t="shared" si="80"/>
        <v>#DIV/0!</v>
      </c>
      <c r="BE52" t="e">
        <f t="shared" si="81"/>
        <v>#DIV/0!</v>
      </c>
      <c r="BF52" t="e">
        <f t="shared" si="82"/>
        <v>#DIV/0!</v>
      </c>
      <c r="BG52" t="e">
        <f t="shared" si="83"/>
        <v>#DIV/0!</v>
      </c>
      <c r="BH52" t="e">
        <f t="shared" si="84"/>
        <v>#DIV/0!</v>
      </c>
      <c r="BI52" t="e">
        <f t="shared" si="85"/>
        <v>#DIV/0!</v>
      </c>
      <c r="BJ52" t="e">
        <f t="shared" si="86"/>
        <v>#DIV/0!</v>
      </c>
      <c r="BK52" t="e">
        <f t="shared" si="87"/>
        <v>#DIV/0!</v>
      </c>
      <c r="BL52">
        <f t="shared" si="88"/>
        <v>0</v>
      </c>
      <c r="BM52">
        <f t="shared" si="89"/>
        <v>0</v>
      </c>
      <c r="BN52">
        <f t="shared" si="90"/>
        <v>0</v>
      </c>
      <c r="BO52">
        <f t="shared" si="91"/>
        <v>0</v>
      </c>
      <c r="BP52">
        <v>6</v>
      </c>
      <c r="BQ52">
        <v>0.5</v>
      </c>
      <c r="BR52" t="s">
        <v>303</v>
      </c>
      <c r="BS52">
        <v>1634337447</v>
      </c>
      <c r="BT52">
        <v>400.43099999999998</v>
      </c>
      <c r="BU52">
        <v>400.01100000000002</v>
      </c>
      <c r="BV52">
        <v>17.437000000000001</v>
      </c>
      <c r="BW52">
        <v>17.342199999999998</v>
      </c>
      <c r="BX52">
        <v>398.26100000000002</v>
      </c>
      <c r="BY52">
        <v>17.326499999999999</v>
      </c>
      <c r="BZ52">
        <v>999.98699999999997</v>
      </c>
      <c r="CA52">
        <v>91.066199999999995</v>
      </c>
      <c r="CB52">
        <v>0.10000100000000001</v>
      </c>
      <c r="CC52">
        <v>25.0505</v>
      </c>
      <c r="CD52">
        <v>24.368400000000001</v>
      </c>
      <c r="CE52">
        <v>999.9</v>
      </c>
      <c r="CF52">
        <v>0</v>
      </c>
      <c r="CG52">
        <v>0</v>
      </c>
      <c r="CH52">
        <v>10001.200000000001</v>
      </c>
      <c r="CI52">
        <v>0</v>
      </c>
      <c r="CJ52">
        <v>1.5289399999999999E-3</v>
      </c>
      <c r="CK52">
        <v>0</v>
      </c>
      <c r="CL52">
        <v>0</v>
      </c>
      <c r="CM52">
        <v>0</v>
      </c>
      <c r="CN52">
        <v>0</v>
      </c>
      <c r="CO52">
        <v>2.64</v>
      </c>
      <c r="CP52">
        <v>0</v>
      </c>
      <c r="CQ52">
        <v>-0.68</v>
      </c>
      <c r="CR52">
        <v>-0.82</v>
      </c>
      <c r="CS52">
        <v>34.875</v>
      </c>
      <c r="CT52">
        <v>41.375</v>
      </c>
      <c r="CU52">
        <v>37.936999999999998</v>
      </c>
      <c r="CV52">
        <v>41.311999999999998</v>
      </c>
      <c r="CW52">
        <v>36.375</v>
      </c>
      <c r="CX52">
        <v>0</v>
      </c>
      <c r="CY52">
        <v>0</v>
      </c>
      <c r="CZ52">
        <v>0</v>
      </c>
      <c r="DA52">
        <v>3445.599999904633</v>
      </c>
      <c r="DB52">
        <v>0</v>
      </c>
      <c r="DC52">
        <v>2.1055999999999999</v>
      </c>
      <c r="DD52">
        <v>3.4176923148378129</v>
      </c>
      <c r="DE52">
        <v>-1.07384602502018</v>
      </c>
      <c r="DF52">
        <v>-2.8687999999999998</v>
      </c>
      <c r="DG52">
        <v>15</v>
      </c>
      <c r="DH52">
        <v>1634337385.5</v>
      </c>
      <c r="DI52" t="s">
        <v>360</v>
      </c>
      <c r="DJ52">
        <v>1634337385.5</v>
      </c>
      <c r="DK52">
        <v>1634337385</v>
      </c>
      <c r="DL52">
        <v>134</v>
      </c>
      <c r="DM52">
        <v>-2E-3</v>
      </c>
      <c r="DN52">
        <v>3.0000000000000001E-3</v>
      </c>
      <c r="DO52">
        <v>2.17</v>
      </c>
      <c r="DP52">
        <v>0.108</v>
      </c>
      <c r="DQ52">
        <v>400</v>
      </c>
      <c r="DR52">
        <v>17</v>
      </c>
      <c r="DS52">
        <v>0.27</v>
      </c>
      <c r="DT52">
        <v>0.15</v>
      </c>
      <c r="DU52">
        <v>0.43988192500000012</v>
      </c>
      <c r="DV52">
        <v>-9.3237410881807509E-3</v>
      </c>
      <c r="DW52">
        <v>2.7774178383336109E-2</v>
      </c>
      <c r="DX52">
        <v>1</v>
      </c>
      <c r="DY52">
        <v>2.3332352941176469</v>
      </c>
      <c r="DZ52">
        <v>-1.876584953508041</v>
      </c>
      <c r="EA52">
        <v>1.9426266641847021</v>
      </c>
      <c r="EB52">
        <v>0</v>
      </c>
      <c r="EC52">
        <v>9.2691712499999995E-2</v>
      </c>
      <c r="ED52">
        <v>1.5218968480299799E-2</v>
      </c>
      <c r="EE52">
        <v>1.770322573740094E-3</v>
      </c>
      <c r="EF52">
        <v>1</v>
      </c>
      <c r="EG52">
        <v>2</v>
      </c>
      <c r="EH52">
        <v>3</v>
      </c>
      <c r="EI52" t="s">
        <v>305</v>
      </c>
      <c r="EJ52">
        <v>100</v>
      </c>
      <c r="EK52">
        <v>100</v>
      </c>
      <c r="EL52">
        <v>2.17</v>
      </c>
      <c r="EM52">
        <v>0.1105</v>
      </c>
      <c r="EN52">
        <v>1.556847124497704</v>
      </c>
      <c r="EO52">
        <v>1.948427853356016E-3</v>
      </c>
      <c r="EP52">
        <v>-1.17243448438673E-6</v>
      </c>
      <c r="EQ52">
        <v>3.7522437633766031E-10</v>
      </c>
      <c r="ER52">
        <v>-4.6790333615338908E-2</v>
      </c>
      <c r="ES52">
        <v>1.324990706552629E-3</v>
      </c>
      <c r="ET52">
        <v>4.5198677459254959E-4</v>
      </c>
      <c r="EU52">
        <v>-2.6198240979392152E-7</v>
      </c>
      <c r="EV52">
        <v>2</v>
      </c>
      <c r="EW52">
        <v>2078</v>
      </c>
      <c r="EX52">
        <v>1</v>
      </c>
      <c r="EY52">
        <v>28</v>
      </c>
      <c r="EZ52">
        <v>1</v>
      </c>
      <c r="FA52">
        <v>1</v>
      </c>
      <c r="FB52">
        <v>1.63696</v>
      </c>
      <c r="FC52">
        <v>2.47803</v>
      </c>
      <c r="FD52">
        <v>2.8491200000000001</v>
      </c>
      <c r="FE52">
        <v>3.1958000000000002</v>
      </c>
      <c r="FF52">
        <v>3.0981399999999999</v>
      </c>
      <c r="FG52">
        <v>2.4475099999999999</v>
      </c>
      <c r="FH52">
        <v>35.3827</v>
      </c>
      <c r="FI52">
        <v>16.1722</v>
      </c>
      <c r="FJ52">
        <v>18</v>
      </c>
      <c r="FK52">
        <v>1055.6600000000001</v>
      </c>
      <c r="FL52">
        <v>794.68799999999999</v>
      </c>
      <c r="FM52">
        <v>24.9998</v>
      </c>
      <c r="FN52">
        <v>23.716799999999999</v>
      </c>
      <c r="FO52">
        <v>30</v>
      </c>
      <c r="FP52">
        <v>23.484999999999999</v>
      </c>
      <c r="FQ52">
        <v>23.5503</v>
      </c>
      <c r="FR52">
        <v>32.7742</v>
      </c>
      <c r="FS52">
        <v>17.665500000000002</v>
      </c>
      <c r="FT52">
        <v>97.751199999999997</v>
      </c>
      <c r="FU52">
        <v>25</v>
      </c>
      <c r="FV52">
        <v>400</v>
      </c>
      <c r="FW52">
        <v>17.370699999999999</v>
      </c>
      <c r="FX52">
        <v>101.32899999999999</v>
      </c>
      <c r="FY52">
        <v>101.575</v>
      </c>
    </row>
    <row r="53" spans="1:181" x14ac:dyDescent="0.2">
      <c r="A53">
        <v>35</v>
      </c>
      <c r="B53">
        <v>1634337452</v>
      </c>
      <c r="C53">
        <v>663</v>
      </c>
      <c r="D53" t="s">
        <v>380</v>
      </c>
      <c r="E53" t="s">
        <v>381</v>
      </c>
      <c r="F53" t="s">
        <v>301</v>
      </c>
      <c r="G53">
        <v>1634337452</v>
      </c>
      <c r="H53">
        <f t="shared" si="46"/>
        <v>1.6605583611604342E-4</v>
      </c>
      <c r="I53">
        <f t="shared" si="47"/>
        <v>0.16605583611604341</v>
      </c>
      <c r="J53">
        <f t="shared" si="48"/>
        <v>-0.75812828378745944</v>
      </c>
      <c r="K53">
        <f t="shared" si="49"/>
        <v>400.42399999999998</v>
      </c>
      <c r="L53">
        <f t="shared" si="50"/>
        <v>509.52870339378524</v>
      </c>
      <c r="M53">
        <f t="shared" si="51"/>
        <v>46.451325486251015</v>
      </c>
      <c r="N53">
        <f t="shared" si="52"/>
        <v>36.504764957532807</v>
      </c>
      <c r="O53">
        <f t="shared" si="53"/>
        <v>1.0027083391472125E-2</v>
      </c>
      <c r="P53">
        <f t="shared" si="54"/>
        <v>2.7718603640715376</v>
      </c>
      <c r="Q53">
        <f t="shared" si="55"/>
        <v>1.0006975621999181E-2</v>
      </c>
      <c r="R53">
        <f t="shared" si="56"/>
        <v>6.2561629706266728E-3</v>
      </c>
      <c r="S53">
        <f t="shared" si="57"/>
        <v>0</v>
      </c>
      <c r="T53">
        <f t="shared" si="58"/>
        <v>25.011371806895124</v>
      </c>
      <c r="U53">
        <f t="shared" si="59"/>
        <v>24.381900000000002</v>
      </c>
      <c r="V53">
        <f t="shared" si="60"/>
        <v>3.0643743045051974</v>
      </c>
      <c r="W53">
        <f t="shared" si="61"/>
        <v>49.841900990378143</v>
      </c>
      <c r="X53">
        <f t="shared" si="62"/>
        <v>1.5901959301996003</v>
      </c>
      <c r="Y53">
        <f t="shared" si="63"/>
        <v>3.1904800952647925</v>
      </c>
      <c r="Z53">
        <f t="shared" si="64"/>
        <v>1.4741783743055972</v>
      </c>
      <c r="AA53">
        <f t="shared" si="65"/>
        <v>-7.3230623727175148</v>
      </c>
      <c r="AB53">
        <f t="shared" si="66"/>
        <v>100.86966176478128</v>
      </c>
      <c r="AC53">
        <f t="shared" si="67"/>
        <v>7.6757776788775072</v>
      </c>
      <c r="AD53">
        <f t="shared" si="68"/>
        <v>101.22237707094128</v>
      </c>
      <c r="AE53">
        <v>3</v>
      </c>
      <c r="AF53">
        <v>0</v>
      </c>
      <c r="AG53">
        <f t="shared" si="69"/>
        <v>1</v>
      </c>
      <c r="AH53">
        <f t="shared" si="70"/>
        <v>0</v>
      </c>
      <c r="AI53">
        <f t="shared" si="71"/>
        <v>48571.338597540169</v>
      </c>
      <c r="AJ53" t="s">
        <v>302</v>
      </c>
      <c r="AK53" t="s">
        <v>302</v>
      </c>
      <c r="AL53">
        <v>0</v>
      </c>
      <c r="AM53">
        <v>0</v>
      </c>
      <c r="AN53" t="e">
        <f t="shared" si="72"/>
        <v>#DIV/0!</v>
      </c>
      <c r="AO53">
        <v>0</v>
      </c>
      <c r="AP53" t="s">
        <v>302</v>
      </c>
      <c r="AQ53" t="s">
        <v>302</v>
      </c>
      <c r="AR53">
        <v>0</v>
      </c>
      <c r="AS53">
        <v>0</v>
      </c>
      <c r="AT53" t="e">
        <f t="shared" si="73"/>
        <v>#DIV/0!</v>
      </c>
      <c r="AU53">
        <v>0.5</v>
      </c>
      <c r="AV53">
        <f t="shared" si="74"/>
        <v>0</v>
      </c>
      <c r="AW53">
        <f t="shared" si="75"/>
        <v>-0.75812828378745944</v>
      </c>
      <c r="AX53" t="e">
        <f t="shared" si="76"/>
        <v>#DIV/0!</v>
      </c>
      <c r="AY53" t="e">
        <f t="shared" si="77"/>
        <v>#DIV/0!</v>
      </c>
      <c r="AZ53" t="e">
        <f t="shared" si="78"/>
        <v>#DIV/0!</v>
      </c>
      <c r="BA53" t="e">
        <f t="shared" si="79"/>
        <v>#DIV/0!</v>
      </c>
      <c r="BB53" t="s">
        <v>302</v>
      </c>
      <c r="BC53">
        <v>0</v>
      </c>
      <c r="BD53" t="e">
        <f t="shared" si="80"/>
        <v>#DIV/0!</v>
      </c>
      <c r="BE53" t="e">
        <f t="shared" si="81"/>
        <v>#DIV/0!</v>
      </c>
      <c r="BF53" t="e">
        <f t="shared" si="82"/>
        <v>#DIV/0!</v>
      </c>
      <c r="BG53" t="e">
        <f t="shared" si="83"/>
        <v>#DIV/0!</v>
      </c>
      <c r="BH53" t="e">
        <f t="shared" si="84"/>
        <v>#DIV/0!</v>
      </c>
      <c r="BI53" t="e">
        <f t="shared" si="85"/>
        <v>#DIV/0!</v>
      </c>
      <c r="BJ53" t="e">
        <f t="shared" si="86"/>
        <v>#DIV/0!</v>
      </c>
      <c r="BK53" t="e">
        <f t="shared" si="87"/>
        <v>#DIV/0!</v>
      </c>
      <c r="BL53">
        <f t="shared" si="88"/>
        <v>0</v>
      </c>
      <c r="BM53">
        <f t="shared" si="89"/>
        <v>0</v>
      </c>
      <c r="BN53">
        <f t="shared" si="90"/>
        <v>0</v>
      </c>
      <c r="BO53">
        <f t="shared" si="91"/>
        <v>0</v>
      </c>
      <c r="BP53">
        <v>6</v>
      </c>
      <c r="BQ53">
        <v>0.5</v>
      </c>
      <c r="BR53" t="s">
        <v>303</v>
      </c>
      <c r="BS53">
        <v>1634337452</v>
      </c>
      <c r="BT53">
        <v>400.42399999999998</v>
      </c>
      <c r="BU53">
        <v>400.00900000000001</v>
      </c>
      <c r="BV53">
        <v>17.443000000000001</v>
      </c>
      <c r="BW53">
        <v>17.345099999999999</v>
      </c>
      <c r="BX53">
        <v>398.25299999999999</v>
      </c>
      <c r="BY53">
        <v>17.3324</v>
      </c>
      <c r="BZ53">
        <v>999.95500000000004</v>
      </c>
      <c r="CA53">
        <v>91.0655</v>
      </c>
      <c r="CB53">
        <v>9.9777199999999996E-2</v>
      </c>
      <c r="CC53">
        <v>25.056899999999999</v>
      </c>
      <c r="CD53">
        <v>24.381900000000002</v>
      </c>
      <c r="CE53">
        <v>999.9</v>
      </c>
      <c r="CF53">
        <v>0</v>
      </c>
      <c r="CG53">
        <v>0</v>
      </c>
      <c r="CH53">
        <v>10022.5</v>
      </c>
      <c r="CI53">
        <v>0</v>
      </c>
      <c r="CJ53">
        <v>1.5289399999999999E-3</v>
      </c>
      <c r="CK53">
        <v>0</v>
      </c>
      <c r="CL53">
        <v>0</v>
      </c>
      <c r="CM53">
        <v>0</v>
      </c>
      <c r="CN53">
        <v>0</v>
      </c>
      <c r="CO53">
        <v>1.52</v>
      </c>
      <c r="CP53">
        <v>0</v>
      </c>
      <c r="CQ53">
        <v>-5.44</v>
      </c>
      <c r="CR53">
        <v>-2.14</v>
      </c>
      <c r="CS53">
        <v>34.811999999999998</v>
      </c>
      <c r="CT53">
        <v>41.375</v>
      </c>
      <c r="CU53">
        <v>37.936999999999998</v>
      </c>
      <c r="CV53">
        <v>41.311999999999998</v>
      </c>
      <c r="CW53">
        <v>36.375</v>
      </c>
      <c r="CX53">
        <v>0</v>
      </c>
      <c r="CY53">
        <v>0</v>
      </c>
      <c r="CZ53">
        <v>0</v>
      </c>
      <c r="DA53">
        <v>3450.3999998569489</v>
      </c>
      <c r="DB53">
        <v>0</v>
      </c>
      <c r="DC53">
        <v>2.0468000000000002</v>
      </c>
      <c r="DD53">
        <v>-1.1861538309505331</v>
      </c>
      <c r="DE53">
        <v>0.84384612995490949</v>
      </c>
      <c r="DF53">
        <v>-3.174799999999999</v>
      </c>
      <c r="DG53">
        <v>15</v>
      </c>
      <c r="DH53">
        <v>1634337385.5</v>
      </c>
      <c r="DI53" t="s">
        <v>360</v>
      </c>
      <c r="DJ53">
        <v>1634337385.5</v>
      </c>
      <c r="DK53">
        <v>1634337385</v>
      </c>
      <c r="DL53">
        <v>134</v>
      </c>
      <c r="DM53">
        <v>-2E-3</v>
      </c>
      <c r="DN53">
        <v>3.0000000000000001E-3</v>
      </c>
      <c r="DO53">
        <v>2.17</v>
      </c>
      <c r="DP53">
        <v>0.108</v>
      </c>
      <c r="DQ53">
        <v>400</v>
      </c>
      <c r="DR53">
        <v>17</v>
      </c>
      <c r="DS53">
        <v>0.27</v>
      </c>
      <c r="DT53">
        <v>0.15</v>
      </c>
      <c r="DU53">
        <v>0.430690825</v>
      </c>
      <c r="DV53">
        <v>2.7140724202626192E-2</v>
      </c>
      <c r="DW53">
        <v>2.1111235607949971E-2</v>
      </c>
      <c r="DX53">
        <v>1</v>
      </c>
      <c r="DY53">
        <v>2.1828571428571428</v>
      </c>
      <c r="DZ53">
        <v>-2.2292759295499009</v>
      </c>
      <c r="EA53">
        <v>1.9551040475470081</v>
      </c>
      <c r="EB53">
        <v>0</v>
      </c>
      <c r="EC53">
        <v>9.4155692499999999E-2</v>
      </c>
      <c r="ED53">
        <v>1.3868936960600309E-2</v>
      </c>
      <c r="EE53">
        <v>1.6434917575679389E-3</v>
      </c>
      <c r="EF53">
        <v>1</v>
      </c>
      <c r="EG53">
        <v>2</v>
      </c>
      <c r="EH53">
        <v>3</v>
      </c>
      <c r="EI53" t="s">
        <v>305</v>
      </c>
      <c r="EJ53">
        <v>100</v>
      </c>
      <c r="EK53">
        <v>100</v>
      </c>
      <c r="EL53">
        <v>2.1709999999999998</v>
      </c>
      <c r="EM53">
        <v>0.1106</v>
      </c>
      <c r="EN53">
        <v>1.556847124497704</v>
      </c>
      <c r="EO53">
        <v>1.948427853356016E-3</v>
      </c>
      <c r="EP53">
        <v>-1.17243448438673E-6</v>
      </c>
      <c r="EQ53">
        <v>3.7522437633766031E-10</v>
      </c>
      <c r="ER53">
        <v>-4.6790333615338908E-2</v>
      </c>
      <c r="ES53">
        <v>1.324990706552629E-3</v>
      </c>
      <c r="ET53">
        <v>4.5198677459254959E-4</v>
      </c>
      <c r="EU53">
        <v>-2.6198240979392152E-7</v>
      </c>
      <c r="EV53">
        <v>2</v>
      </c>
      <c r="EW53">
        <v>2078</v>
      </c>
      <c r="EX53">
        <v>1</v>
      </c>
      <c r="EY53">
        <v>28</v>
      </c>
      <c r="EZ53">
        <v>1.1000000000000001</v>
      </c>
      <c r="FA53">
        <v>1.1000000000000001</v>
      </c>
      <c r="FB53">
        <v>1.63696</v>
      </c>
      <c r="FC53">
        <v>2.47437</v>
      </c>
      <c r="FD53">
        <v>2.8491200000000001</v>
      </c>
      <c r="FE53">
        <v>3.1958000000000002</v>
      </c>
      <c r="FF53">
        <v>3.0981399999999999</v>
      </c>
      <c r="FG53">
        <v>2.4487299999999999</v>
      </c>
      <c r="FH53">
        <v>35.3827</v>
      </c>
      <c r="FI53">
        <v>16.1722</v>
      </c>
      <c r="FJ53">
        <v>18</v>
      </c>
      <c r="FK53">
        <v>1055.6500000000001</v>
      </c>
      <c r="FL53">
        <v>794.79399999999998</v>
      </c>
      <c r="FM53">
        <v>24.9999</v>
      </c>
      <c r="FN53">
        <v>23.7148</v>
      </c>
      <c r="FO53">
        <v>29.9999</v>
      </c>
      <c r="FP53">
        <v>23.4832</v>
      </c>
      <c r="FQ53">
        <v>23.549199999999999</v>
      </c>
      <c r="FR53">
        <v>32.773800000000001</v>
      </c>
      <c r="FS53">
        <v>17.665500000000002</v>
      </c>
      <c r="FT53">
        <v>97.751199999999997</v>
      </c>
      <c r="FU53">
        <v>25</v>
      </c>
      <c r="FV53">
        <v>400</v>
      </c>
      <c r="FW53">
        <v>17.370699999999999</v>
      </c>
      <c r="FX53">
        <v>101.32899999999999</v>
      </c>
      <c r="FY53">
        <v>101.577</v>
      </c>
    </row>
    <row r="54" spans="1:181" x14ac:dyDescent="0.2">
      <c r="A54">
        <v>36</v>
      </c>
      <c r="B54">
        <v>1634337457</v>
      </c>
      <c r="C54">
        <v>668</v>
      </c>
      <c r="D54" t="s">
        <v>382</v>
      </c>
      <c r="E54" t="s">
        <v>383</v>
      </c>
      <c r="F54" t="s">
        <v>301</v>
      </c>
      <c r="G54">
        <v>1634337457</v>
      </c>
      <c r="H54">
        <f t="shared" si="46"/>
        <v>1.6876820805620556E-4</v>
      </c>
      <c r="I54">
        <f t="shared" si="47"/>
        <v>0.16876820805620557</v>
      </c>
      <c r="J54">
        <f t="shared" si="48"/>
        <v>-0.77753131760518179</v>
      </c>
      <c r="K54">
        <f t="shared" si="49"/>
        <v>400.37799999999999</v>
      </c>
      <c r="L54">
        <f t="shared" si="50"/>
        <v>510.63740980939747</v>
      </c>
      <c r="M54">
        <f t="shared" si="51"/>
        <v>46.554355887159687</v>
      </c>
      <c r="N54">
        <f t="shared" si="52"/>
        <v>36.502104121879</v>
      </c>
      <c r="O54">
        <f t="shared" si="53"/>
        <v>1.0185173303709414E-2</v>
      </c>
      <c r="P54">
        <f t="shared" si="54"/>
        <v>2.7687625804458493</v>
      </c>
      <c r="Q54">
        <f t="shared" si="55"/>
        <v>1.016440403396782E-2</v>
      </c>
      <c r="R54">
        <f t="shared" si="56"/>
        <v>6.3546149911724199E-3</v>
      </c>
      <c r="S54">
        <f t="shared" si="57"/>
        <v>0</v>
      </c>
      <c r="T54">
        <f t="shared" si="58"/>
        <v>25.014080166749725</v>
      </c>
      <c r="U54">
        <f t="shared" si="59"/>
        <v>24.388300000000001</v>
      </c>
      <c r="V54">
        <f t="shared" si="60"/>
        <v>3.0655492042447894</v>
      </c>
      <c r="W54">
        <f t="shared" si="61"/>
        <v>49.839312760756584</v>
      </c>
      <c r="X54">
        <f t="shared" si="62"/>
        <v>1.5904450454474999</v>
      </c>
      <c r="Y54">
        <f t="shared" si="63"/>
        <v>3.1911456184841587</v>
      </c>
      <c r="Z54">
        <f t="shared" si="64"/>
        <v>1.4751041587972895</v>
      </c>
      <c r="AA54">
        <f t="shared" si="65"/>
        <v>-7.4426779752786656</v>
      </c>
      <c r="AB54">
        <f t="shared" si="66"/>
        <v>100.3240499280855</v>
      </c>
      <c r="AC54">
        <f t="shared" si="67"/>
        <v>7.6431814020842106</v>
      </c>
      <c r="AD54">
        <f t="shared" si="68"/>
        <v>100.52455335489104</v>
      </c>
      <c r="AE54">
        <v>3</v>
      </c>
      <c r="AF54">
        <v>0</v>
      </c>
      <c r="AG54">
        <f t="shared" si="69"/>
        <v>1</v>
      </c>
      <c r="AH54">
        <f t="shared" si="70"/>
        <v>0</v>
      </c>
      <c r="AI54">
        <f t="shared" si="71"/>
        <v>48485.844060556607</v>
      </c>
      <c r="AJ54" t="s">
        <v>302</v>
      </c>
      <c r="AK54" t="s">
        <v>302</v>
      </c>
      <c r="AL54">
        <v>0</v>
      </c>
      <c r="AM54">
        <v>0</v>
      </c>
      <c r="AN54" t="e">
        <f t="shared" si="72"/>
        <v>#DIV/0!</v>
      </c>
      <c r="AO54">
        <v>0</v>
      </c>
      <c r="AP54" t="s">
        <v>302</v>
      </c>
      <c r="AQ54" t="s">
        <v>302</v>
      </c>
      <c r="AR54">
        <v>0</v>
      </c>
      <c r="AS54">
        <v>0</v>
      </c>
      <c r="AT54" t="e">
        <f t="shared" si="73"/>
        <v>#DIV/0!</v>
      </c>
      <c r="AU54">
        <v>0.5</v>
      </c>
      <c r="AV54">
        <f t="shared" si="74"/>
        <v>0</v>
      </c>
      <c r="AW54">
        <f t="shared" si="75"/>
        <v>-0.77753131760518179</v>
      </c>
      <c r="AX54" t="e">
        <f t="shared" si="76"/>
        <v>#DIV/0!</v>
      </c>
      <c r="AY54" t="e">
        <f t="shared" si="77"/>
        <v>#DIV/0!</v>
      </c>
      <c r="AZ54" t="e">
        <f t="shared" si="78"/>
        <v>#DIV/0!</v>
      </c>
      <c r="BA54" t="e">
        <f t="shared" si="79"/>
        <v>#DIV/0!</v>
      </c>
      <c r="BB54" t="s">
        <v>302</v>
      </c>
      <c r="BC54">
        <v>0</v>
      </c>
      <c r="BD54" t="e">
        <f t="shared" si="80"/>
        <v>#DIV/0!</v>
      </c>
      <c r="BE54" t="e">
        <f t="shared" si="81"/>
        <v>#DIV/0!</v>
      </c>
      <c r="BF54" t="e">
        <f t="shared" si="82"/>
        <v>#DIV/0!</v>
      </c>
      <c r="BG54" t="e">
        <f t="shared" si="83"/>
        <v>#DIV/0!</v>
      </c>
      <c r="BH54" t="e">
        <f t="shared" si="84"/>
        <v>#DIV/0!</v>
      </c>
      <c r="BI54" t="e">
        <f t="shared" si="85"/>
        <v>#DIV/0!</v>
      </c>
      <c r="BJ54" t="e">
        <f t="shared" si="86"/>
        <v>#DIV/0!</v>
      </c>
      <c r="BK54" t="e">
        <f t="shared" si="87"/>
        <v>#DIV/0!</v>
      </c>
      <c r="BL54">
        <f t="shared" si="88"/>
        <v>0</v>
      </c>
      <c r="BM54">
        <f t="shared" si="89"/>
        <v>0</v>
      </c>
      <c r="BN54">
        <f t="shared" si="90"/>
        <v>0</v>
      </c>
      <c r="BO54">
        <f t="shared" si="91"/>
        <v>0</v>
      </c>
      <c r="BP54">
        <v>6</v>
      </c>
      <c r="BQ54">
        <v>0.5</v>
      </c>
      <c r="BR54" t="s">
        <v>303</v>
      </c>
      <c r="BS54">
        <v>1634337457</v>
      </c>
      <c r="BT54">
        <v>400.37799999999999</v>
      </c>
      <c r="BU54">
        <v>399.952</v>
      </c>
      <c r="BV54">
        <v>17.445</v>
      </c>
      <c r="BW54">
        <v>17.345500000000001</v>
      </c>
      <c r="BX54">
        <v>398.20699999999999</v>
      </c>
      <c r="BY54">
        <v>17.334399999999999</v>
      </c>
      <c r="BZ54">
        <v>999.94399999999996</v>
      </c>
      <c r="CA54">
        <v>91.069199999999995</v>
      </c>
      <c r="CB54">
        <v>9.9905499999999994E-2</v>
      </c>
      <c r="CC54">
        <v>25.060400000000001</v>
      </c>
      <c r="CD54">
        <v>24.388300000000001</v>
      </c>
      <c r="CE54">
        <v>999.9</v>
      </c>
      <c r="CF54">
        <v>0</v>
      </c>
      <c r="CG54">
        <v>0</v>
      </c>
      <c r="CH54">
        <v>10003.799999999999</v>
      </c>
      <c r="CI54">
        <v>0</v>
      </c>
      <c r="CJ54">
        <v>1.5289399999999999E-3</v>
      </c>
      <c r="CK54">
        <v>0</v>
      </c>
      <c r="CL54">
        <v>0</v>
      </c>
      <c r="CM54">
        <v>0</v>
      </c>
      <c r="CN54">
        <v>0</v>
      </c>
      <c r="CO54">
        <v>3.19</v>
      </c>
      <c r="CP54">
        <v>0</v>
      </c>
      <c r="CQ54">
        <v>-1.61</v>
      </c>
      <c r="CR54">
        <v>-1.35</v>
      </c>
      <c r="CS54">
        <v>34.436999999999998</v>
      </c>
      <c r="CT54">
        <v>41.375</v>
      </c>
      <c r="CU54">
        <v>37.936999999999998</v>
      </c>
      <c r="CV54">
        <v>41.311999999999998</v>
      </c>
      <c r="CW54">
        <v>36.311999999999998</v>
      </c>
      <c r="CX54">
        <v>0</v>
      </c>
      <c r="CY54">
        <v>0</v>
      </c>
      <c r="CZ54">
        <v>0</v>
      </c>
      <c r="DA54">
        <v>3455.7999999523158</v>
      </c>
      <c r="DB54">
        <v>0</v>
      </c>
      <c r="DC54">
        <v>2.003076923076923</v>
      </c>
      <c r="DD54">
        <v>-4.360341835129721</v>
      </c>
      <c r="DE54">
        <v>6.7709400460361531</v>
      </c>
      <c r="DF54">
        <v>-2.8103846153846161</v>
      </c>
      <c r="DG54">
        <v>15</v>
      </c>
      <c r="DH54">
        <v>1634337385.5</v>
      </c>
      <c r="DI54" t="s">
        <v>360</v>
      </c>
      <c r="DJ54">
        <v>1634337385.5</v>
      </c>
      <c r="DK54">
        <v>1634337385</v>
      </c>
      <c r="DL54">
        <v>134</v>
      </c>
      <c r="DM54">
        <v>-2E-3</v>
      </c>
      <c r="DN54">
        <v>3.0000000000000001E-3</v>
      </c>
      <c r="DO54">
        <v>2.17</v>
      </c>
      <c r="DP54">
        <v>0.108</v>
      </c>
      <c r="DQ54">
        <v>400</v>
      </c>
      <c r="DR54">
        <v>17</v>
      </c>
      <c r="DS54">
        <v>0.27</v>
      </c>
      <c r="DT54">
        <v>0.15</v>
      </c>
      <c r="DU54">
        <v>0.42864384999999999</v>
      </c>
      <c r="DV54">
        <v>-7.5172322701688415E-2</v>
      </c>
      <c r="DW54">
        <v>2.2005031691126921E-2</v>
      </c>
      <c r="DX54">
        <v>1</v>
      </c>
      <c r="DY54">
        <v>1.8932352941176469</v>
      </c>
      <c r="DZ54">
        <v>-2.0278752973582082</v>
      </c>
      <c r="EA54">
        <v>1.9514801631043091</v>
      </c>
      <c r="EB54">
        <v>0</v>
      </c>
      <c r="EC54">
        <v>9.5919372500000002E-2</v>
      </c>
      <c r="ED54">
        <v>1.880304427767374E-2</v>
      </c>
      <c r="EE54">
        <v>2.15240211310381E-3</v>
      </c>
      <c r="EF54">
        <v>1</v>
      </c>
      <c r="EG54">
        <v>2</v>
      </c>
      <c r="EH54">
        <v>3</v>
      </c>
      <c r="EI54" t="s">
        <v>305</v>
      </c>
      <c r="EJ54">
        <v>100</v>
      </c>
      <c r="EK54">
        <v>100</v>
      </c>
      <c r="EL54">
        <v>2.1709999999999998</v>
      </c>
      <c r="EM54">
        <v>0.1106</v>
      </c>
      <c r="EN54">
        <v>1.556847124497704</v>
      </c>
      <c r="EO54">
        <v>1.948427853356016E-3</v>
      </c>
      <c r="EP54">
        <v>-1.17243448438673E-6</v>
      </c>
      <c r="EQ54">
        <v>3.7522437633766031E-10</v>
      </c>
      <c r="ER54">
        <v>-4.6790333615338908E-2</v>
      </c>
      <c r="ES54">
        <v>1.324990706552629E-3</v>
      </c>
      <c r="ET54">
        <v>4.5198677459254959E-4</v>
      </c>
      <c r="EU54">
        <v>-2.6198240979392152E-7</v>
      </c>
      <c r="EV54">
        <v>2</v>
      </c>
      <c r="EW54">
        <v>2078</v>
      </c>
      <c r="EX54">
        <v>1</v>
      </c>
      <c r="EY54">
        <v>28</v>
      </c>
      <c r="EZ54">
        <v>1.2</v>
      </c>
      <c r="FA54">
        <v>1.2</v>
      </c>
      <c r="FB54">
        <v>1.63696</v>
      </c>
      <c r="FC54">
        <v>2.4719199999999999</v>
      </c>
      <c r="FD54">
        <v>2.8491200000000001</v>
      </c>
      <c r="FE54">
        <v>3.1958000000000002</v>
      </c>
      <c r="FF54">
        <v>3.0981399999999999</v>
      </c>
      <c r="FG54">
        <v>2.4121100000000002</v>
      </c>
      <c r="FH54">
        <v>35.3827</v>
      </c>
      <c r="FI54">
        <v>16.1722</v>
      </c>
      <c r="FJ54">
        <v>18</v>
      </c>
      <c r="FK54">
        <v>1055.42</v>
      </c>
      <c r="FL54">
        <v>794.779</v>
      </c>
      <c r="FM54">
        <v>25</v>
      </c>
      <c r="FN54">
        <v>23.713200000000001</v>
      </c>
      <c r="FO54">
        <v>29.9999</v>
      </c>
      <c r="FP54">
        <v>23.481200000000001</v>
      </c>
      <c r="FQ54">
        <v>23.548200000000001</v>
      </c>
      <c r="FR54">
        <v>32.775700000000001</v>
      </c>
      <c r="FS54">
        <v>17.665500000000002</v>
      </c>
      <c r="FT54">
        <v>97.751199999999997</v>
      </c>
      <c r="FU54">
        <v>25</v>
      </c>
      <c r="FV54">
        <v>400</v>
      </c>
      <c r="FW54">
        <v>17.370699999999999</v>
      </c>
      <c r="FX54">
        <v>101.32899999999999</v>
      </c>
      <c r="FY54">
        <v>101.57899999999999</v>
      </c>
    </row>
    <row r="55" spans="1:181" x14ac:dyDescent="0.2">
      <c r="A55">
        <v>37</v>
      </c>
      <c r="B55">
        <v>1634337906.5</v>
      </c>
      <c r="C55">
        <v>1117.5</v>
      </c>
      <c r="D55" t="s">
        <v>386</v>
      </c>
      <c r="E55" t="s">
        <v>387</v>
      </c>
      <c r="F55" t="s">
        <v>301</v>
      </c>
      <c r="G55">
        <v>1634337906.5</v>
      </c>
      <c r="H55">
        <f t="shared" si="46"/>
        <v>2.537688900297118E-4</v>
      </c>
      <c r="I55">
        <f t="shared" si="47"/>
        <v>0.25376889002971181</v>
      </c>
      <c r="J55">
        <f t="shared" si="48"/>
        <v>-0.61825044463437351</v>
      </c>
      <c r="K55">
        <f t="shared" si="49"/>
        <v>400.28</v>
      </c>
      <c r="L55">
        <f t="shared" si="50"/>
        <v>454.58778387130747</v>
      </c>
      <c r="M55">
        <f t="shared" si="51"/>
        <v>41.442943767476535</v>
      </c>
      <c r="N55">
        <f t="shared" si="52"/>
        <v>36.491921076220002</v>
      </c>
      <c r="O55">
        <f t="shared" si="53"/>
        <v>1.5057926583492625E-2</v>
      </c>
      <c r="P55">
        <f t="shared" si="54"/>
        <v>2.7644556269771621</v>
      </c>
      <c r="Q55">
        <f t="shared" si="55"/>
        <v>1.501250822759119E-2</v>
      </c>
      <c r="R55">
        <f t="shared" si="56"/>
        <v>9.3868868139566318E-3</v>
      </c>
      <c r="S55">
        <f t="shared" si="57"/>
        <v>0</v>
      </c>
      <c r="T55">
        <f t="shared" si="58"/>
        <v>24.979749686667375</v>
      </c>
      <c r="U55">
        <f t="shared" si="59"/>
        <v>24.5427</v>
      </c>
      <c r="V55">
        <f t="shared" si="60"/>
        <v>3.0940132582266564</v>
      </c>
      <c r="W55">
        <f t="shared" si="61"/>
        <v>49.938314602631323</v>
      </c>
      <c r="X55">
        <f t="shared" si="62"/>
        <v>1.5925695015698502</v>
      </c>
      <c r="Y55">
        <f t="shared" si="63"/>
        <v>3.1890733883236329</v>
      </c>
      <c r="Z55">
        <f t="shared" si="64"/>
        <v>1.5014437566568062</v>
      </c>
      <c r="AA55">
        <f t="shared" si="65"/>
        <v>-11.191208050310291</v>
      </c>
      <c r="AB55">
        <f t="shared" si="66"/>
        <v>75.532119736774973</v>
      </c>
      <c r="AC55">
        <f t="shared" si="67"/>
        <v>5.7675396569997153</v>
      </c>
      <c r="AD55">
        <f t="shared" si="68"/>
        <v>70.108451343464395</v>
      </c>
      <c r="AE55">
        <v>1</v>
      </c>
      <c r="AF55">
        <v>0</v>
      </c>
      <c r="AG55">
        <f t="shared" si="69"/>
        <v>1</v>
      </c>
      <c r="AH55">
        <f t="shared" si="70"/>
        <v>0</v>
      </c>
      <c r="AI55">
        <f t="shared" si="71"/>
        <v>48369.433322732744</v>
      </c>
      <c r="AJ55" t="s">
        <v>302</v>
      </c>
      <c r="AK55" t="s">
        <v>302</v>
      </c>
      <c r="AL55">
        <v>0</v>
      </c>
      <c r="AM55">
        <v>0</v>
      </c>
      <c r="AN55" t="e">
        <f t="shared" si="72"/>
        <v>#DIV/0!</v>
      </c>
      <c r="AO55">
        <v>0</v>
      </c>
      <c r="AP55" t="s">
        <v>302</v>
      </c>
      <c r="AQ55" t="s">
        <v>302</v>
      </c>
      <c r="AR55">
        <v>0</v>
      </c>
      <c r="AS55">
        <v>0</v>
      </c>
      <c r="AT55" t="e">
        <f t="shared" si="73"/>
        <v>#DIV/0!</v>
      </c>
      <c r="AU55">
        <v>0.5</v>
      </c>
      <c r="AV55">
        <f t="shared" si="74"/>
        <v>0</v>
      </c>
      <c r="AW55">
        <f t="shared" si="75"/>
        <v>-0.61825044463437351</v>
      </c>
      <c r="AX55" t="e">
        <f t="shared" si="76"/>
        <v>#DIV/0!</v>
      </c>
      <c r="AY55" t="e">
        <f t="shared" si="77"/>
        <v>#DIV/0!</v>
      </c>
      <c r="AZ55" t="e">
        <f t="shared" si="78"/>
        <v>#DIV/0!</v>
      </c>
      <c r="BA55" t="e">
        <f t="shared" si="79"/>
        <v>#DIV/0!</v>
      </c>
      <c r="BB55" t="s">
        <v>302</v>
      </c>
      <c r="BC55">
        <v>0</v>
      </c>
      <c r="BD55" t="e">
        <f t="shared" si="80"/>
        <v>#DIV/0!</v>
      </c>
      <c r="BE55" t="e">
        <f t="shared" si="81"/>
        <v>#DIV/0!</v>
      </c>
      <c r="BF55" t="e">
        <f t="shared" si="82"/>
        <v>#DIV/0!</v>
      </c>
      <c r="BG55" t="e">
        <f t="shared" si="83"/>
        <v>#DIV/0!</v>
      </c>
      <c r="BH55" t="e">
        <f t="shared" si="84"/>
        <v>#DIV/0!</v>
      </c>
      <c r="BI55" t="e">
        <f t="shared" si="85"/>
        <v>#DIV/0!</v>
      </c>
      <c r="BJ55" t="e">
        <f t="shared" si="86"/>
        <v>#DIV/0!</v>
      </c>
      <c r="BK55" t="e">
        <f t="shared" si="87"/>
        <v>#DIV/0!</v>
      </c>
      <c r="BL55">
        <f t="shared" si="88"/>
        <v>0</v>
      </c>
      <c r="BM55">
        <f t="shared" si="89"/>
        <v>0</v>
      </c>
      <c r="BN55">
        <f t="shared" si="90"/>
        <v>0</v>
      </c>
      <c r="BO55">
        <f t="shared" si="91"/>
        <v>0</v>
      </c>
      <c r="BP55">
        <v>6</v>
      </c>
      <c r="BQ55">
        <v>0.5</v>
      </c>
      <c r="BR55" t="s">
        <v>303</v>
      </c>
      <c r="BS55">
        <v>1634337906.5</v>
      </c>
      <c r="BT55">
        <v>400.28</v>
      </c>
      <c r="BU55">
        <v>399.97</v>
      </c>
      <c r="BV55">
        <v>17.468900000000001</v>
      </c>
      <c r="BW55">
        <v>17.319299999999998</v>
      </c>
      <c r="BX55">
        <v>398.15100000000001</v>
      </c>
      <c r="BY55">
        <v>17.3598</v>
      </c>
      <c r="BZ55">
        <v>1000.01</v>
      </c>
      <c r="CA55">
        <v>91.066000000000003</v>
      </c>
      <c r="CB55">
        <v>9.9986500000000006E-2</v>
      </c>
      <c r="CC55">
        <v>25.049499999999998</v>
      </c>
      <c r="CD55">
        <v>24.5427</v>
      </c>
      <c r="CE55">
        <v>999.9</v>
      </c>
      <c r="CF55">
        <v>0</v>
      </c>
      <c r="CG55">
        <v>0</v>
      </c>
      <c r="CH55">
        <v>9978.75</v>
      </c>
      <c r="CI55">
        <v>0</v>
      </c>
      <c r="CJ55">
        <v>1.5289399999999999E-3</v>
      </c>
      <c r="CK55">
        <v>0</v>
      </c>
      <c r="CL55">
        <v>0</v>
      </c>
      <c r="CM55">
        <v>0</v>
      </c>
      <c r="CN55">
        <v>0</v>
      </c>
      <c r="CO55">
        <v>0.3</v>
      </c>
      <c r="CP55">
        <v>0</v>
      </c>
      <c r="CQ55">
        <v>-3.56</v>
      </c>
      <c r="CR55">
        <v>-0.88</v>
      </c>
      <c r="CS55">
        <v>34.061999999999998</v>
      </c>
      <c r="CT55">
        <v>40.061999999999998</v>
      </c>
      <c r="CU55">
        <v>36.936999999999998</v>
      </c>
      <c r="CV55">
        <v>39.311999999999998</v>
      </c>
      <c r="CW55">
        <v>35.436999999999998</v>
      </c>
      <c r="CX55">
        <v>0</v>
      </c>
      <c r="CY55">
        <v>0</v>
      </c>
      <c r="CZ55">
        <v>0</v>
      </c>
      <c r="DA55">
        <v>3905.2000000476842</v>
      </c>
      <c r="DB55">
        <v>0</v>
      </c>
      <c r="DC55">
        <v>1.948</v>
      </c>
      <c r="DD55">
        <v>8.5353845185641042</v>
      </c>
      <c r="DE55">
        <v>-12.166923036493021</v>
      </c>
      <c r="DF55">
        <v>-5.6723999999999997</v>
      </c>
      <c r="DG55">
        <v>15</v>
      </c>
      <c r="DH55">
        <v>1634337862.5</v>
      </c>
      <c r="DI55" t="s">
        <v>388</v>
      </c>
      <c r="DJ55">
        <v>1634337861.5</v>
      </c>
      <c r="DK55">
        <v>1634337862.5</v>
      </c>
      <c r="DL55">
        <v>135</v>
      </c>
      <c r="DM55">
        <v>-4.1000000000000002E-2</v>
      </c>
      <c r="DN55">
        <v>-2E-3</v>
      </c>
      <c r="DO55">
        <v>2.129</v>
      </c>
      <c r="DP55">
        <v>0.106</v>
      </c>
      <c r="DQ55">
        <v>400</v>
      </c>
      <c r="DR55">
        <v>17</v>
      </c>
      <c r="DS55">
        <v>0.33</v>
      </c>
      <c r="DT55">
        <v>0.21</v>
      </c>
      <c r="DU55">
        <v>0.30201567499999998</v>
      </c>
      <c r="DV55">
        <v>-0.1002781125703576</v>
      </c>
      <c r="DW55">
        <v>3.2025370911503509E-2</v>
      </c>
      <c r="DX55">
        <v>1</v>
      </c>
      <c r="DY55">
        <v>2.0752941176470592</v>
      </c>
      <c r="DZ55">
        <v>2.32316145393068</v>
      </c>
      <c r="EA55">
        <v>1.796691788839434</v>
      </c>
      <c r="EB55">
        <v>0</v>
      </c>
      <c r="EC55">
        <v>0.15026477499999999</v>
      </c>
      <c r="ED55">
        <v>4.7674559099436476E-3</v>
      </c>
      <c r="EE55">
        <v>8.2701999635740231E-4</v>
      </c>
      <c r="EF55">
        <v>1</v>
      </c>
      <c r="EG55">
        <v>2</v>
      </c>
      <c r="EH55">
        <v>3</v>
      </c>
      <c r="EI55" t="s">
        <v>305</v>
      </c>
      <c r="EJ55">
        <v>100</v>
      </c>
      <c r="EK55">
        <v>100</v>
      </c>
      <c r="EL55">
        <v>2.129</v>
      </c>
      <c r="EM55">
        <v>0.1091</v>
      </c>
      <c r="EN55">
        <v>1.51566748024926</v>
      </c>
      <c r="EO55">
        <v>1.948427853356016E-3</v>
      </c>
      <c r="EP55">
        <v>-1.17243448438673E-6</v>
      </c>
      <c r="EQ55">
        <v>3.7522437633766031E-10</v>
      </c>
      <c r="ER55">
        <v>-4.8766927164161873E-2</v>
      </c>
      <c r="ES55">
        <v>1.324990706552629E-3</v>
      </c>
      <c r="ET55">
        <v>4.5198677459254959E-4</v>
      </c>
      <c r="EU55">
        <v>-2.6198240979392152E-7</v>
      </c>
      <c r="EV55">
        <v>2</v>
      </c>
      <c r="EW55">
        <v>2078</v>
      </c>
      <c r="EX55">
        <v>1</v>
      </c>
      <c r="EY55">
        <v>28</v>
      </c>
      <c r="EZ55">
        <v>0.8</v>
      </c>
      <c r="FA55">
        <v>0.7</v>
      </c>
      <c r="FB55">
        <v>1.65039</v>
      </c>
      <c r="FC55">
        <v>2.5354000000000001</v>
      </c>
      <c r="FD55">
        <v>2.8491200000000001</v>
      </c>
      <c r="FE55">
        <v>3.1958000000000002</v>
      </c>
      <c r="FF55">
        <v>3.0981399999999999</v>
      </c>
      <c r="FG55">
        <v>2.3999000000000001</v>
      </c>
      <c r="FH55">
        <v>35.059399999999997</v>
      </c>
      <c r="FI55">
        <v>16.119599999999998</v>
      </c>
      <c r="FJ55">
        <v>18</v>
      </c>
      <c r="FK55">
        <v>1057.43</v>
      </c>
      <c r="FL55">
        <v>795.03700000000003</v>
      </c>
      <c r="FM55">
        <v>24.9998</v>
      </c>
      <c r="FN55">
        <v>23.633299999999998</v>
      </c>
      <c r="FO55">
        <v>30</v>
      </c>
      <c r="FP55">
        <v>23.399799999999999</v>
      </c>
      <c r="FQ55">
        <v>23.465599999999998</v>
      </c>
      <c r="FR55">
        <v>33.037100000000002</v>
      </c>
      <c r="FS55">
        <v>17.230699999999999</v>
      </c>
      <c r="FT55">
        <v>97.751199999999997</v>
      </c>
      <c r="FU55">
        <v>25</v>
      </c>
      <c r="FV55">
        <v>400</v>
      </c>
      <c r="FW55">
        <v>17.375399999999999</v>
      </c>
      <c r="FX55">
        <v>101.34099999999999</v>
      </c>
      <c r="FY55">
        <v>101.581</v>
      </c>
    </row>
    <row r="56" spans="1:181" x14ac:dyDescent="0.2">
      <c r="A56">
        <v>38</v>
      </c>
      <c r="B56">
        <v>1634337911.5</v>
      </c>
      <c r="C56">
        <v>1122.5</v>
      </c>
      <c r="D56" t="s">
        <v>389</v>
      </c>
      <c r="E56" t="s">
        <v>390</v>
      </c>
      <c r="F56" t="s">
        <v>301</v>
      </c>
      <c r="G56">
        <v>1634337911.5</v>
      </c>
      <c r="H56">
        <f t="shared" si="46"/>
        <v>2.5817538212229862E-4</v>
      </c>
      <c r="I56">
        <f t="shared" si="47"/>
        <v>0.25817538212229862</v>
      </c>
      <c r="J56">
        <f t="shared" si="48"/>
        <v>-0.50666564216834875</v>
      </c>
      <c r="K56">
        <f t="shared" si="49"/>
        <v>400.24700000000001</v>
      </c>
      <c r="L56">
        <f t="shared" si="50"/>
        <v>441.91294471235278</v>
      </c>
      <c r="M56">
        <f t="shared" si="51"/>
        <v>40.287189018605794</v>
      </c>
      <c r="N56">
        <f t="shared" si="52"/>
        <v>36.488694744223402</v>
      </c>
      <c r="O56">
        <f t="shared" si="53"/>
        <v>1.5321901913448677E-2</v>
      </c>
      <c r="P56">
        <f t="shared" si="54"/>
        <v>2.7676260953623988</v>
      </c>
      <c r="Q56">
        <f t="shared" si="55"/>
        <v>1.527493354475503E-2</v>
      </c>
      <c r="R56">
        <f t="shared" si="56"/>
        <v>9.551041315601437E-3</v>
      </c>
      <c r="S56">
        <f t="shared" si="57"/>
        <v>0</v>
      </c>
      <c r="T56">
        <f t="shared" si="58"/>
        <v>24.980214125703309</v>
      </c>
      <c r="U56">
        <f t="shared" si="59"/>
        <v>24.5411</v>
      </c>
      <c r="V56">
        <f t="shared" si="60"/>
        <v>3.0937171134725601</v>
      </c>
      <c r="W56">
        <f t="shared" si="61"/>
        <v>49.9298247727695</v>
      </c>
      <c r="X56">
        <f t="shared" si="62"/>
        <v>1.5924505947169401</v>
      </c>
      <c r="Y56">
        <f t="shared" si="63"/>
        <v>3.1893774952429306</v>
      </c>
      <c r="Z56">
        <f t="shared" si="64"/>
        <v>1.50126651875562</v>
      </c>
      <c r="AA56">
        <f t="shared" si="65"/>
        <v>-11.385534351593369</v>
      </c>
      <c r="AB56">
        <f t="shared" si="66"/>
        <v>76.096211607120836</v>
      </c>
      <c r="AC56">
        <f t="shared" si="67"/>
        <v>5.8039566930748681</v>
      </c>
      <c r="AD56">
        <f t="shared" si="68"/>
        <v>70.514633948602338</v>
      </c>
      <c r="AE56">
        <v>1</v>
      </c>
      <c r="AF56">
        <v>0</v>
      </c>
      <c r="AG56">
        <f t="shared" si="69"/>
        <v>1</v>
      </c>
      <c r="AH56">
        <f t="shared" si="70"/>
        <v>0</v>
      </c>
      <c r="AI56">
        <f t="shared" si="71"/>
        <v>48456.100908948079</v>
      </c>
      <c r="AJ56" t="s">
        <v>302</v>
      </c>
      <c r="AK56" t="s">
        <v>302</v>
      </c>
      <c r="AL56">
        <v>0</v>
      </c>
      <c r="AM56">
        <v>0</v>
      </c>
      <c r="AN56" t="e">
        <f t="shared" si="72"/>
        <v>#DIV/0!</v>
      </c>
      <c r="AO56">
        <v>0</v>
      </c>
      <c r="AP56" t="s">
        <v>302</v>
      </c>
      <c r="AQ56" t="s">
        <v>302</v>
      </c>
      <c r="AR56">
        <v>0</v>
      </c>
      <c r="AS56">
        <v>0</v>
      </c>
      <c r="AT56" t="e">
        <f t="shared" si="73"/>
        <v>#DIV/0!</v>
      </c>
      <c r="AU56">
        <v>0.5</v>
      </c>
      <c r="AV56">
        <f t="shared" si="74"/>
        <v>0</v>
      </c>
      <c r="AW56">
        <f t="shared" si="75"/>
        <v>-0.50666564216834875</v>
      </c>
      <c r="AX56" t="e">
        <f t="shared" si="76"/>
        <v>#DIV/0!</v>
      </c>
      <c r="AY56" t="e">
        <f t="shared" si="77"/>
        <v>#DIV/0!</v>
      </c>
      <c r="AZ56" t="e">
        <f t="shared" si="78"/>
        <v>#DIV/0!</v>
      </c>
      <c r="BA56" t="e">
        <f t="shared" si="79"/>
        <v>#DIV/0!</v>
      </c>
      <c r="BB56" t="s">
        <v>302</v>
      </c>
      <c r="BC56">
        <v>0</v>
      </c>
      <c r="BD56" t="e">
        <f t="shared" si="80"/>
        <v>#DIV/0!</v>
      </c>
      <c r="BE56" t="e">
        <f t="shared" si="81"/>
        <v>#DIV/0!</v>
      </c>
      <c r="BF56" t="e">
        <f t="shared" si="82"/>
        <v>#DIV/0!</v>
      </c>
      <c r="BG56" t="e">
        <f t="shared" si="83"/>
        <v>#DIV/0!</v>
      </c>
      <c r="BH56" t="e">
        <f t="shared" si="84"/>
        <v>#DIV/0!</v>
      </c>
      <c r="BI56" t="e">
        <f t="shared" si="85"/>
        <v>#DIV/0!</v>
      </c>
      <c r="BJ56" t="e">
        <f t="shared" si="86"/>
        <v>#DIV/0!</v>
      </c>
      <c r="BK56" t="e">
        <f t="shared" si="87"/>
        <v>#DIV/0!</v>
      </c>
      <c r="BL56">
        <f t="shared" si="88"/>
        <v>0</v>
      </c>
      <c r="BM56">
        <f t="shared" si="89"/>
        <v>0</v>
      </c>
      <c r="BN56">
        <f t="shared" si="90"/>
        <v>0</v>
      </c>
      <c r="BO56">
        <f t="shared" si="91"/>
        <v>0</v>
      </c>
      <c r="BP56">
        <v>6</v>
      </c>
      <c r="BQ56">
        <v>0.5</v>
      </c>
      <c r="BR56" t="s">
        <v>303</v>
      </c>
      <c r="BS56">
        <v>1634337911.5</v>
      </c>
      <c r="BT56">
        <v>400.24700000000001</v>
      </c>
      <c r="BU56">
        <v>400.005</v>
      </c>
      <c r="BV56">
        <v>17.467700000000001</v>
      </c>
      <c r="BW56">
        <v>17.3155</v>
      </c>
      <c r="BX56">
        <v>398.11799999999999</v>
      </c>
      <c r="BY56">
        <v>17.358599999999999</v>
      </c>
      <c r="BZ56">
        <v>999.99599999999998</v>
      </c>
      <c r="CA56">
        <v>91.0655</v>
      </c>
      <c r="CB56">
        <v>9.9942199999999995E-2</v>
      </c>
      <c r="CC56">
        <v>25.051100000000002</v>
      </c>
      <c r="CD56">
        <v>24.5411</v>
      </c>
      <c r="CE56">
        <v>999.9</v>
      </c>
      <c r="CF56">
        <v>0</v>
      </c>
      <c r="CG56">
        <v>0</v>
      </c>
      <c r="CH56">
        <v>9997.5</v>
      </c>
      <c r="CI56">
        <v>0</v>
      </c>
      <c r="CJ56">
        <v>1.5289399999999999E-3</v>
      </c>
      <c r="CK56">
        <v>0</v>
      </c>
      <c r="CL56">
        <v>0</v>
      </c>
      <c r="CM56">
        <v>0</v>
      </c>
      <c r="CN56">
        <v>0</v>
      </c>
      <c r="CO56">
        <v>-0.17</v>
      </c>
      <c r="CP56">
        <v>0</v>
      </c>
      <c r="CQ56">
        <v>-4.57</v>
      </c>
      <c r="CR56">
        <v>-1.04</v>
      </c>
      <c r="CS56">
        <v>34.25</v>
      </c>
      <c r="CT56">
        <v>40.061999999999998</v>
      </c>
      <c r="CU56">
        <v>36.75</v>
      </c>
      <c r="CV56">
        <v>39.311999999999998</v>
      </c>
      <c r="CW56">
        <v>35.375</v>
      </c>
      <c r="CX56">
        <v>0</v>
      </c>
      <c r="CY56">
        <v>0</v>
      </c>
      <c r="CZ56">
        <v>0</v>
      </c>
      <c r="DA56">
        <v>3910</v>
      </c>
      <c r="DB56">
        <v>0</v>
      </c>
      <c r="DC56">
        <v>2.7376</v>
      </c>
      <c r="DD56">
        <v>3.408461433801897</v>
      </c>
      <c r="DE56">
        <v>-3.320000010576007</v>
      </c>
      <c r="DF56">
        <v>-5.7972000000000001</v>
      </c>
      <c r="DG56">
        <v>15</v>
      </c>
      <c r="DH56">
        <v>1634337862.5</v>
      </c>
      <c r="DI56" t="s">
        <v>388</v>
      </c>
      <c r="DJ56">
        <v>1634337861.5</v>
      </c>
      <c r="DK56">
        <v>1634337862.5</v>
      </c>
      <c r="DL56">
        <v>135</v>
      </c>
      <c r="DM56">
        <v>-4.1000000000000002E-2</v>
      </c>
      <c r="DN56">
        <v>-2E-3</v>
      </c>
      <c r="DO56">
        <v>2.129</v>
      </c>
      <c r="DP56">
        <v>0.106</v>
      </c>
      <c r="DQ56">
        <v>400</v>
      </c>
      <c r="DR56">
        <v>17</v>
      </c>
      <c r="DS56">
        <v>0.33</v>
      </c>
      <c r="DT56">
        <v>0.21</v>
      </c>
      <c r="DU56">
        <v>0.29743120000000001</v>
      </c>
      <c r="DV56">
        <v>-0.28301610506566649</v>
      </c>
      <c r="DW56">
        <v>3.603545930136038E-2</v>
      </c>
      <c r="DX56">
        <v>1</v>
      </c>
      <c r="DY56">
        <v>2.2894285714285711</v>
      </c>
      <c r="DZ56">
        <v>4.4014872798434448</v>
      </c>
      <c r="EA56">
        <v>1.7671170110132051</v>
      </c>
      <c r="EB56">
        <v>0</v>
      </c>
      <c r="EC56">
        <v>0.15048549999999999</v>
      </c>
      <c r="ED56">
        <v>5.2142138836773167E-3</v>
      </c>
      <c r="EE56">
        <v>8.8166972274202407E-4</v>
      </c>
      <c r="EF56">
        <v>1</v>
      </c>
      <c r="EG56">
        <v>2</v>
      </c>
      <c r="EH56">
        <v>3</v>
      </c>
      <c r="EI56" t="s">
        <v>305</v>
      </c>
      <c r="EJ56">
        <v>100</v>
      </c>
      <c r="EK56">
        <v>100</v>
      </c>
      <c r="EL56">
        <v>2.129</v>
      </c>
      <c r="EM56">
        <v>0.1091</v>
      </c>
      <c r="EN56">
        <v>1.51566748024926</v>
      </c>
      <c r="EO56">
        <v>1.948427853356016E-3</v>
      </c>
      <c r="EP56">
        <v>-1.17243448438673E-6</v>
      </c>
      <c r="EQ56">
        <v>3.7522437633766031E-10</v>
      </c>
      <c r="ER56">
        <v>-4.8766927164161873E-2</v>
      </c>
      <c r="ES56">
        <v>1.324990706552629E-3</v>
      </c>
      <c r="ET56">
        <v>4.5198677459254959E-4</v>
      </c>
      <c r="EU56">
        <v>-2.6198240979392152E-7</v>
      </c>
      <c r="EV56">
        <v>2</v>
      </c>
      <c r="EW56">
        <v>2078</v>
      </c>
      <c r="EX56">
        <v>1</v>
      </c>
      <c r="EY56">
        <v>28</v>
      </c>
      <c r="EZ56">
        <v>0.8</v>
      </c>
      <c r="FA56">
        <v>0.8</v>
      </c>
      <c r="FB56">
        <v>1.65039</v>
      </c>
      <c r="FC56">
        <v>2.5329600000000001</v>
      </c>
      <c r="FD56">
        <v>2.8491200000000001</v>
      </c>
      <c r="FE56">
        <v>3.1958000000000002</v>
      </c>
      <c r="FF56">
        <v>3.0981399999999999</v>
      </c>
      <c r="FG56">
        <v>2.3901400000000002</v>
      </c>
      <c r="FH56">
        <v>35.0364</v>
      </c>
      <c r="FI56">
        <v>16.110900000000001</v>
      </c>
      <c r="FJ56">
        <v>18</v>
      </c>
      <c r="FK56">
        <v>1057.3800000000001</v>
      </c>
      <c r="FL56">
        <v>795.18399999999997</v>
      </c>
      <c r="FM56">
        <v>24.9999</v>
      </c>
      <c r="FN56">
        <v>23.633299999999998</v>
      </c>
      <c r="FO56">
        <v>30</v>
      </c>
      <c r="FP56">
        <v>23.398299999999999</v>
      </c>
      <c r="FQ56">
        <v>23.465599999999998</v>
      </c>
      <c r="FR56">
        <v>33.035600000000002</v>
      </c>
      <c r="FS56">
        <v>17.230699999999999</v>
      </c>
      <c r="FT56">
        <v>97.751199999999997</v>
      </c>
      <c r="FU56">
        <v>25</v>
      </c>
      <c r="FV56">
        <v>400</v>
      </c>
      <c r="FW56">
        <v>17.375399999999999</v>
      </c>
      <c r="FX56">
        <v>101.342</v>
      </c>
      <c r="FY56">
        <v>101.583</v>
      </c>
    </row>
    <row r="57" spans="1:181" x14ac:dyDescent="0.2">
      <c r="A57">
        <v>39</v>
      </c>
      <c r="B57">
        <v>1634337916.5</v>
      </c>
      <c r="C57">
        <v>1127.5</v>
      </c>
      <c r="D57" t="s">
        <v>391</v>
      </c>
      <c r="E57" t="s">
        <v>392</v>
      </c>
      <c r="F57" t="s">
        <v>301</v>
      </c>
      <c r="G57">
        <v>1634337916.5</v>
      </c>
      <c r="H57">
        <f t="shared" si="46"/>
        <v>2.5597642621309031E-4</v>
      </c>
      <c r="I57">
        <f t="shared" si="47"/>
        <v>0.2559764262130903</v>
      </c>
      <c r="J57">
        <f t="shared" si="48"/>
        <v>-0.53080414388441488</v>
      </c>
      <c r="K57">
        <f t="shared" si="49"/>
        <v>400.28</v>
      </c>
      <c r="L57">
        <f t="shared" si="50"/>
        <v>444.92164414632379</v>
      </c>
      <c r="M57">
        <f t="shared" si="51"/>
        <v>40.561020786547473</v>
      </c>
      <c r="N57">
        <f t="shared" si="52"/>
        <v>36.491291475807991</v>
      </c>
      <c r="O57">
        <f t="shared" si="53"/>
        <v>1.5186924316307632E-2</v>
      </c>
      <c r="P57">
        <f t="shared" si="54"/>
        <v>2.7687767590494583</v>
      </c>
      <c r="Q57">
        <f t="shared" si="55"/>
        <v>1.5140797603211681E-2</v>
      </c>
      <c r="R57">
        <f t="shared" si="56"/>
        <v>9.4671310570494816E-3</v>
      </c>
      <c r="S57">
        <f t="shared" si="57"/>
        <v>0</v>
      </c>
      <c r="T57">
        <f t="shared" si="58"/>
        <v>24.982945121274312</v>
      </c>
      <c r="U57">
        <f t="shared" si="59"/>
        <v>24.543199999999999</v>
      </c>
      <c r="V57">
        <f t="shared" si="60"/>
        <v>3.0941058085437891</v>
      </c>
      <c r="W57">
        <f t="shared" si="61"/>
        <v>49.923870524522627</v>
      </c>
      <c r="X57">
        <f t="shared" si="62"/>
        <v>1.5924599767647998</v>
      </c>
      <c r="Y57">
        <f t="shared" si="63"/>
        <v>3.1897766740312785</v>
      </c>
      <c r="Z57">
        <f t="shared" si="64"/>
        <v>1.5016458317789894</v>
      </c>
      <c r="AA57">
        <f t="shared" si="65"/>
        <v>-11.288560395997283</v>
      </c>
      <c r="AB57">
        <f t="shared" si="66"/>
        <v>76.127849243276174</v>
      </c>
      <c r="AC57">
        <f t="shared" si="67"/>
        <v>5.8040794789915777</v>
      </c>
      <c r="AD57">
        <f t="shared" si="68"/>
        <v>70.643368326270462</v>
      </c>
      <c r="AE57">
        <v>2</v>
      </c>
      <c r="AF57">
        <v>0</v>
      </c>
      <c r="AG57">
        <f t="shared" si="69"/>
        <v>1</v>
      </c>
      <c r="AH57">
        <f t="shared" si="70"/>
        <v>0</v>
      </c>
      <c r="AI57">
        <f t="shared" si="71"/>
        <v>48487.301768858779</v>
      </c>
      <c r="AJ57" t="s">
        <v>302</v>
      </c>
      <c r="AK57" t="s">
        <v>302</v>
      </c>
      <c r="AL57">
        <v>0</v>
      </c>
      <c r="AM57">
        <v>0</v>
      </c>
      <c r="AN57" t="e">
        <f t="shared" si="72"/>
        <v>#DIV/0!</v>
      </c>
      <c r="AO57">
        <v>0</v>
      </c>
      <c r="AP57" t="s">
        <v>302</v>
      </c>
      <c r="AQ57" t="s">
        <v>302</v>
      </c>
      <c r="AR57">
        <v>0</v>
      </c>
      <c r="AS57">
        <v>0</v>
      </c>
      <c r="AT57" t="e">
        <f t="shared" si="73"/>
        <v>#DIV/0!</v>
      </c>
      <c r="AU57">
        <v>0.5</v>
      </c>
      <c r="AV57">
        <f t="shared" si="74"/>
        <v>0</v>
      </c>
      <c r="AW57">
        <f t="shared" si="75"/>
        <v>-0.53080414388441488</v>
      </c>
      <c r="AX57" t="e">
        <f t="shared" si="76"/>
        <v>#DIV/0!</v>
      </c>
      <c r="AY57" t="e">
        <f t="shared" si="77"/>
        <v>#DIV/0!</v>
      </c>
      <c r="AZ57" t="e">
        <f t="shared" si="78"/>
        <v>#DIV/0!</v>
      </c>
      <c r="BA57" t="e">
        <f t="shared" si="79"/>
        <v>#DIV/0!</v>
      </c>
      <c r="BB57" t="s">
        <v>302</v>
      </c>
      <c r="BC57">
        <v>0</v>
      </c>
      <c r="BD57" t="e">
        <f t="shared" si="80"/>
        <v>#DIV/0!</v>
      </c>
      <c r="BE57" t="e">
        <f t="shared" si="81"/>
        <v>#DIV/0!</v>
      </c>
      <c r="BF57" t="e">
        <f t="shared" si="82"/>
        <v>#DIV/0!</v>
      </c>
      <c r="BG57" t="e">
        <f t="shared" si="83"/>
        <v>#DIV/0!</v>
      </c>
      <c r="BH57" t="e">
        <f t="shared" si="84"/>
        <v>#DIV/0!</v>
      </c>
      <c r="BI57" t="e">
        <f t="shared" si="85"/>
        <v>#DIV/0!</v>
      </c>
      <c r="BJ57" t="e">
        <f t="shared" si="86"/>
        <v>#DIV/0!</v>
      </c>
      <c r="BK57" t="e">
        <f t="shared" si="87"/>
        <v>#DIV/0!</v>
      </c>
      <c r="BL57">
        <f t="shared" si="88"/>
        <v>0</v>
      </c>
      <c r="BM57">
        <f t="shared" si="89"/>
        <v>0</v>
      </c>
      <c r="BN57">
        <f t="shared" si="90"/>
        <v>0</v>
      </c>
      <c r="BO57">
        <f t="shared" si="91"/>
        <v>0</v>
      </c>
      <c r="BP57">
        <v>6</v>
      </c>
      <c r="BQ57">
        <v>0.5</v>
      </c>
      <c r="BR57" t="s">
        <v>303</v>
      </c>
      <c r="BS57">
        <v>1634337916.5</v>
      </c>
      <c r="BT57">
        <v>400.28</v>
      </c>
      <c r="BU57">
        <v>400.02300000000002</v>
      </c>
      <c r="BV57">
        <v>17.468</v>
      </c>
      <c r="BW57">
        <v>17.3171</v>
      </c>
      <c r="BX57">
        <v>398.15100000000001</v>
      </c>
      <c r="BY57">
        <v>17.359000000000002</v>
      </c>
      <c r="BZ57">
        <v>1000.02</v>
      </c>
      <c r="CA57">
        <v>91.064499999999995</v>
      </c>
      <c r="CB57">
        <v>9.9913600000000005E-2</v>
      </c>
      <c r="CC57">
        <v>25.0532</v>
      </c>
      <c r="CD57">
        <v>24.543199999999999</v>
      </c>
      <c r="CE57">
        <v>999.9</v>
      </c>
      <c r="CF57">
        <v>0</v>
      </c>
      <c r="CG57">
        <v>0</v>
      </c>
      <c r="CH57">
        <v>10004.4</v>
      </c>
      <c r="CI57">
        <v>0</v>
      </c>
      <c r="CJ57">
        <v>1.5289399999999999E-3</v>
      </c>
      <c r="CK57">
        <v>0</v>
      </c>
      <c r="CL57">
        <v>0</v>
      </c>
      <c r="CM57">
        <v>0</v>
      </c>
      <c r="CN57">
        <v>0</v>
      </c>
      <c r="CO57">
        <v>0.53</v>
      </c>
      <c r="CP57">
        <v>0</v>
      </c>
      <c r="CQ57">
        <v>-5.46</v>
      </c>
      <c r="CR57">
        <v>-1.6</v>
      </c>
      <c r="CS57">
        <v>34.061999999999998</v>
      </c>
      <c r="CT57">
        <v>40.125</v>
      </c>
      <c r="CU57">
        <v>36.811999999999998</v>
      </c>
      <c r="CV57">
        <v>39.375</v>
      </c>
      <c r="CW57">
        <v>35.375</v>
      </c>
      <c r="CX57">
        <v>0</v>
      </c>
      <c r="CY57">
        <v>0</v>
      </c>
      <c r="CZ57">
        <v>0</v>
      </c>
      <c r="DA57">
        <v>3914.7999999523158</v>
      </c>
      <c r="DB57">
        <v>0</v>
      </c>
      <c r="DC57">
        <v>2.6036000000000001</v>
      </c>
      <c r="DD57">
        <v>-4.2861539045781694</v>
      </c>
      <c r="DE57">
        <v>7.7776921944199797</v>
      </c>
      <c r="DF57">
        <v>-5.4432000000000009</v>
      </c>
      <c r="DG57">
        <v>15</v>
      </c>
      <c r="DH57">
        <v>1634337862.5</v>
      </c>
      <c r="DI57" t="s">
        <v>388</v>
      </c>
      <c r="DJ57">
        <v>1634337861.5</v>
      </c>
      <c r="DK57">
        <v>1634337862.5</v>
      </c>
      <c r="DL57">
        <v>135</v>
      </c>
      <c r="DM57">
        <v>-4.1000000000000002E-2</v>
      </c>
      <c r="DN57">
        <v>-2E-3</v>
      </c>
      <c r="DO57">
        <v>2.129</v>
      </c>
      <c r="DP57">
        <v>0.106</v>
      </c>
      <c r="DQ57">
        <v>400</v>
      </c>
      <c r="DR57">
        <v>17</v>
      </c>
      <c r="DS57">
        <v>0.33</v>
      </c>
      <c r="DT57">
        <v>0.21</v>
      </c>
      <c r="DU57">
        <v>0.27809757499999999</v>
      </c>
      <c r="DV57">
        <v>-9.2596739212008491E-2</v>
      </c>
      <c r="DW57">
        <v>2.197012942370561E-2</v>
      </c>
      <c r="DX57">
        <v>1</v>
      </c>
      <c r="DY57">
        <v>2.4879411764705881</v>
      </c>
      <c r="DZ57">
        <v>1.861945661700261</v>
      </c>
      <c r="EA57">
        <v>1.862862723324388</v>
      </c>
      <c r="EB57">
        <v>0</v>
      </c>
      <c r="EC57">
        <v>0.15099000000000001</v>
      </c>
      <c r="ED57">
        <v>3.9315196998122616E-3</v>
      </c>
      <c r="EE57">
        <v>8.2098934219635106E-4</v>
      </c>
      <c r="EF57">
        <v>1</v>
      </c>
      <c r="EG57">
        <v>2</v>
      </c>
      <c r="EH57">
        <v>3</v>
      </c>
      <c r="EI57" t="s">
        <v>305</v>
      </c>
      <c r="EJ57">
        <v>100</v>
      </c>
      <c r="EK57">
        <v>100</v>
      </c>
      <c r="EL57">
        <v>2.129</v>
      </c>
      <c r="EM57">
        <v>0.109</v>
      </c>
      <c r="EN57">
        <v>1.51566748024926</v>
      </c>
      <c r="EO57">
        <v>1.948427853356016E-3</v>
      </c>
      <c r="EP57">
        <v>-1.17243448438673E-6</v>
      </c>
      <c r="EQ57">
        <v>3.7522437633766031E-10</v>
      </c>
      <c r="ER57">
        <v>-4.8766927164161873E-2</v>
      </c>
      <c r="ES57">
        <v>1.324990706552629E-3</v>
      </c>
      <c r="ET57">
        <v>4.5198677459254959E-4</v>
      </c>
      <c r="EU57">
        <v>-2.6198240979392152E-7</v>
      </c>
      <c r="EV57">
        <v>2</v>
      </c>
      <c r="EW57">
        <v>2078</v>
      </c>
      <c r="EX57">
        <v>1</v>
      </c>
      <c r="EY57">
        <v>28</v>
      </c>
      <c r="EZ57">
        <v>0.9</v>
      </c>
      <c r="FA57">
        <v>0.9</v>
      </c>
      <c r="FB57">
        <v>1.64917</v>
      </c>
      <c r="FC57">
        <v>2.5354000000000001</v>
      </c>
      <c r="FD57">
        <v>2.8491200000000001</v>
      </c>
      <c r="FE57">
        <v>3.1958000000000002</v>
      </c>
      <c r="FF57">
        <v>3.0981399999999999</v>
      </c>
      <c r="FG57">
        <v>2.36938</v>
      </c>
      <c r="FH57">
        <v>35.0364</v>
      </c>
      <c r="FI57">
        <v>16.119599999999998</v>
      </c>
      <c r="FJ57">
        <v>18</v>
      </c>
      <c r="FK57">
        <v>1056.54</v>
      </c>
      <c r="FL57">
        <v>795.09900000000005</v>
      </c>
      <c r="FM57">
        <v>24.9998</v>
      </c>
      <c r="FN57">
        <v>23.632400000000001</v>
      </c>
      <c r="FO57">
        <v>30.0001</v>
      </c>
      <c r="FP57">
        <v>23.398299999999999</v>
      </c>
      <c r="FQ57">
        <v>23.464700000000001</v>
      </c>
      <c r="FR57">
        <v>33.036099999999998</v>
      </c>
      <c r="FS57">
        <v>16.947299999999998</v>
      </c>
      <c r="FT57">
        <v>97.751199999999997</v>
      </c>
      <c r="FU57">
        <v>25</v>
      </c>
      <c r="FV57">
        <v>400</v>
      </c>
      <c r="FW57">
        <v>17.375399999999999</v>
      </c>
      <c r="FX57">
        <v>101.342</v>
      </c>
      <c r="FY57">
        <v>101.58499999999999</v>
      </c>
    </row>
    <row r="58" spans="1:181" x14ac:dyDescent="0.2">
      <c r="A58">
        <v>40</v>
      </c>
      <c r="B58">
        <v>1634337921.5</v>
      </c>
      <c r="C58">
        <v>1132.5</v>
      </c>
      <c r="D58" t="s">
        <v>393</v>
      </c>
      <c r="E58" t="s">
        <v>394</v>
      </c>
      <c r="F58" t="s">
        <v>301</v>
      </c>
      <c r="G58">
        <v>1634337921.5</v>
      </c>
      <c r="H58">
        <f t="shared" si="46"/>
        <v>2.0049663115552074E-4</v>
      </c>
      <c r="I58">
        <f t="shared" si="47"/>
        <v>0.20049663115552074</v>
      </c>
      <c r="J58">
        <f t="shared" si="48"/>
        <v>-0.64522728857273304</v>
      </c>
      <c r="K58">
        <f t="shared" si="49"/>
        <v>400.26400000000001</v>
      </c>
      <c r="L58">
        <f t="shared" si="50"/>
        <v>475.39201363298963</v>
      </c>
      <c r="M58">
        <f t="shared" si="51"/>
        <v>43.340140149914561</v>
      </c>
      <c r="N58">
        <f t="shared" si="52"/>
        <v>36.490932450451204</v>
      </c>
      <c r="O58">
        <f t="shared" si="53"/>
        <v>1.1896152359417638E-2</v>
      </c>
      <c r="P58">
        <f t="shared" si="54"/>
        <v>2.767447711367208</v>
      </c>
      <c r="Q58">
        <f t="shared" si="55"/>
        <v>1.1867816096376164E-2</v>
      </c>
      <c r="R58">
        <f t="shared" si="56"/>
        <v>7.4199252878384189E-3</v>
      </c>
      <c r="S58">
        <f t="shared" si="57"/>
        <v>0</v>
      </c>
      <c r="T58">
        <f t="shared" si="58"/>
        <v>24.999247510582403</v>
      </c>
      <c r="U58">
        <f t="shared" si="59"/>
        <v>24.544699999999999</v>
      </c>
      <c r="V58">
        <f t="shared" si="60"/>
        <v>3.0943834740144673</v>
      </c>
      <c r="W58">
        <f t="shared" si="61"/>
        <v>49.962398869091459</v>
      </c>
      <c r="X58">
        <f t="shared" si="62"/>
        <v>1.59379342182168</v>
      </c>
      <c r="Y58">
        <f t="shared" si="63"/>
        <v>3.189985785105403</v>
      </c>
      <c r="Z58">
        <f t="shared" si="64"/>
        <v>1.5005900521927873</v>
      </c>
      <c r="AA58">
        <f t="shared" si="65"/>
        <v>-8.8419014339584638</v>
      </c>
      <c r="AB58">
        <f t="shared" si="66"/>
        <v>76.03162746136104</v>
      </c>
      <c r="AC58">
        <f t="shared" si="67"/>
        <v>5.7996032047055275</v>
      </c>
      <c r="AD58">
        <f t="shared" si="68"/>
        <v>72.989329232108105</v>
      </c>
      <c r="AE58">
        <v>1</v>
      </c>
      <c r="AF58">
        <v>0</v>
      </c>
      <c r="AG58">
        <f t="shared" si="69"/>
        <v>1</v>
      </c>
      <c r="AH58">
        <f t="shared" si="70"/>
        <v>0</v>
      </c>
      <c r="AI58">
        <f t="shared" si="71"/>
        <v>48450.727020407045</v>
      </c>
      <c r="AJ58" t="s">
        <v>302</v>
      </c>
      <c r="AK58" t="s">
        <v>302</v>
      </c>
      <c r="AL58">
        <v>0</v>
      </c>
      <c r="AM58">
        <v>0</v>
      </c>
      <c r="AN58" t="e">
        <f t="shared" si="72"/>
        <v>#DIV/0!</v>
      </c>
      <c r="AO58">
        <v>0</v>
      </c>
      <c r="AP58" t="s">
        <v>302</v>
      </c>
      <c r="AQ58" t="s">
        <v>302</v>
      </c>
      <c r="AR58">
        <v>0</v>
      </c>
      <c r="AS58">
        <v>0</v>
      </c>
      <c r="AT58" t="e">
        <f t="shared" si="73"/>
        <v>#DIV/0!</v>
      </c>
      <c r="AU58">
        <v>0.5</v>
      </c>
      <c r="AV58">
        <f t="shared" si="74"/>
        <v>0</v>
      </c>
      <c r="AW58">
        <f t="shared" si="75"/>
        <v>-0.64522728857273304</v>
      </c>
      <c r="AX58" t="e">
        <f t="shared" si="76"/>
        <v>#DIV/0!</v>
      </c>
      <c r="AY58" t="e">
        <f t="shared" si="77"/>
        <v>#DIV/0!</v>
      </c>
      <c r="AZ58" t="e">
        <f t="shared" si="78"/>
        <v>#DIV/0!</v>
      </c>
      <c r="BA58" t="e">
        <f t="shared" si="79"/>
        <v>#DIV/0!</v>
      </c>
      <c r="BB58" t="s">
        <v>302</v>
      </c>
      <c r="BC58">
        <v>0</v>
      </c>
      <c r="BD58" t="e">
        <f t="shared" si="80"/>
        <v>#DIV/0!</v>
      </c>
      <c r="BE58" t="e">
        <f t="shared" si="81"/>
        <v>#DIV/0!</v>
      </c>
      <c r="BF58" t="e">
        <f t="shared" si="82"/>
        <v>#DIV/0!</v>
      </c>
      <c r="BG58" t="e">
        <f t="shared" si="83"/>
        <v>#DIV/0!</v>
      </c>
      <c r="BH58" t="e">
        <f t="shared" si="84"/>
        <v>#DIV/0!</v>
      </c>
      <c r="BI58" t="e">
        <f t="shared" si="85"/>
        <v>#DIV/0!</v>
      </c>
      <c r="BJ58" t="e">
        <f t="shared" si="86"/>
        <v>#DIV/0!</v>
      </c>
      <c r="BK58" t="e">
        <f t="shared" si="87"/>
        <v>#DIV/0!</v>
      </c>
      <c r="BL58">
        <f t="shared" si="88"/>
        <v>0</v>
      </c>
      <c r="BM58">
        <f t="shared" si="89"/>
        <v>0</v>
      </c>
      <c r="BN58">
        <f t="shared" si="90"/>
        <v>0</v>
      </c>
      <c r="BO58">
        <f t="shared" si="91"/>
        <v>0</v>
      </c>
      <c r="BP58">
        <v>6</v>
      </c>
      <c r="BQ58">
        <v>0.5</v>
      </c>
      <c r="BR58" t="s">
        <v>303</v>
      </c>
      <c r="BS58">
        <v>1634337921.5</v>
      </c>
      <c r="BT58">
        <v>400.26400000000001</v>
      </c>
      <c r="BU58">
        <v>399.92500000000001</v>
      </c>
      <c r="BV58">
        <v>17.482099999999999</v>
      </c>
      <c r="BW58">
        <v>17.363900000000001</v>
      </c>
      <c r="BX58">
        <v>398.13400000000001</v>
      </c>
      <c r="BY58">
        <v>17.372800000000002</v>
      </c>
      <c r="BZ58">
        <v>999.95699999999999</v>
      </c>
      <c r="CA58">
        <v>91.067300000000003</v>
      </c>
      <c r="CB58">
        <v>9.98608E-2</v>
      </c>
      <c r="CC58">
        <v>25.054300000000001</v>
      </c>
      <c r="CD58">
        <v>24.544699999999999</v>
      </c>
      <c r="CE58">
        <v>999.9</v>
      </c>
      <c r="CF58">
        <v>0</v>
      </c>
      <c r="CG58">
        <v>0</v>
      </c>
      <c r="CH58">
        <v>9996.25</v>
      </c>
      <c r="CI58">
        <v>0</v>
      </c>
      <c r="CJ58">
        <v>1.5289399999999999E-3</v>
      </c>
      <c r="CK58">
        <v>0</v>
      </c>
      <c r="CL58">
        <v>0</v>
      </c>
      <c r="CM58">
        <v>0</v>
      </c>
      <c r="CN58">
        <v>0</v>
      </c>
      <c r="CO58">
        <v>3.77</v>
      </c>
      <c r="CP58">
        <v>0</v>
      </c>
      <c r="CQ58">
        <v>-4.01</v>
      </c>
      <c r="CR58">
        <v>-0.18</v>
      </c>
      <c r="CS58">
        <v>35.061999999999998</v>
      </c>
      <c r="CT58">
        <v>40.125</v>
      </c>
      <c r="CU58">
        <v>36.811999999999998</v>
      </c>
      <c r="CV58">
        <v>39.436999999999998</v>
      </c>
      <c r="CW58">
        <v>35.375</v>
      </c>
      <c r="CX58">
        <v>0</v>
      </c>
      <c r="CY58">
        <v>0</v>
      </c>
      <c r="CZ58">
        <v>0</v>
      </c>
      <c r="DA58">
        <v>3920.2000000476842</v>
      </c>
      <c r="DB58">
        <v>0</v>
      </c>
      <c r="DC58">
        <v>2.1588461538461541</v>
      </c>
      <c r="DD58">
        <v>-6.5288889290338998</v>
      </c>
      <c r="DE58">
        <v>-8.0714529375013182</v>
      </c>
      <c r="DF58">
        <v>-5.2842307692307688</v>
      </c>
      <c r="DG58">
        <v>15</v>
      </c>
      <c r="DH58">
        <v>1634337862.5</v>
      </c>
      <c r="DI58" t="s">
        <v>388</v>
      </c>
      <c r="DJ58">
        <v>1634337861.5</v>
      </c>
      <c r="DK58">
        <v>1634337862.5</v>
      </c>
      <c r="DL58">
        <v>135</v>
      </c>
      <c r="DM58">
        <v>-4.1000000000000002E-2</v>
      </c>
      <c r="DN58">
        <v>-2E-3</v>
      </c>
      <c r="DO58">
        <v>2.129</v>
      </c>
      <c r="DP58">
        <v>0.106</v>
      </c>
      <c r="DQ58">
        <v>400</v>
      </c>
      <c r="DR58">
        <v>17</v>
      </c>
      <c r="DS58">
        <v>0.33</v>
      </c>
      <c r="DT58">
        <v>0.21</v>
      </c>
      <c r="DU58">
        <v>0.27259679999999997</v>
      </c>
      <c r="DV58">
        <v>-2.0418236397749031E-2</v>
      </c>
      <c r="DW58">
        <v>2.566077053811908E-2</v>
      </c>
      <c r="DX58">
        <v>1</v>
      </c>
      <c r="DY58">
        <v>2.2511764705882351</v>
      </c>
      <c r="DZ58">
        <v>-4.0080304311073558</v>
      </c>
      <c r="EA58">
        <v>1.998727190144477</v>
      </c>
      <c r="EB58">
        <v>0</v>
      </c>
      <c r="EC58">
        <v>0.14891779999999999</v>
      </c>
      <c r="ED58">
        <v>-3.392989868667963E-2</v>
      </c>
      <c r="EE58">
        <v>6.228708241682218E-3</v>
      </c>
      <c r="EF58">
        <v>1</v>
      </c>
      <c r="EG58">
        <v>2</v>
      </c>
      <c r="EH58">
        <v>3</v>
      </c>
      <c r="EI58" t="s">
        <v>305</v>
      </c>
      <c r="EJ58">
        <v>100</v>
      </c>
      <c r="EK58">
        <v>100</v>
      </c>
      <c r="EL58">
        <v>2.13</v>
      </c>
      <c r="EM58">
        <v>0.10929999999999999</v>
      </c>
      <c r="EN58">
        <v>1.51566748024926</v>
      </c>
      <c r="EO58">
        <v>1.948427853356016E-3</v>
      </c>
      <c r="EP58">
        <v>-1.17243448438673E-6</v>
      </c>
      <c r="EQ58">
        <v>3.7522437633766031E-10</v>
      </c>
      <c r="ER58">
        <v>-4.8766927164161873E-2</v>
      </c>
      <c r="ES58">
        <v>1.324990706552629E-3</v>
      </c>
      <c r="ET58">
        <v>4.5198677459254959E-4</v>
      </c>
      <c r="EU58">
        <v>-2.6198240979392152E-7</v>
      </c>
      <c r="EV58">
        <v>2</v>
      </c>
      <c r="EW58">
        <v>2078</v>
      </c>
      <c r="EX58">
        <v>1</v>
      </c>
      <c r="EY58">
        <v>28</v>
      </c>
      <c r="EZ58">
        <v>1</v>
      </c>
      <c r="FA58">
        <v>1</v>
      </c>
      <c r="FB58">
        <v>1.65039</v>
      </c>
      <c r="FC58">
        <v>2.5317400000000001</v>
      </c>
      <c r="FD58">
        <v>2.8491200000000001</v>
      </c>
      <c r="FE58">
        <v>3.1958000000000002</v>
      </c>
      <c r="FF58">
        <v>3.0981399999999999</v>
      </c>
      <c r="FG58">
        <v>2.4194300000000002</v>
      </c>
      <c r="FH58">
        <v>35.0364</v>
      </c>
      <c r="FI58">
        <v>16.119599999999998</v>
      </c>
      <c r="FJ58">
        <v>18</v>
      </c>
      <c r="FK58">
        <v>1058.1500000000001</v>
      </c>
      <c r="FL58">
        <v>795.10500000000002</v>
      </c>
      <c r="FM58">
        <v>25.0001</v>
      </c>
      <c r="FN58">
        <v>23.6313</v>
      </c>
      <c r="FO58">
        <v>30.0002</v>
      </c>
      <c r="FP58">
        <v>23.396799999999999</v>
      </c>
      <c r="FQ58">
        <v>23.4636</v>
      </c>
      <c r="FR58">
        <v>33.037399999999998</v>
      </c>
      <c r="FS58">
        <v>16.947299999999998</v>
      </c>
      <c r="FT58">
        <v>97.751199999999997</v>
      </c>
      <c r="FU58">
        <v>25</v>
      </c>
      <c r="FV58">
        <v>400</v>
      </c>
      <c r="FW58">
        <v>17.375399999999999</v>
      </c>
      <c r="FX58">
        <v>101.343</v>
      </c>
      <c r="FY58">
        <v>101.584</v>
      </c>
    </row>
    <row r="59" spans="1:181" x14ac:dyDescent="0.2">
      <c r="A59">
        <v>41</v>
      </c>
      <c r="B59">
        <v>1634337926.5</v>
      </c>
      <c r="C59">
        <v>1137.5</v>
      </c>
      <c r="D59" t="s">
        <v>395</v>
      </c>
      <c r="E59" t="s">
        <v>396</v>
      </c>
      <c r="F59" t="s">
        <v>301</v>
      </c>
      <c r="G59">
        <v>1634337926.5</v>
      </c>
      <c r="H59">
        <f t="shared" si="46"/>
        <v>2.3615132046677341E-4</v>
      </c>
      <c r="I59">
        <f t="shared" si="47"/>
        <v>0.2361513204667734</v>
      </c>
      <c r="J59">
        <f t="shared" si="48"/>
        <v>-0.51954388453650679</v>
      </c>
      <c r="K59">
        <f t="shared" si="49"/>
        <v>400.22699999999998</v>
      </c>
      <c r="L59">
        <f t="shared" si="50"/>
        <v>448.14381585056498</v>
      </c>
      <c r="M59">
        <f t="shared" si="51"/>
        <v>40.855694224864216</v>
      </c>
      <c r="N59">
        <f t="shared" si="52"/>
        <v>36.487286790959999</v>
      </c>
      <c r="O59">
        <f t="shared" si="53"/>
        <v>1.403713720917384E-2</v>
      </c>
      <c r="P59">
        <f t="shared" si="54"/>
        <v>2.7655215174423771</v>
      </c>
      <c r="Q59">
        <f t="shared" si="55"/>
        <v>1.3997674479283758E-2</v>
      </c>
      <c r="R59">
        <f t="shared" si="56"/>
        <v>8.7520828103453564E-3</v>
      </c>
      <c r="S59">
        <f t="shared" si="57"/>
        <v>0</v>
      </c>
      <c r="T59">
        <f t="shared" si="58"/>
        <v>24.990015499213406</v>
      </c>
      <c r="U59">
        <f t="shared" si="59"/>
        <v>24.5471</v>
      </c>
      <c r="V59">
        <f t="shared" si="60"/>
        <v>3.0948277840706435</v>
      </c>
      <c r="W59">
        <f t="shared" si="61"/>
        <v>50.040829109895903</v>
      </c>
      <c r="X59">
        <f t="shared" si="62"/>
        <v>1.596352414744</v>
      </c>
      <c r="Y59">
        <f t="shared" si="63"/>
        <v>3.1900998507403049</v>
      </c>
      <c r="Z59">
        <f t="shared" si="64"/>
        <v>1.4984753693266435</v>
      </c>
      <c r="AA59">
        <f t="shared" si="65"/>
        <v>-10.414273232584707</v>
      </c>
      <c r="AB59">
        <f t="shared" si="66"/>
        <v>75.710337433353814</v>
      </c>
      <c r="AC59">
        <f t="shared" si="67"/>
        <v>5.7792052479351836</v>
      </c>
      <c r="AD59">
        <f t="shared" si="68"/>
        <v>71.07526944870429</v>
      </c>
      <c r="AE59">
        <v>2</v>
      </c>
      <c r="AF59">
        <v>0</v>
      </c>
      <c r="AG59">
        <f t="shared" si="69"/>
        <v>1</v>
      </c>
      <c r="AH59">
        <f t="shared" si="70"/>
        <v>0</v>
      </c>
      <c r="AI59">
        <f t="shared" si="71"/>
        <v>48397.785792661642</v>
      </c>
      <c r="AJ59" t="s">
        <v>302</v>
      </c>
      <c r="AK59" t="s">
        <v>302</v>
      </c>
      <c r="AL59">
        <v>0</v>
      </c>
      <c r="AM59">
        <v>0</v>
      </c>
      <c r="AN59" t="e">
        <f t="shared" si="72"/>
        <v>#DIV/0!</v>
      </c>
      <c r="AO59">
        <v>0</v>
      </c>
      <c r="AP59" t="s">
        <v>302</v>
      </c>
      <c r="AQ59" t="s">
        <v>302</v>
      </c>
      <c r="AR59">
        <v>0</v>
      </c>
      <c r="AS59">
        <v>0</v>
      </c>
      <c r="AT59" t="e">
        <f t="shared" si="73"/>
        <v>#DIV/0!</v>
      </c>
      <c r="AU59">
        <v>0.5</v>
      </c>
      <c r="AV59">
        <f t="shared" si="74"/>
        <v>0</v>
      </c>
      <c r="AW59">
        <f t="shared" si="75"/>
        <v>-0.51954388453650679</v>
      </c>
      <c r="AX59" t="e">
        <f t="shared" si="76"/>
        <v>#DIV/0!</v>
      </c>
      <c r="AY59" t="e">
        <f t="shared" si="77"/>
        <v>#DIV/0!</v>
      </c>
      <c r="AZ59" t="e">
        <f t="shared" si="78"/>
        <v>#DIV/0!</v>
      </c>
      <c r="BA59" t="e">
        <f t="shared" si="79"/>
        <v>#DIV/0!</v>
      </c>
      <c r="BB59" t="s">
        <v>302</v>
      </c>
      <c r="BC59">
        <v>0</v>
      </c>
      <c r="BD59" t="e">
        <f t="shared" si="80"/>
        <v>#DIV/0!</v>
      </c>
      <c r="BE59" t="e">
        <f t="shared" si="81"/>
        <v>#DIV/0!</v>
      </c>
      <c r="BF59" t="e">
        <f t="shared" si="82"/>
        <v>#DIV/0!</v>
      </c>
      <c r="BG59" t="e">
        <f t="shared" si="83"/>
        <v>#DIV/0!</v>
      </c>
      <c r="BH59" t="e">
        <f t="shared" si="84"/>
        <v>#DIV/0!</v>
      </c>
      <c r="BI59" t="e">
        <f t="shared" si="85"/>
        <v>#DIV/0!</v>
      </c>
      <c r="BJ59" t="e">
        <f t="shared" si="86"/>
        <v>#DIV/0!</v>
      </c>
      <c r="BK59" t="e">
        <f t="shared" si="87"/>
        <v>#DIV/0!</v>
      </c>
      <c r="BL59">
        <f t="shared" si="88"/>
        <v>0</v>
      </c>
      <c r="BM59">
        <f t="shared" si="89"/>
        <v>0</v>
      </c>
      <c r="BN59">
        <f t="shared" si="90"/>
        <v>0</v>
      </c>
      <c r="BO59">
        <f t="shared" si="91"/>
        <v>0</v>
      </c>
      <c r="BP59">
        <v>6</v>
      </c>
      <c r="BQ59">
        <v>0.5</v>
      </c>
      <c r="BR59" t="s">
        <v>303</v>
      </c>
      <c r="BS59">
        <v>1634337926.5</v>
      </c>
      <c r="BT59">
        <v>400.22699999999998</v>
      </c>
      <c r="BU59">
        <v>399.97199999999998</v>
      </c>
      <c r="BV59">
        <v>17.510300000000001</v>
      </c>
      <c r="BW59">
        <v>17.371099999999998</v>
      </c>
      <c r="BX59">
        <v>398.09800000000001</v>
      </c>
      <c r="BY59">
        <v>17.400500000000001</v>
      </c>
      <c r="BZ59">
        <v>1000.07</v>
      </c>
      <c r="CA59">
        <v>91.066299999999998</v>
      </c>
      <c r="CB59">
        <v>0.10018000000000001</v>
      </c>
      <c r="CC59">
        <v>25.0549</v>
      </c>
      <c r="CD59">
        <v>24.5471</v>
      </c>
      <c r="CE59">
        <v>999.9</v>
      </c>
      <c r="CF59">
        <v>0</v>
      </c>
      <c r="CG59">
        <v>0</v>
      </c>
      <c r="CH59">
        <v>9985</v>
      </c>
      <c r="CI59">
        <v>0</v>
      </c>
      <c r="CJ59">
        <v>1.5289399999999999E-3</v>
      </c>
      <c r="CK59">
        <v>0</v>
      </c>
      <c r="CL59">
        <v>0</v>
      </c>
      <c r="CM59">
        <v>0</v>
      </c>
      <c r="CN59">
        <v>0</v>
      </c>
      <c r="CO59">
        <v>6.08</v>
      </c>
      <c r="CP59">
        <v>0</v>
      </c>
      <c r="CQ59">
        <v>-8.83</v>
      </c>
      <c r="CR59">
        <v>-1.61</v>
      </c>
      <c r="CS59">
        <v>34.061999999999998</v>
      </c>
      <c r="CT59">
        <v>40.186999999999998</v>
      </c>
      <c r="CU59">
        <v>36.936999999999998</v>
      </c>
      <c r="CV59">
        <v>39.5</v>
      </c>
      <c r="CW59">
        <v>35.436999999999998</v>
      </c>
      <c r="CX59">
        <v>0</v>
      </c>
      <c r="CY59">
        <v>0</v>
      </c>
      <c r="CZ59">
        <v>0</v>
      </c>
      <c r="DA59">
        <v>3925</v>
      </c>
      <c r="DB59">
        <v>0</v>
      </c>
      <c r="DC59">
        <v>1.7388461538461539</v>
      </c>
      <c r="DD59">
        <v>2.047521442744991</v>
      </c>
      <c r="DE59">
        <v>-10.471452983359271</v>
      </c>
      <c r="DF59">
        <v>-5.4373076923076926</v>
      </c>
      <c r="DG59">
        <v>15</v>
      </c>
      <c r="DH59">
        <v>1634337862.5</v>
      </c>
      <c r="DI59" t="s">
        <v>388</v>
      </c>
      <c r="DJ59">
        <v>1634337861.5</v>
      </c>
      <c r="DK59">
        <v>1634337862.5</v>
      </c>
      <c r="DL59">
        <v>135</v>
      </c>
      <c r="DM59">
        <v>-4.1000000000000002E-2</v>
      </c>
      <c r="DN59">
        <v>-2E-3</v>
      </c>
      <c r="DO59">
        <v>2.129</v>
      </c>
      <c r="DP59">
        <v>0.106</v>
      </c>
      <c r="DQ59">
        <v>400</v>
      </c>
      <c r="DR59">
        <v>17</v>
      </c>
      <c r="DS59">
        <v>0.33</v>
      </c>
      <c r="DT59">
        <v>0.21</v>
      </c>
      <c r="DU59">
        <v>0.27473904999999998</v>
      </c>
      <c r="DV59">
        <v>4.7179024390242838E-2</v>
      </c>
      <c r="DW59">
        <v>3.0933323683327341E-2</v>
      </c>
      <c r="DX59">
        <v>1</v>
      </c>
      <c r="DY59">
        <v>2.2188571428571429</v>
      </c>
      <c r="DZ59">
        <v>-7.1600782778864982</v>
      </c>
      <c r="EA59">
        <v>1.8395368538669441</v>
      </c>
      <c r="EB59">
        <v>0</v>
      </c>
      <c r="EC59">
        <v>0.14269680000000001</v>
      </c>
      <c r="ED59">
        <v>-9.5834386491557857E-2</v>
      </c>
      <c r="EE59">
        <v>1.1850021314748761E-2</v>
      </c>
      <c r="EF59">
        <v>1</v>
      </c>
      <c r="EG59">
        <v>2</v>
      </c>
      <c r="EH59">
        <v>3</v>
      </c>
      <c r="EI59" t="s">
        <v>305</v>
      </c>
      <c r="EJ59">
        <v>100</v>
      </c>
      <c r="EK59">
        <v>100</v>
      </c>
      <c r="EL59">
        <v>2.129</v>
      </c>
      <c r="EM59">
        <v>0.10979999999999999</v>
      </c>
      <c r="EN59">
        <v>1.51566748024926</v>
      </c>
      <c r="EO59">
        <v>1.948427853356016E-3</v>
      </c>
      <c r="EP59">
        <v>-1.17243448438673E-6</v>
      </c>
      <c r="EQ59">
        <v>3.7522437633766031E-10</v>
      </c>
      <c r="ER59">
        <v>-4.8766927164161873E-2</v>
      </c>
      <c r="ES59">
        <v>1.324990706552629E-3</v>
      </c>
      <c r="ET59">
        <v>4.5198677459254959E-4</v>
      </c>
      <c r="EU59">
        <v>-2.6198240979392152E-7</v>
      </c>
      <c r="EV59">
        <v>2</v>
      </c>
      <c r="EW59">
        <v>2078</v>
      </c>
      <c r="EX59">
        <v>1</v>
      </c>
      <c r="EY59">
        <v>28</v>
      </c>
      <c r="EZ59">
        <v>1.1000000000000001</v>
      </c>
      <c r="FA59">
        <v>1.1000000000000001</v>
      </c>
      <c r="FB59">
        <v>1.65039</v>
      </c>
      <c r="FC59">
        <v>2.5317400000000001</v>
      </c>
      <c r="FD59">
        <v>2.8491200000000001</v>
      </c>
      <c r="FE59">
        <v>3.1958000000000002</v>
      </c>
      <c r="FF59">
        <v>3.0981399999999999</v>
      </c>
      <c r="FG59">
        <v>2.4206500000000002</v>
      </c>
      <c r="FH59">
        <v>35.0364</v>
      </c>
      <c r="FI59">
        <v>16.128399999999999</v>
      </c>
      <c r="FJ59">
        <v>18</v>
      </c>
      <c r="FK59">
        <v>1056.78</v>
      </c>
      <c r="FL59">
        <v>795.56899999999996</v>
      </c>
      <c r="FM59">
        <v>25</v>
      </c>
      <c r="FN59">
        <v>23.6313</v>
      </c>
      <c r="FO59">
        <v>30</v>
      </c>
      <c r="FP59">
        <v>23.3963</v>
      </c>
      <c r="FQ59">
        <v>23.4636</v>
      </c>
      <c r="FR59">
        <v>33.0379</v>
      </c>
      <c r="FS59">
        <v>16.947299999999998</v>
      </c>
      <c r="FT59">
        <v>97.751199999999997</v>
      </c>
      <c r="FU59">
        <v>25</v>
      </c>
      <c r="FV59">
        <v>400</v>
      </c>
      <c r="FW59">
        <v>17.3703</v>
      </c>
      <c r="FX59">
        <v>101.342</v>
      </c>
      <c r="FY59">
        <v>101.583</v>
      </c>
    </row>
    <row r="60" spans="1:181" x14ac:dyDescent="0.2">
      <c r="A60">
        <v>42</v>
      </c>
      <c r="B60">
        <v>1634337931.5</v>
      </c>
      <c r="C60">
        <v>1142.5</v>
      </c>
      <c r="D60" t="s">
        <v>397</v>
      </c>
      <c r="E60" t="s">
        <v>398</v>
      </c>
      <c r="F60" t="s">
        <v>301</v>
      </c>
      <c r="G60">
        <v>1634337931.5</v>
      </c>
      <c r="H60">
        <f t="shared" si="46"/>
        <v>2.4919017736990136E-4</v>
      </c>
      <c r="I60">
        <f t="shared" si="47"/>
        <v>0.24919017736990137</v>
      </c>
      <c r="J60">
        <f t="shared" si="48"/>
        <v>-0.65139918309521405</v>
      </c>
      <c r="K60">
        <f t="shared" si="49"/>
        <v>400.30399999999997</v>
      </c>
      <c r="L60">
        <f t="shared" si="50"/>
        <v>459.23027248630092</v>
      </c>
      <c r="M60">
        <f t="shared" si="51"/>
        <v>41.867196409625038</v>
      </c>
      <c r="N60">
        <f t="shared" si="52"/>
        <v>36.494994332192</v>
      </c>
      <c r="O60">
        <f t="shared" si="53"/>
        <v>1.4816889414119591E-2</v>
      </c>
      <c r="P60">
        <f t="shared" si="54"/>
        <v>2.7702158094124458</v>
      </c>
      <c r="Q60">
        <f t="shared" si="55"/>
        <v>1.477300233367226E-2</v>
      </c>
      <c r="R60">
        <f t="shared" si="56"/>
        <v>9.2370586365117281E-3</v>
      </c>
      <c r="S60">
        <f t="shared" si="57"/>
        <v>0</v>
      </c>
      <c r="T60">
        <f t="shared" si="58"/>
        <v>24.985540704738629</v>
      </c>
      <c r="U60">
        <f t="shared" si="59"/>
        <v>24.55</v>
      </c>
      <c r="V60">
        <f t="shared" si="60"/>
        <v>3.0953647331212473</v>
      </c>
      <c r="W60">
        <f t="shared" si="61"/>
        <v>50.067904372006652</v>
      </c>
      <c r="X60">
        <f t="shared" si="62"/>
        <v>1.5971209598432001</v>
      </c>
      <c r="Y60">
        <f t="shared" si="63"/>
        <v>3.189909743328827</v>
      </c>
      <c r="Z60">
        <f t="shared" si="64"/>
        <v>1.4982437732780471</v>
      </c>
      <c r="AA60">
        <f t="shared" si="65"/>
        <v>-10.98928682201265</v>
      </c>
      <c r="AB60">
        <f t="shared" si="66"/>
        <v>75.256394069918073</v>
      </c>
      <c r="AC60">
        <f t="shared" si="67"/>
        <v>5.7348746785118179</v>
      </c>
      <c r="AD60">
        <f t="shared" si="68"/>
        <v>70.001981926417244</v>
      </c>
      <c r="AE60">
        <v>2</v>
      </c>
      <c r="AF60">
        <v>0</v>
      </c>
      <c r="AG60">
        <f t="shared" si="69"/>
        <v>1</v>
      </c>
      <c r="AH60">
        <f t="shared" si="70"/>
        <v>0</v>
      </c>
      <c r="AI60">
        <f t="shared" si="71"/>
        <v>48526.750383409832</v>
      </c>
      <c r="AJ60" t="s">
        <v>302</v>
      </c>
      <c r="AK60" t="s">
        <v>302</v>
      </c>
      <c r="AL60">
        <v>0</v>
      </c>
      <c r="AM60">
        <v>0</v>
      </c>
      <c r="AN60" t="e">
        <f t="shared" si="72"/>
        <v>#DIV/0!</v>
      </c>
      <c r="AO60">
        <v>0</v>
      </c>
      <c r="AP60" t="s">
        <v>302</v>
      </c>
      <c r="AQ60" t="s">
        <v>302</v>
      </c>
      <c r="AR60">
        <v>0</v>
      </c>
      <c r="AS60">
        <v>0</v>
      </c>
      <c r="AT60" t="e">
        <f t="shared" si="73"/>
        <v>#DIV/0!</v>
      </c>
      <c r="AU60">
        <v>0.5</v>
      </c>
      <c r="AV60">
        <f t="shared" si="74"/>
        <v>0</v>
      </c>
      <c r="AW60">
        <f t="shared" si="75"/>
        <v>-0.65139918309521405</v>
      </c>
      <c r="AX60" t="e">
        <f t="shared" si="76"/>
        <v>#DIV/0!</v>
      </c>
      <c r="AY60" t="e">
        <f t="shared" si="77"/>
        <v>#DIV/0!</v>
      </c>
      <c r="AZ60" t="e">
        <f t="shared" si="78"/>
        <v>#DIV/0!</v>
      </c>
      <c r="BA60" t="e">
        <f t="shared" si="79"/>
        <v>#DIV/0!</v>
      </c>
      <c r="BB60" t="s">
        <v>302</v>
      </c>
      <c r="BC60">
        <v>0</v>
      </c>
      <c r="BD60" t="e">
        <f t="shared" si="80"/>
        <v>#DIV/0!</v>
      </c>
      <c r="BE60" t="e">
        <f t="shared" si="81"/>
        <v>#DIV/0!</v>
      </c>
      <c r="BF60" t="e">
        <f t="shared" si="82"/>
        <v>#DIV/0!</v>
      </c>
      <c r="BG60" t="e">
        <f t="shared" si="83"/>
        <v>#DIV/0!</v>
      </c>
      <c r="BH60" t="e">
        <f t="shared" si="84"/>
        <v>#DIV/0!</v>
      </c>
      <c r="BI60" t="e">
        <f t="shared" si="85"/>
        <v>#DIV/0!</v>
      </c>
      <c r="BJ60" t="e">
        <f t="shared" si="86"/>
        <v>#DIV/0!</v>
      </c>
      <c r="BK60" t="e">
        <f t="shared" si="87"/>
        <v>#DIV/0!</v>
      </c>
      <c r="BL60">
        <f t="shared" si="88"/>
        <v>0</v>
      </c>
      <c r="BM60">
        <f t="shared" si="89"/>
        <v>0</v>
      </c>
      <c r="BN60">
        <f t="shared" si="90"/>
        <v>0</v>
      </c>
      <c r="BO60">
        <f t="shared" si="91"/>
        <v>0</v>
      </c>
      <c r="BP60">
        <v>6</v>
      </c>
      <c r="BQ60">
        <v>0.5</v>
      </c>
      <c r="BR60" t="s">
        <v>303</v>
      </c>
      <c r="BS60">
        <v>1634337931.5</v>
      </c>
      <c r="BT60">
        <v>400.30399999999997</v>
      </c>
      <c r="BU60">
        <v>399.97300000000001</v>
      </c>
      <c r="BV60">
        <v>17.5184</v>
      </c>
      <c r="BW60">
        <v>17.371500000000001</v>
      </c>
      <c r="BX60">
        <v>398.17500000000001</v>
      </c>
      <c r="BY60">
        <v>17.4085</v>
      </c>
      <c r="BZ60">
        <v>999.96500000000003</v>
      </c>
      <c r="CA60">
        <v>91.068100000000001</v>
      </c>
      <c r="CB60">
        <v>0.10009800000000001</v>
      </c>
      <c r="CC60">
        <v>25.053899999999999</v>
      </c>
      <c r="CD60">
        <v>24.55</v>
      </c>
      <c r="CE60">
        <v>999.9</v>
      </c>
      <c r="CF60">
        <v>0</v>
      </c>
      <c r="CG60">
        <v>0</v>
      </c>
      <c r="CH60">
        <v>10012.5</v>
      </c>
      <c r="CI60">
        <v>0</v>
      </c>
      <c r="CJ60">
        <v>1.5289399999999999E-3</v>
      </c>
      <c r="CK60">
        <v>0</v>
      </c>
      <c r="CL60">
        <v>0</v>
      </c>
      <c r="CM60">
        <v>0</v>
      </c>
      <c r="CN60">
        <v>0</v>
      </c>
      <c r="CO60">
        <v>2.73</v>
      </c>
      <c r="CP60">
        <v>0</v>
      </c>
      <c r="CQ60">
        <v>-2.72</v>
      </c>
      <c r="CR60">
        <v>-0.84</v>
      </c>
      <c r="CS60">
        <v>34.311999999999998</v>
      </c>
      <c r="CT60">
        <v>40.186999999999998</v>
      </c>
      <c r="CU60">
        <v>36.936999999999998</v>
      </c>
      <c r="CV60">
        <v>39.5</v>
      </c>
      <c r="CW60">
        <v>35.436999999999998</v>
      </c>
      <c r="CX60">
        <v>0</v>
      </c>
      <c r="CY60">
        <v>0</v>
      </c>
      <c r="CZ60">
        <v>0</v>
      </c>
      <c r="DA60">
        <v>3929.7999999523158</v>
      </c>
      <c r="DB60">
        <v>0</v>
      </c>
      <c r="DC60">
        <v>1.916923076923077</v>
      </c>
      <c r="DD60">
        <v>5.2287179973289337</v>
      </c>
      <c r="DE60">
        <v>1.883760690869033</v>
      </c>
      <c r="DF60">
        <v>-5.8138461538461534</v>
      </c>
      <c r="DG60">
        <v>15</v>
      </c>
      <c r="DH60">
        <v>1634337862.5</v>
      </c>
      <c r="DI60" t="s">
        <v>388</v>
      </c>
      <c r="DJ60">
        <v>1634337861.5</v>
      </c>
      <c r="DK60">
        <v>1634337862.5</v>
      </c>
      <c r="DL60">
        <v>135</v>
      </c>
      <c r="DM60">
        <v>-4.1000000000000002E-2</v>
      </c>
      <c r="DN60">
        <v>-2E-3</v>
      </c>
      <c r="DO60">
        <v>2.129</v>
      </c>
      <c r="DP60">
        <v>0.106</v>
      </c>
      <c r="DQ60">
        <v>400</v>
      </c>
      <c r="DR60">
        <v>17</v>
      </c>
      <c r="DS60">
        <v>0.33</v>
      </c>
      <c r="DT60">
        <v>0.21</v>
      </c>
      <c r="DU60">
        <v>0.27555540000000001</v>
      </c>
      <c r="DV60">
        <v>5.7743864915572068E-2</v>
      </c>
      <c r="DW60">
        <v>3.093806250947205E-2</v>
      </c>
      <c r="DX60">
        <v>1</v>
      </c>
      <c r="DY60">
        <v>2.0191176470588239</v>
      </c>
      <c r="DZ60">
        <v>-4.2083385501438933E-2</v>
      </c>
      <c r="EA60">
        <v>1.9201996949567799</v>
      </c>
      <c r="EB60">
        <v>1</v>
      </c>
      <c r="EC60">
        <v>0.14071857500000001</v>
      </c>
      <c r="ED60">
        <v>-4.8508559099437167E-2</v>
      </c>
      <c r="EE60">
        <v>1.103599611926241E-2</v>
      </c>
      <c r="EF60">
        <v>1</v>
      </c>
      <c r="EG60">
        <v>3</v>
      </c>
      <c r="EH60">
        <v>3</v>
      </c>
      <c r="EI60" t="s">
        <v>308</v>
      </c>
      <c r="EJ60">
        <v>100</v>
      </c>
      <c r="EK60">
        <v>100</v>
      </c>
      <c r="EL60">
        <v>2.129</v>
      </c>
      <c r="EM60">
        <v>0.1099</v>
      </c>
      <c r="EN60">
        <v>1.51566748024926</v>
      </c>
      <c r="EO60">
        <v>1.948427853356016E-3</v>
      </c>
      <c r="EP60">
        <v>-1.17243448438673E-6</v>
      </c>
      <c r="EQ60">
        <v>3.7522437633766031E-10</v>
      </c>
      <c r="ER60">
        <v>-4.8766927164161873E-2</v>
      </c>
      <c r="ES60">
        <v>1.324990706552629E-3</v>
      </c>
      <c r="ET60">
        <v>4.5198677459254959E-4</v>
      </c>
      <c r="EU60">
        <v>-2.6198240979392152E-7</v>
      </c>
      <c r="EV60">
        <v>2</v>
      </c>
      <c r="EW60">
        <v>2078</v>
      </c>
      <c r="EX60">
        <v>1</v>
      </c>
      <c r="EY60">
        <v>28</v>
      </c>
      <c r="EZ60">
        <v>1.2</v>
      </c>
      <c r="FA60">
        <v>1.1000000000000001</v>
      </c>
      <c r="FB60">
        <v>1.65039</v>
      </c>
      <c r="FC60">
        <v>2.5268600000000001</v>
      </c>
      <c r="FD60">
        <v>2.8491200000000001</v>
      </c>
      <c r="FE60">
        <v>3.1958000000000002</v>
      </c>
      <c r="FF60">
        <v>3.0981399999999999</v>
      </c>
      <c r="FG60">
        <v>2.4328599999999998</v>
      </c>
      <c r="FH60">
        <v>35.0364</v>
      </c>
      <c r="FI60">
        <v>16.128399999999999</v>
      </c>
      <c r="FJ60">
        <v>18</v>
      </c>
      <c r="FK60">
        <v>1057.22</v>
      </c>
      <c r="FL60">
        <v>795.17399999999998</v>
      </c>
      <c r="FM60">
        <v>25</v>
      </c>
      <c r="FN60">
        <v>23.629899999999999</v>
      </c>
      <c r="FO60">
        <v>30.0002</v>
      </c>
      <c r="FP60">
        <v>23.3963</v>
      </c>
      <c r="FQ60">
        <v>23.4633</v>
      </c>
      <c r="FR60">
        <v>33.04</v>
      </c>
      <c r="FS60">
        <v>16.947299999999998</v>
      </c>
      <c r="FT60">
        <v>97.751199999999997</v>
      </c>
      <c r="FU60">
        <v>25</v>
      </c>
      <c r="FV60">
        <v>400</v>
      </c>
      <c r="FW60">
        <v>17.360099999999999</v>
      </c>
      <c r="FX60">
        <v>101.342</v>
      </c>
      <c r="FY60">
        <v>101.583</v>
      </c>
    </row>
    <row r="61" spans="1:181" x14ac:dyDescent="0.2">
      <c r="A61">
        <v>43</v>
      </c>
      <c r="B61">
        <v>1634337936.5</v>
      </c>
      <c r="C61">
        <v>1147.5</v>
      </c>
      <c r="D61" t="s">
        <v>399</v>
      </c>
      <c r="E61" t="s">
        <v>400</v>
      </c>
      <c r="F61" t="s">
        <v>301</v>
      </c>
      <c r="G61">
        <v>1634337936.5</v>
      </c>
      <c r="H61">
        <f t="shared" si="46"/>
        <v>2.5087847841473909E-4</v>
      </c>
      <c r="I61">
        <f t="shared" si="47"/>
        <v>0.25087847841473909</v>
      </c>
      <c r="J61">
        <f t="shared" si="48"/>
        <v>-0.62539747774986054</v>
      </c>
      <c r="K61">
        <f t="shared" si="49"/>
        <v>400.32600000000002</v>
      </c>
      <c r="L61">
        <f t="shared" si="50"/>
        <v>456.0523199982303</v>
      </c>
      <c r="M61">
        <f t="shared" si="51"/>
        <v>41.579594050242456</v>
      </c>
      <c r="N61">
        <f t="shared" si="52"/>
        <v>36.498866112164393</v>
      </c>
      <c r="O61">
        <f t="shared" si="53"/>
        <v>1.4910023171219455E-2</v>
      </c>
      <c r="P61">
        <f t="shared" si="54"/>
        <v>2.7691401393649042</v>
      </c>
      <c r="Q61">
        <f t="shared" si="55"/>
        <v>1.4865566325618041E-2</v>
      </c>
      <c r="R61">
        <f t="shared" si="56"/>
        <v>9.2949621082470037E-3</v>
      </c>
      <c r="S61">
        <f t="shared" si="57"/>
        <v>0</v>
      </c>
      <c r="T61">
        <f t="shared" si="58"/>
        <v>24.985552748933067</v>
      </c>
      <c r="U61">
        <f t="shared" si="59"/>
        <v>24.555399999999999</v>
      </c>
      <c r="V61">
        <f t="shared" si="60"/>
        <v>3.0963647862724986</v>
      </c>
      <c r="W61">
        <f t="shared" si="61"/>
        <v>50.071830458589126</v>
      </c>
      <c r="X61">
        <f t="shared" si="62"/>
        <v>1.5972937929723601</v>
      </c>
      <c r="Y61">
        <f t="shared" si="63"/>
        <v>3.1900047957970474</v>
      </c>
      <c r="Z61">
        <f t="shared" si="64"/>
        <v>1.4990709933001385</v>
      </c>
      <c r="AA61">
        <f t="shared" si="65"/>
        <v>-11.063740898089995</v>
      </c>
      <c r="AB61">
        <f t="shared" si="66"/>
        <v>74.49565171352728</v>
      </c>
      <c r="AC61">
        <f t="shared" si="67"/>
        <v>5.6792765807836689</v>
      </c>
      <c r="AD61">
        <f t="shared" si="68"/>
        <v>69.111187396220956</v>
      </c>
      <c r="AE61">
        <v>1</v>
      </c>
      <c r="AF61">
        <v>0</v>
      </c>
      <c r="AG61">
        <f t="shared" si="69"/>
        <v>1</v>
      </c>
      <c r="AH61">
        <f t="shared" si="70"/>
        <v>0</v>
      </c>
      <c r="AI61">
        <f t="shared" si="71"/>
        <v>48497.2636014686</v>
      </c>
      <c r="AJ61" t="s">
        <v>302</v>
      </c>
      <c r="AK61" t="s">
        <v>302</v>
      </c>
      <c r="AL61">
        <v>0</v>
      </c>
      <c r="AM61">
        <v>0</v>
      </c>
      <c r="AN61" t="e">
        <f t="shared" si="72"/>
        <v>#DIV/0!</v>
      </c>
      <c r="AO61">
        <v>0</v>
      </c>
      <c r="AP61" t="s">
        <v>302</v>
      </c>
      <c r="AQ61" t="s">
        <v>302</v>
      </c>
      <c r="AR61">
        <v>0</v>
      </c>
      <c r="AS61">
        <v>0</v>
      </c>
      <c r="AT61" t="e">
        <f t="shared" si="73"/>
        <v>#DIV/0!</v>
      </c>
      <c r="AU61">
        <v>0.5</v>
      </c>
      <c r="AV61">
        <f t="shared" si="74"/>
        <v>0</v>
      </c>
      <c r="AW61">
        <f t="shared" si="75"/>
        <v>-0.62539747774986054</v>
      </c>
      <c r="AX61" t="e">
        <f t="shared" si="76"/>
        <v>#DIV/0!</v>
      </c>
      <c r="AY61" t="e">
        <f t="shared" si="77"/>
        <v>#DIV/0!</v>
      </c>
      <c r="AZ61" t="e">
        <f t="shared" si="78"/>
        <v>#DIV/0!</v>
      </c>
      <c r="BA61" t="e">
        <f t="shared" si="79"/>
        <v>#DIV/0!</v>
      </c>
      <c r="BB61" t="s">
        <v>302</v>
      </c>
      <c r="BC61">
        <v>0</v>
      </c>
      <c r="BD61" t="e">
        <f t="shared" si="80"/>
        <v>#DIV/0!</v>
      </c>
      <c r="BE61" t="e">
        <f t="shared" si="81"/>
        <v>#DIV/0!</v>
      </c>
      <c r="BF61" t="e">
        <f t="shared" si="82"/>
        <v>#DIV/0!</v>
      </c>
      <c r="BG61" t="e">
        <f t="shared" si="83"/>
        <v>#DIV/0!</v>
      </c>
      <c r="BH61" t="e">
        <f t="shared" si="84"/>
        <v>#DIV/0!</v>
      </c>
      <c r="BI61" t="e">
        <f t="shared" si="85"/>
        <v>#DIV/0!</v>
      </c>
      <c r="BJ61" t="e">
        <f t="shared" si="86"/>
        <v>#DIV/0!</v>
      </c>
      <c r="BK61" t="e">
        <f t="shared" si="87"/>
        <v>#DIV/0!</v>
      </c>
      <c r="BL61">
        <f t="shared" si="88"/>
        <v>0</v>
      </c>
      <c r="BM61">
        <f t="shared" si="89"/>
        <v>0</v>
      </c>
      <c r="BN61">
        <f t="shared" si="90"/>
        <v>0</v>
      </c>
      <c r="BO61">
        <f t="shared" si="91"/>
        <v>0</v>
      </c>
      <c r="BP61">
        <v>6</v>
      </c>
      <c r="BQ61">
        <v>0.5</v>
      </c>
      <c r="BR61" t="s">
        <v>303</v>
      </c>
      <c r="BS61">
        <v>1634337936.5</v>
      </c>
      <c r="BT61">
        <v>400.32600000000002</v>
      </c>
      <c r="BU61">
        <v>400.01100000000002</v>
      </c>
      <c r="BV61">
        <v>17.519400000000001</v>
      </c>
      <c r="BW61">
        <v>17.371500000000001</v>
      </c>
      <c r="BX61">
        <v>398.197</v>
      </c>
      <c r="BY61">
        <v>17.409500000000001</v>
      </c>
      <c r="BZ61">
        <v>999.93200000000002</v>
      </c>
      <c r="CA61">
        <v>91.073099999999997</v>
      </c>
      <c r="CB61">
        <v>9.9759399999999998E-2</v>
      </c>
      <c r="CC61">
        <v>25.054400000000001</v>
      </c>
      <c r="CD61">
        <v>24.555399999999999</v>
      </c>
      <c r="CE61">
        <v>999.9</v>
      </c>
      <c r="CF61">
        <v>0</v>
      </c>
      <c r="CG61">
        <v>0</v>
      </c>
      <c r="CH61">
        <v>10005.6</v>
      </c>
      <c r="CI61">
        <v>0</v>
      </c>
      <c r="CJ61">
        <v>1.5289399999999999E-3</v>
      </c>
      <c r="CK61">
        <v>0</v>
      </c>
      <c r="CL61">
        <v>0</v>
      </c>
      <c r="CM61">
        <v>0</v>
      </c>
      <c r="CN61">
        <v>0</v>
      </c>
      <c r="CO61">
        <v>1.63</v>
      </c>
      <c r="CP61">
        <v>0</v>
      </c>
      <c r="CQ61">
        <v>-4.12</v>
      </c>
      <c r="CR61">
        <v>-0.95</v>
      </c>
      <c r="CS61">
        <v>34.061999999999998</v>
      </c>
      <c r="CT61">
        <v>40.25</v>
      </c>
      <c r="CU61">
        <v>37.061999999999998</v>
      </c>
      <c r="CV61">
        <v>39.625</v>
      </c>
      <c r="CW61">
        <v>35.561999999999998</v>
      </c>
      <c r="CX61">
        <v>0</v>
      </c>
      <c r="CY61">
        <v>0</v>
      </c>
      <c r="CZ61">
        <v>0</v>
      </c>
      <c r="DA61">
        <v>3935.2000000476842</v>
      </c>
      <c r="DB61">
        <v>0</v>
      </c>
      <c r="DC61">
        <v>2.1644000000000001</v>
      </c>
      <c r="DD61">
        <v>0.9592308131877243</v>
      </c>
      <c r="DE61">
        <v>1.788461508358242</v>
      </c>
      <c r="DF61">
        <v>-5.5812000000000008</v>
      </c>
      <c r="DG61">
        <v>15</v>
      </c>
      <c r="DH61">
        <v>1634337862.5</v>
      </c>
      <c r="DI61" t="s">
        <v>388</v>
      </c>
      <c r="DJ61">
        <v>1634337861.5</v>
      </c>
      <c r="DK61">
        <v>1634337862.5</v>
      </c>
      <c r="DL61">
        <v>135</v>
      </c>
      <c r="DM61">
        <v>-4.1000000000000002E-2</v>
      </c>
      <c r="DN61">
        <v>-2E-3</v>
      </c>
      <c r="DO61">
        <v>2.129</v>
      </c>
      <c r="DP61">
        <v>0.106</v>
      </c>
      <c r="DQ61">
        <v>400</v>
      </c>
      <c r="DR61">
        <v>17</v>
      </c>
      <c r="DS61">
        <v>0.33</v>
      </c>
      <c r="DT61">
        <v>0.21</v>
      </c>
      <c r="DU61">
        <v>0.29629359999999988</v>
      </c>
      <c r="DV61">
        <v>0.26703187992495298</v>
      </c>
      <c r="DW61">
        <v>4.3657813763861332E-2</v>
      </c>
      <c r="DX61">
        <v>1</v>
      </c>
      <c r="DY61">
        <v>1.9450000000000001</v>
      </c>
      <c r="DZ61">
        <v>2.8942519019442101</v>
      </c>
      <c r="EA61">
        <v>1.6346761686861979</v>
      </c>
      <c r="EB61">
        <v>0</v>
      </c>
      <c r="EC61">
        <v>0.139463375</v>
      </c>
      <c r="ED61">
        <v>3.3230510318948907E-2</v>
      </c>
      <c r="EE61">
        <v>9.951987496695066E-3</v>
      </c>
      <c r="EF61">
        <v>1</v>
      </c>
      <c r="EG61">
        <v>2</v>
      </c>
      <c r="EH61">
        <v>3</v>
      </c>
      <c r="EI61" t="s">
        <v>305</v>
      </c>
      <c r="EJ61">
        <v>100</v>
      </c>
      <c r="EK61">
        <v>100</v>
      </c>
      <c r="EL61">
        <v>2.129</v>
      </c>
      <c r="EM61">
        <v>0.1099</v>
      </c>
      <c r="EN61">
        <v>1.51566748024926</v>
      </c>
      <c r="EO61">
        <v>1.948427853356016E-3</v>
      </c>
      <c r="EP61">
        <v>-1.17243448438673E-6</v>
      </c>
      <c r="EQ61">
        <v>3.7522437633766031E-10</v>
      </c>
      <c r="ER61">
        <v>-4.8766927164161873E-2</v>
      </c>
      <c r="ES61">
        <v>1.324990706552629E-3</v>
      </c>
      <c r="ET61">
        <v>4.5198677459254959E-4</v>
      </c>
      <c r="EU61">
        <v>-2.6198240979392152E-7</v>
      </c>
      <c r="EV61">
        <v>2</v>
      </c>
      <c r="EW61">
        <v>2078</v>
      </c>
      <c r="EX61">
        <v>1</v>
      </c>
      <c r="EY61">
        <v>28</v>
      </c>
      <c r="EZ61">
        <v>1.2</v>
      </c>
      <c r="FA61">
        <v>1.2</v>
      </c>
      <c r="FB61">
        <v>1.65039</v>
      </c>
      <c r="FC61">
        <v>2.5317400000000001</v>
      </c>
      <c r="FD61">
        <v>2.8491200000000001</v>
      </c>
      <c r="FE61">
        <v>3.1958000000000002</v>
      </c>
      <c r="FF61">
        <v>3.0981399999999999</v>
      </c>
      <c r="FG61">
        <v>2.4511699999999998</v>
      </c>
      <c r="FH61">
        <v>35.0364</v>
      </c>
      <c r="FI61">
        <v>16.128399999999999</v>
      </c>
      <c r="FJ61">
        <v>18</v>
      </c>
      <c r="FK61">
        <v>1057.76</v>
      </c>
      <c r="FL61">
        <v>795.51400000000001</v>
      </c>
      <c r="FM61">
        <v>25</v>
      </c>
      <c r="FN61">
        <v>23.629300000000001</v>
      </c>
      <c r="FO61">
        <v>30</v>
      </c>
      <c r="FP61">
        <v>23.394400000000001</v>
      </c>
      <c r="FQ61">
        <v>23.461600000000001</v>
      </c>
      <c r="FR61">
        <v>33.040500000000002</v>
      </c>
      <c r="FS61">
        <v>16.947299999999998</v>
      </c>
      <c r="FT61">
        <v>97.751199999999997</v>
      </c>
      <c r="FU61">
        <v>25</v>
      </c>
      <c r="FV61">
        <v>400</v>
      </c>
      <c r="FW61">
        <v>17.3535</v>
      </c>
      <c r="FX61">
        <v>101.34</v>
      </c>
      <c r="FY61">
        <v>101.581</v>
      </c>
    </row>
    <row r="62" spans="1:181" x14ac:dyDescent="0.2">
      <c r="A62">
        <v>44</v>
      </c>
      <c r="B62">
        <v>1634337941.5</v>
      </c>
      <c r="C62">
        <v>1152.5</v>
      </c>
      <c r="D62" t="s">
        <v>401</v>
      </c>
      <c r="E62" t="s">
        <v>402</v>
      </c>
      <c r="F62" t="s">
        <v>301</v>
      </c>
      <c r="G62">
        <v>1634337941.5</v>
      </c>
      <c r="H62">
        <f t="shared" si="46"/>
        <v>2.5275928492367512E-4</v>
      </c>
      <c r="I62">
        <f t="shared" si="47"/>
        <v>0.25275928492367511</v>
      </c>
      <c r="J62">
        <f t="shared" si="48"/>
        <v>-0.60284725027391817</v>
      </c>
      <c r="K62">
        <f t="shared" si="49"/>
        <v>400.32</v>
      </c>
      <c r="L62">
        <f t="shared" si="50"/>
        <v>453.14211864484901</v>
      </c>
      <c r="M62">
        <f t="shared" si="51"/>
        <v>41.314146032643599</v>
      </c>
      <c r="N62">
        <f t="shared" si="52"/>
        <v>36.498216032639995</v>
      </c>
      <c r="O62">
        <f t="shared" si="53"/>
        <v>1.5032029927810912E-2</v>
      </c>
      <c r="P62">
        <f t="shared" si="54"/>
        <v>2.769452712581244</v>
      </c>
      <c r="Q62">
        <f t="shared" si="55"/>
        <v>1.4986848810054304E-2</v>
      </c>
      <c r="R62">
        <f t="shared" si="56"/>
        <v>9.3708284628437177E-3</v>
      </c>
      <c r="S62">
        <f t="shared" si="57"/>
        <v>0</v>
      </c>
      <c r="T62">
        <f t="shared" si="58"/>
        <v>24.983643812670724</v>
      </c>
      <c r="U62">
        <f t="shared" si="59"/>
        <v>24.549600000000002</v>
      </c>
      <c r="V62">
        <f t="shared" si="60"/>
        <v>3.0952906663423234</v>
      </c>
      <c r="W62">
        <f t="shared" si="61"/>
        <v>50.073008593089121</v>
      </c>
      <c r="X62">
        <f t="shared" si="62"/>
        <v>1.5971981108768001</v>
      </c>
      <c r="Y62">
        <f t="shared" si="63"/>
        <v>3.1897386551229503</v>
      </c>
      <c r="Z62">
        <f t="shared" si="64"/>
        <v>1.4980925554655233</v>
      </c>
      <c r="AA62">
        <f t="shared" si="65"/>
        <v>-11.146684465134072</v>
      </c>
      <c r="AB62">
        <f t="shared" si="66"/>
        <v>75.161010218118207</v>
      </c>
      <c r="AC62">
        <f t="shared" si="67"/>
        <v>5.7291466670520856</v>
      </c>
      <c r="AD62">
        <f t="shared" si="68"/>
        <v>69.743472420036227</v>
      </c>
      <c r="AE62">
        <v>2</v>
      </c>
      <c r="AF62">
        <v>0</v>
      </c>
      <c r="AG62">
        <f t="shared" si="69"/>
        <v>1</v>
      </c>
      <c r="AH62">
        <f t="shared" si="70"/>
        <v>0</v>
      </c>
      <c r="AI62">
        <f t="shared" si="71"/>
        <v>48506.056564178944</v>
      </c>
      <c r="AJ62" t="s">
        <v>302</v>
      </c>
      <c r="AK62" t="s">
        <v>302</v>
      </c>
      <c r="AL62">
        <v>0</v>
      </c>
      <c r="AM62">
        <v>0</v>
      </c>
      <c r="AN62" t="e">
        <f t="shared" si="72"/>
        <v>#DIV/0!</v>
      </c>
      <c r="AO62">
        <v>0</v>
      </c>
      <c r="AP62" t="s">
        <v>302</v>
      </c>
      <c r="AQ62" t="s">
        <v>302</v>
      </c>
      <c r="AR62">
        <v>0</v>
      </c>
      <c r="AS62">
        <v>0</v>
      </c>
      <c r="AT62" t="e">
        <f t="shared" si="73"/>
        <v>#DIV/0!</v>
      </c>
      <c r="AU62">
        <v>0.5</v>
      </c>
      <c r="AV62">
        <f t="shared" si="74"/>
        <v>0</v>
      </c>
      <c r="AW62">
        <f t="shared" si="75"/>
        <v>-0.60284725027391817</v>
      </c>
      <c r="AX62" t="e">
        <f t="shared" si="76"/>
        <v>#DIV/0!</v>
      </c>
      <c r="AY62" t="e">
        <f t="shared" si="77"/>
        <v>#DIV/0!</v>
      </c>
      <c r="AZ62" t="e">
        <f t="shared" si="78"/>
        <v>#DIV/0!</v>
      </c>
      <c r="BA62" t="e">
        <f t="shared" si="79"/>
        <v>#DIV/0!</v>
      </c>
      <c r="BB62" t="s">
        <v>302</v>
      </c>
      <c r="BC62">
        <v>0</v>
      </c>
      <c r="BD62" t="e">
        <f t="shared" si="80"/>
        <v>#DIV/0!</v>
      </c>
      <c r="BE62" t="e">
        <f t="shared" si="81"/>
        <v>#DIV/0!</v>
      </c>
      <c r="BF62" t="e">
        <f t="shared" si="82"/>
        <v>#DIV/0!</v>
      </c>
      <c r="BG62" t="e">
        <f t="shared" si="83"/>
        <v>#DIV/0!</v>
      </c>
      <c r="BH62" t="e">
        <f t="shared" si="84"/>
        <v>#DIV/0!</v>
      </c>
      <c r="BI62" t="e">
        <f t="shared" si="85"/>
        <v>#DIV/0!</v>
      </c>
      <c r="BJ62" t="e">
        <f t="shared" si="86"/>
        <v>#DIV/0!</v>
      </c>
      <c r="BK62" t="e">
        <f t="shared" si="87"/>
        <v>#DIV/0!</v>
      </c>
      <c r="BL62">
        <f t="shared" si="88"/>
        <v>0</v>
      </c>
      <c r="BM62">
        <f t="shared" si="89"/>
        <v>0</v>
      </c>
      <c r="BN62">
        <f t="shared" si="90"/>
        <v>0</v>
      </c>
      <c r="BO62">
        <f t="shared" si="91"/>
        <v>0</v>
      </c>
      <c r="BP62">
        <v>6</v>
      </c>
      <c r="BQ62">
        <v>0.5</v>
      </c>
      <c r="BR62" t="s">
        <v>303</v>
      </c>
      <c r="BS62">
        <v>1634337941.5</v>
      </c>
      <c r="BT62">
        <v>400.32</v>
      </c>
      <c r="BU62">
        <v>400.01900000000001</v>
      </c>
      <c r="BV62">
        <v>17.5184</v>
      </c>
      <c r="BW62">
        <v>17.369399999999999</v>
      </c>
      <c r="BX62">
        <v>398.19099999999997</v>
      </c>
      <c r="BY62">
        <v>17.4085</v>
      </c>
      <c r="BZ62">
        <v>999.99199999999996</v>
      </c>
      <c r="CA62">
        <v>91.072599999999994</v>
      </c>
      <c r="CB62">
        <v>0.10000199999999999</v>
      </c>
      <c r="CC62">
        <v>25.053000000000001</v>
      </c>
      <c r="CD62">
        <v>24.549600000000002</v>
      </c>
      <c r="CE62">
        <v>999.9</v>
      </c>
      <c r="CF62">
        <v>0</v>
      </c>
      <c r="CG62">
        <v>0</v>
      </c>
      <c r="CH62">
        <v>10007.5</v>
      </c>
      <c r="CI62">
        <v>0</v>
      </c>
      <c r="CJ62">
        <v>1.5289399999999999E-3</v>
      </c>
      <c r="CK62">
        <v>0</v>
      </c>
      <c r="CL62">
        <v>0</v>
      </c>
      <c r="CM62">
        <v>0</v>
      </c>
      <c r="CN62">
        <v>0</v>
      </c>
      <c r="CO62">
        <v>4.0199999999999996</v>
      </c>
      <c r="CP62">
        <v>0</v>
      </c>
      <c r="CQ62">
        <v>-8.48</v>
      </c>
      <c r="CR62">
        <v>-2.06</v>
      </c>
      <c r="CS62">
        <v>34.561999999999998</v>
      </c>
      <c r="CT62">
        <v>40.25</v>
      </c>
      <c r="CU62">
        <v>37</v>
      </c>
      <c r="CV62">
        <v>39.686999999999998</v>
      </c>
      <c r="CW62">
        <v>35.5</v>
      </c>
      <c r="CX62">
        <v>0</v>
      </c>
      <c r="CY62">
        <v>0</v>
      </c>
      <c r="CZ62">
        <v>0</v>
      </c>
      <c r="DA62">
        <v>3940</v>
      </c>
      <c r="DB62">
        <v>0</v>
      </c>
      <c r="DC62">
        <v>2.1383999999999999</v>
      </c>
      <c r="DD62">
        <v>-2.6269230683644649</v>
      </c>
      <c r="DE62">
        <v>0.21230756136086609</v>
      </c>
      <c r="DF62">
        <v>-5.7027999999999999</v>
      </c>
      <c r="DG62">
        <v>15</v>
      </c>
      <c r="DH62">
        <v>1634337862.5</v>
      </c>
      <c r="DI62" t="s">
        <v>388</v>
      </c>
      <c r="DJ62">
        <v>1634337861.5</v>
      </c>
      <c r="DK62">
        <v>1634337862.5</v>
      </c>
      <c r="DL62">
        <v>135</v>
      </c>
      <c r="DM62">
        <v>-4.1000000000000002E-2</v>
      </c>
      <c r="DN62">
        <v>-2E-3</v>
      </c>
      <c r="DO62">
        <v>2.129</v>
      </c>
      <c r="DP62">
        <v>0.106</v>
      </c>
      <c r="DQ62">
        <v>400</v>
      </c>
      <c r="DR62">
        <v>17</v>
      </c>
      <c r="DS62">
        <v>0.33</v>
      </c>
      <c r="DT62">
        <v>0.21</v>
      </c>
      <c r="DU62">
        <v>0.30512917499999997</v>
      </c>
      <c r="DV62">
        <v>0.12007777485928629</v>
      </c>
      <c r="DW62">
        <v>3.7891521046856572E-2</v>
      </c>
      <c r="DX62">
        <v>1</v>
      </c>
      <c r="DY62">
        <v>1.947714285714286</v>
      </c>
      <c r="DZ62">
        <v>-4.8375733855189021E-2</v>
      </c>
      <c r="EA62">
        <v>1.6647626784350389</v>
      </c>
      <c r="EB62">
        <v>1</v>
      </c>
      <c r="EC62">
        <v>0.14111265000000001</v>
      </c>
      <c r="ED62">
        <v>8.7603872420262338E-2</v>
      </c>
      <c r="EE62">
        <v>9.6371043227465366E-3</v>
      </c>
      <c r="EF62">
        <v>1</v>
      </c>
      <c r="EG62">
        <v>3</v>
      </c>
      <c r="EH62">
        <v>3</v>
      </c>
      <c r="EI62" t="s">
        <v>308</v>
      </c>
      <c r="EJ62">
        <v>100</v>
      </c>
      <c r="EK62">
        <v>100</v>
      </c>
      <c r="EL62">
        <v>2.129</v>
      </c>
      <c r="EM62">
        <v>0.1099</v>
      </c>
      <c r="EN62">
        <v>1.51566748024926</v>
      </c>
      <c r="EO62">
        <v>1.948427853356016E-3</v>
      </c>
      <c r="EP62">
        <v>-1.17243448438673E-6</v>
      </c>
      <c r="EQ62">
        <v>3.7522437633766031E-10</v>
      </c>
      <c r="ER62">
        <v>-4.8766927164161873E-2</v>
      </c>
      <c r="ES62">
        <v>1.324990706552629E-3</v>
      </c>
      <c r="ET62">
        <v>4.5198677459254959E-4</v>
      </c>
      <c r="EU62">
        <v>-2.6198240979392152E-7</v>
      </c>
      <c r="EV62">
        <v>2</v>
      </c>
      <c r="EW62">
        <v>2078</v>
      </c>
      <c r="EX62">
        <v>1</v>
      </c>
      <c r="EY62">
        <v>28</v>
      </c>
      <c r="EZ62">
        <v>1.3</v>
      </c>
      <c r="FA62">
        <v>1.3</v>
      </c>
      <c r="FB62">
        <v>1.65039</v>
      </c>
      <c r="FC62">
        <v>2.5293000000000001</v>
      </c>
      <c r="FD62">
        <v>2.8491200000000001</v>
      </c>
      <c r="FE62">
        <v>3.1958000000000002</v>
      </c>
      <c r="FF62">
        <v>3.0981399999999999</v>
      </c>
      <c r="FG62">
        <v>2.4133300000000002</v>
      </c>
      <c r="FH62">
        <v>35.0364</v>
      </c>
      <c r="FI62">
        <v>16.119599999999998</v>
      </c>
      <c r="FJ62">
        <v>18</v>
      </c>
      <c r="FK62">
        <v>1057.06</v>
      </c>
      <c r="FL62">
        <v>795.70899999999995</v>
      </c>
      <c r="FM62">
        <v>25.0001</v>
      </c>
      <c r="FN62">
        <v>23.629300000000001</v>
      </c>
      <c r="FO62">
        <v>30.0001</v>
      </c>
      <c r="FP62">
        <v>23.394400000000001</v>
      </c>
      <c r="FQ62">
        <v>23.461600000000001</v>
      </c>
      <c r="FR62">
        <v>33.039200000000001</v>
      </c>
      <c r="FS62">
        <v>16.947299999999998</v>
      </c>
      <c r="FT62">
        <v>97.751199999999997</v>
      </c>
      <c r="FU62">
        <v>25</v>
      </c>
      <c r="FV62">
        <v>400</v>
      </c>
      <c r="FW62">
        <v>17.3459</v>
      </c>
      <c r="FX62">
        <v>101.34099999999999</v>
      </c>
      <c r="FY62">
        <v>101.58199999999999</v>
      </c>
    </row>
    <row r="63" spans="1:181" x14ac:dyDescent="0.2">
      <c r="A63">
        <v>45</v>
      </c>
      <c r="B63">
        <v>1634337946.5</v>
      </c>
      <c r="C63">
        <v>1157.5</v>
      </c>
      <c r="D63" t="s">
        <v>403</v>
      </c>
      <c r="E63" t="s">
        <v>404</v>
      </c>
      <c r="F63" t="s">
        <v>301</v>
      </c>
      <c r="G63">
        <v>1634337946.5</v>
      </c>
      <c r="H63">
        <f t="shared" si="46"/>
        <v>2.5446755912673241E-4</v>
      </c>
      <c r="I63">
        <f t="shared" si="47"/>
        <v>0.25446755912673241</v>
      </c>
      <c r="J63">
        <f t="shared" si="48"/>
        <v>-0.48354656958954662</v>
      </c>
      <c r="K63">
        <f t="shared" si="49"/>
        <v>400.30500000000001</v>
      </c>
      <c r="L63">
        <f t="shared" si="50"/>
        <v>440.20110013429945</v>
      </c>
      <c r="M63">
        <f t="shared" si="51"/>
        <v>40.132445296482153</v>
      </c>
      <c r="N63">
        <f t="shared" si="52"/>
        <v>36.495180292614002</v>
      </c>
      <c r="O63">
        <f t="shared" si="53"/>
        <v>1.5142712926244774E-2</v>
      </c>
      <c r="P63">
        <f t="shared" si="54"/>
        <v>2.7712918170006131</v>
      </c>
      <c r="Q63">
        <f t="shared" si="55"/>
        <v>1.5096895430764619E-2</v>
      </c>
      <c r="R63">
        <f t="shared" si="56"/>
        <v>9.4396645400340699E-3</v>
      </c>
      <c r="S63">
        <f t="shared" si="57"/>
        <v>0</v>
      </c>
      <c r="T63">
        <f t="shared" si="58"/>
        <v>24.98481819853864</v>
      </c>
      <c r="U63">
        <f t="shared" si="59"/>
        <v>24.543600000000001</v>
      </c>
      <c r="V63">
        <f t="shared" si="60"/>
        <v>3.0941798505397808</v>
      </c>
      <c r="W63">
        <f t="shared" si="61"/>
        <v>50.062516318870784</v>
      </c>
      <c r="X63">
        <f t="shared" si="62"/>
        <v>1.5970157060785599</v>
      </c>
      <c r="Y63">
        <f t="shared" si="63"/>
        <v>3.1900428174773423</v>
      </c>
      <c r="Z63">
        <f t="shared" si="64"/>
        <v>1.4971641444612209</v>
      </c>
      <c r="AA63">
        <f t="shared" si="65"/>
        <v>-11.222019357488898</v>
      </c>
      <c r="AB63">
        <f t="shared" si="66"/>
        <v>76.346406947887928</v>
      </c>
      <c r="AC63">
        <f t="shared" si="67"/>
        <v>5.8155127699756006</v>
      </c>
      <c r="AD63">
        <f t="shared" si="68"/>
        <v>70.939900360374637</v>
      </c>
      <c r="AE63">
        <v>2</v>
      </c>
      <c r="AF63">
        <v>0</v>
      </c>
      <c r="AG63">
        <f t="shared" si="69"/>
        <v>1</v>
      </c>
      <c r="AH63">
        <f t="shared" si="70"/>
        <v>0</v>
      </c>
      <c r="AI63">
        <f t="shared" si="71"/>
        <v>48556.17675448025</v>
      </c>
      <c r="AJ63" t="s">
        <v>302</v>
      </c>
      <c r="AK63" t="s">
        <v>302</v>
      </c>
      <c r="AL63">
        <v>0</v>
      </c>
      <c r="AM63">
        <v>0</v>
      </c>
      <c r="AN63" t="e">
        <f t="shared" si="72"/>
        <v>#DIV/0!</v>
      </c>
      <c r="AO63">
        <v>0</v>
      </c>
      <c r="AP63" t="s">
        <v>302</v>
      </c>
      <c r="AQ63" t="s">
        <v>302</v>
      </c>
      <c r="AR63">
        <v>0</v>
      </c>
      <c r="AS63">
        <v>0</v>
      </c>
      <c r="AT63" t="e">
        <f t="shared" si="73"/>
        <v>#DIV/0!</v>
      </c>
      <c r="AU63">
        <v>0.5</v>
      </c>
      <c r="AV63">
        <f t="shared" si="74"/>
        <v>0</v>
      </c>
      <c r="AW63">
        <f t="shared" si="75"/>
        <v>-0.48354656958954662</v>
      </c>
      <c r="AX63" t="e">
        <f t="shared" si="76"/>
        <v>#DIV/0!</v>
      </c>
      <c r="AY63" t="e">
        <f t="shared" si="77"/>
        <v>#DIV/0!</v>
      </c>
      <c r="AZ63" t="e">
        <f t="shared" si="78"/>
        <v>#DIV/0!</v>
      </c>
      <c r="BA63" t="e">
        <f t="shared" si="79"/>
        <v>#DIV/0!</v>
      </c>
      <c r="BB63" t="s">
        <v>302</v>
      </c>
      <c r="BC63">
        <v>0</v>
      </c>
      <c r="BD63" t="e">
        <f t="shared" si="80"/>
        <v>#DIV/0!</v>
      </c>
      <c r="BE63" t="e">
        <f t="shared" si="81"/>
        <v>#DIV/0!</v>
      </c>
      <c r="BF63" t="e">
        <f t="shared" si="82"/>
        <v>#DIV/0!</v>
      </c>
      <c r="BG63" t="e">
        <f t="shared" si="83"/>
        <v>#DIV/0!</v>
      </c>
      <c r="BH63" t="e">
        <f t="shared" si="84"/>
        <v>#DIV/0!</v>
      </c>
      <c r="BI63" t="e">
        <f t="shared" si="85"/>
        <v>#DIV/0!</v>
      </c>
      <c r="BJ63" t="e">
        <f t="shared" si="86"/>
        <v>#DIV/0!</v>
      </c>
      <c r="BK63" t="e">
        <f t="shared" si="87"/>
        <v>#DIV/0!</v>
      </c>
      <c r="BL63">
        <f t="shared" si="88"/>
        <v>0</v>
      </c>
      <c r="BM63">
        <f t="shared" si="89"/>
        <v>0</v>
      </c>
      <c r="BN63">
        <f t="shared" si="90"/>
        <v>0</v>
      </c>
      <c r="BO63">
        <f t="shared" si="91"/>
        <v>0</v>
      </c>
      <c r="BP63">
        <v>6</v>
      </c>
      <c r="BQ63">
        <v>0.5</v>
      </c>
      <c r="BR63" t="s">
        <v>303</v>
      </c>
      <c r="BS63">
        <v>1634337946.5</v>
      </c>
      <c r="BT63">
        <v>400.30500000000001</v>
      </c>
      <c r="BU63">
        <v>400.07600000000002</v>
      </c>
      <c r="BV63">
        <v>17.517199999999999</v>
      </c>
      <c r="BW63">
        <v>17.3672</v>
      </c>
      <c r="BX63">
        <v>398.17599999999999</v>
      </c>
      <c r="BY63">
        <v>17.407299999999999</v>
      </c>
      <c r="BZ63">
        <v>1000.04</v>
      </c>
      <c r="CA63">
        <v>91.068600000000004</v>
      </c>
      <c r="CB63">
        <v>9.9834800000000001E-2</v>
      </c>
      <c r="CC63">
        <v>25.054600000000001</v>
      </c>
      <c r="CD63">
        <v>24.543600000000001</v>
      </c>
      <c r="CE63">
        <v>999.9</v>
      </c>
      <c r="CF63">
        <v>0</v>
      </c>
      <c r="CG63">
        <v>0</v>
      </c>
      <c r="CH63">
        <v>10018.799999999999</v>
      </c>
      <c r="CI63">
        <v>0</v>
      </c>
      <c r="CJ63">
        <v>1.5289399999999999E-3</v>
      </c>
      <c r="CK63">
        <v>0</v>
      </c>
      <c r="CL63">
        <v>0</v>
      </c>
      <c r="CM63">
        <v>0</v>
      </c>
      <c r="CN63">
        <v>0</v>
      </c>
      <c r="CO63">
        <v>2.38</v>
      </c>
      <c r="CP63">
        <v>0</v>
      </c>
      <c r="CQ63">
        <v>-5.32</v>
      </c>
      <c r="CR63">
        <v>-1.47</v>
      </c>
      <c r="CS63">
        <v>34.186999999999998</v>
      </c>
      <c r="CT63">
        <v>40.375</v>
      </c>
      <c r="CU63">
        <v>37.125</v>
      </c>
      <c r="CV63">
        <v>39.75</v>
      </c>
      <c r="CW63">
        <v>35.561999999999998</v>
      </c>
      <c r="CX63">
        <v>0</v>
      </c>
      <c r="CY63">
        <v>0</v>
      </c>
      <c r="CZ63">
        <v>0</v>
      </c>
      <c r="DA63">
        <v>3944.7999999523158</v>
      </c>
      <c r="DB63">
        <v>0</v>
      </c>
      <c r="DC63">
        <v>1.8748</v>
      </c>
      <c r="DD63">
        <v>-0.96538461683536292</v>
      </c>
      <c r="DE63">
        <v>-0.82076920032261291</v>
      </c>
      <c r="DF63">
        <v>-6.0891999999999999</v>
      </c>
      <c r="DG63">
        <v>15</v>
      </c>
      <c r="DH63">
        <v>1634337862.5</v>
      </c>
      <c r="DI63" t="s">
        <v>388</v>
      </c>
      <c r="DJ63">
        <v>1634337861.5</v>
      </c>
      <c r="DK63">
        <v>1634337862.5</v>
      </c>
      <c r="DL63">
        <v>135</v>
      </c>
      <c r="DM63">
        <v>-4.1000000000000002E-2</v>
      </c>
      <c r="DN63">
        <v>-2E-3</v>
      </c>
      <c r="DO63">
        <v>2.129</v>
      </c>
      <c r="DP63">
        <v>0.106</v>
      </c>
      <c r="DQ63">
        <v>400</v>
      </c>
      <c r="DR63">
        <v>17</v>
      </c>
      <c r="DS63">
        <v>0.33</v>
      </c>
      <c r="DT63">
        <v>0.21</v>
      </c>
      <c r="DU63">
        <v>0.297779825</v>
      </c>
      <c r="DV63">
        <v>-0.12199228142589121</v>
      </c>
      <c r="DW63">
        <v>4.0771571242648651E-2</v>
      </c>
      <c r="DX63">
        <v>1</v>
      </c>
      <c r="DY63">
        <v>2.070882352941176</v>
      </c>
      <c r="DZ63">
        <v>-3.8208138224615049</v>
      </c>
      <c r="EA63">
        <v>1.682643871389272</v>
      </c>
      <c r="EB63">
        <v>0</v>
      </c>
      <c r="EC63">
        <v>0.147079075</v>
      </c>
      <c r="ED63">
        <v>2.8655966228892899E-2</v>
      </c>
      <c r="EE63">
        <v>3.0637107434245488E-3</v>
      </c>
      <c r="EF63">
        <v>1</v>
      </c>
      <c r="EG63">
        <v>2</v>
      </c>
      <c r="EH63">
        <v>3</v>
      </c>
      <c r="EI63" t="s">
        <v>305</v>
      </c>
      <c r="EJ63">
        <v>100</v>
      </c>
      <c r="EK63">
        <v>100</v>
      </c>
      <c r="EL63">
        <v>2.129</v>
      </c>
      <c r="EM63">
        <v>0.1099</v>
      </c>
      <c r="EN63">
        <v>1.51566748024926</v>
      </c>
      <c r="EO63">
        <v>1.948427853356016E-3</v>
      </c>
      <c r="EP63">
        <v>-1.17243448438673E-6</v>
      </c>
      <c r="EQ63">
        <v>3.7522437633766031E-10</v>
      </c>
      <c r="ER63">
        <v>-4.8766927164161873E-2</v>
      </c>
      <c r="ES63">
        <v>1.324990706552629E-3</v>
      </c>
      <c r="ET63">
        <v>4.5198677459254959E-4</v>
      </c>
      <c r="EU63">
        <v>-2.6198240979392152E-7</v>
      </c>
      <c r="EV63">
        <v>2</v>
      </c>
      <c r="EW63">
        <v>2078</v>
      </c>
      <c r="EX63">
        <v>1</v>
      </c>
      <c r="EY63">
        <v>28</v>
      </c>
      <c r="EZ63">
        <v>1.4</v>
      </c>
      <c r="FA63">
        <v>1.4</v>
      </c>
      <c r="FB63">
        <v>1.65039</v>
      </c>
      <c r="FC63">
        <v>2.5317400000000001</v>
      </c>
      <c r="FD63">
        <v>2.8491200000000001</v>
      </c>
      <c r="FE63">
        <v>3.1958000000000002</v>
      </c>
      <c r="FF63">
        <v>3.0981399999999999</v>
      </c>
      <c r="FG63">
        <v>2.3913600000000002</v>
      </c>
      <c r="FH63">
        <v>35.013399999999997</v>
      </c>
      <c r="FI63">
        <v>16.110900000000001</v>
      </c>
      <c r="FJ63">
        <v>18</v>
      </c>
      <c r="FK63">
        <v>1057.01</v>
      </c>
      <c r="FL63">
        <v>795.60699999999997</v>
      </c>
      <c r="FM63">
        <v>25.0001</v>
      </c>
      <c r="FN63">
        <v>23.628499999999999</v>
      </c>
      <c r="FO63">
        <v>30</v>
      </c>
      <c r="FP63">
        <v>23.393899999999999</v>
      </c>
      <c r="FQ63">
        <v>23.461300000000001</v>
      </c>
      <c r="FR63">
        <v>33.035299999999999</v>
      </c>
      <c r="FS63">
        <v>16.947299999999998</v>
      </c>
      <c r="FT63">
        <v>97.751199999999997</v>
      </c>
      <c r="FU63">
        <v>25</v>
      </c>
      <c r="FV63">
        <v>400</v>
      </c>
      <c r="FW63">
        <v>17.342700000000001</v>
      </c>
      <c r="FX63">
        <v>101.34099999999999</v>
      </c>
      <c r="FY63">
        <v>101.58199999999999</v>
      </c>
    </row>
    <row r="64" spans="1:181" x14ac:dyDescent="0.2">
      <c r="A64">
        <v>46</v>
      </c>
      <c r="B64">
        <v>1634337951.5</v>
      </c>
      <c r="C64">
        <v>1162.5</v>
      </c>
      <c r="D64" t="s">
        <v>405</v>
      </c>
      <c r="E64" t="s">
        <v>406</v>
      </c>
      <c r="F64" t="s">
        <v>301</v>
      </c>
      <c r="G64">
        <v>1634337951.5</v>
      </c>
      <c r="H64">
        <f t="shared" si="46"/>
        <v>2.5616390522843849E-4</v>
      </c>
      <c r="I64">
        <f t="shared" si="47"/>
        <v>0.25616390522843852</v>
      </c>
      <c r="J64">
        <f t="shared" si="48"/>
        <v>-0.60256036195159268</v>
      </c>
      <c r="K64">
        <f t="shared" si="49"/>
        <v>400.29199999999997</v>
      </c>
      <c r="L64">
        <f t="shared" si="50"/>
        <v>452.279952357654</v>
      </c>
      <c r="M64">
        <f t="shared" si="51"/>
        <v>41.233314419237793</v>
      </c>
      <c r="N64">
        <f t="shared" si="52"/>
        <v>36.493693362851999</v>
      </c>
      <c r="O64">
        <f t="shared" si="53"/>
        <v>1.522356802419926E-2</v>
      </c>
      <c r="P64">
        <f t="shared" si="54"/>
        <v>2.768934252934435</v>
      </c>
      <c r="Q64">
        <f t="shared" si="55"/>
        <v>1.5177221443609968E-2</v>
      </c>
      <c r="R64">
        <f t="shared" si="56"/>
        <v>9.4899156280555206E-3</v>
      </c>
      <c r="S64">
        <f t="shared" si="57"/>
        <v>0</v>
      </c>
      <c r="T64">
        <f t="shared" si="58"/>
        <v>24.98559751674501</v>
      </c>
      <c r="U64">
        <f t="shared" si="59"/>
        <v>24.553999999999998</v>
      </c>
      <c r="V64">
        <f t="shared" si="60"/>
        <v>3.0961054861191233</v>
      </c>
      <c r="W64">
        <f t="shared" si="61"/>
        <v>50.057081034418871</v>
      </c>
      <c r="X64">
        <f t="shared" si="62"/>
        <v>1.5969660345407999</v>
      </c>
      <c r="Y64">
        <f t="shared" si="63"/>
        <v>3.1902899680521486</v>
      </c>
      <c r="Z64">
        <f t="shared" si="64"/>
        <v>1.4991394515783234</v>
      </c>
      <c r="AA64">
        <f t="shared" si="65"/>
        <v>-11.296828220574138</v>
      </c>
      <c r="AB64">
        <f t="shared" si="66"/>
        <v>74.923021410645006</v>
      </c>
      <c r="AC64">
        <f t="shared" si="67"/>
        <v>5.7122853205160036</v>
      </c>
      <c r="AD64">
        <f t="shared" si="68"/>
        <v>69.338478510586867</v>
      </c>
      <c r="AE64">
        <v>2</v>
      </c>
      <c r="AF64">
        <v>0</v>
      </c>
      <c r="AG64">
        <f t="shared" si="69"/>
        <v>1</v>
      </c>
      <c r="AH64">
        <f t="shared" si="70"/>
        <v>0</v>
      </c>
      <c r="AI64">
        <f t="shared" si="71"/>
        <v>48491.248709215026</v>
      </c>
      <c r="AJ64" t="s">
        <v>302</v>
      </c>
      <c r="AK64" t="s">
        <v>302</v>
      </c>
      <c r="AL64">
        <v>0</v>
      </c>
      <c r="AM64">
        <v>0</v>
      </c>
      <c r="AN64" t="e">
        <f t="shared" si="72"/>
        <v>#DIV/0!</v>
      </c>
      <c r="AO64">
        <v>0</v>
      </c>
      <c r="AP64" t="s">
        <v>302</v>
      </c>
      <c r="AQ64" t="s">
        <v>302</v>
      </c>
      <c r="AR64">
        <v>0</v>
      </c>
      <c r="AS64">
        <v>0</v>
      </c>
      <c r="AT64" t="e">
        <f t="shared" si="73"/>
        <v>#DIV/0!</v>
      </c>
      <c r="AU64">
        <v>0.5</v>
      </c>
      <c r="AV64">
        <f t="shared" si="74"/>
        <v>0</v>
      </c>
      <c r="AW64">
        <f t="shared" si="75"/>
        <v>-0.60256036195159268</v>
      </c>
      <c r="AX64" t="e">
        <f t="shared" si="76"/>
        <v>#DIV/0!</v>
      </c>
      <c r="AY64" t="e">
        <f t="shared" si="77"/>
        <v>#DIV/0!</v>
      </c>
      <c r="AZ64" t="e">
        <f t="shared" si="78"/>
        <v>#DIV/0!</v>
      </c>
      <c r="BA64" t="e">
        <f t="shared" si="79"/>
        <v>#DIV/0!</v>
      </c>
      <c r="BB64" t="s">
        <v>302</v>
      </c>
      <c r="BC64">
        <v>0</v>
      </c>
      <c r="BD64" t="e">
        <f t="shared" si="80"/>
        <v>#DIV/0!</v>
      </c>
      <c r="BE64" t="e">
        <f t="shared" si="81"/>
        <v>#DIV/0!</v>
      </c>
      <c r="BF64" t="e">
        <f t="shared" si="82"/>
        <v>#DIV/0!</v>
      </c>
      <c r="BG64" t="e">
        <f t="shared" si="83"/>
        <v>#DIV/0!</v>
      </c>
      <c r="BH64" t="e">
        <f t="shared" si="84"/>
        <v>#DIV/0!</v>
      </c>
      <c r="BI64" t="e">
        <f t="shared" si="85"/>
        <v>#DIV/0!</v>
      </c>
      <c r="BJ64" t="e">
        <f t="shared" si="86"/>
        <v>#DIV/0!</v>
      </c>
      <c r="BK64" t="e">
        <f t="shared" si="87"/>
        <v>#DIV/0!</v>
      </c>
      <c r="BL64">
        <f t="shared" si="88"/>
        <v>0</v>
      </c>
      <c r="BM64">
        <f t="shared" si="89"/>
        <v>0</v>
      </c>
      <c r="BN64">
        <f t="shared" si="90"/>
        <v>0</v>
      </c>
      <c r="BO64">
        <f t="shared" si="91"/>
        <v>0</v>
      </c>
      <c r="BP64">
        <v>6</v>
      </c>
      <c r="BQ64">
        <v>0.5</v>
      </c>
      <c r="BR64" t="s">
        <v>303</v>
      </c>
      <c r="BS64">
        <v>1634337951.5</v>
      </c>
      <c r="BT64">
        <v>400.29199999999997</v>
      </c>
      <c r="BU64">
        <v>399.99200000000002</v>
      </c>
      <c r="BV64">
        <v>17.5168</v>
      </c>
      <c r="BW64">
        <v>17.3658</v>
      </c>
      <c r="BX64">
        <v>398.16300000000001</v>
      </c>
      <c r="BY64">
        <v>17.407</v>
      </c>
      <c r="BZ64">
        <v>1000.04</v>
      </c>
      <c r="CA64">
        <v>91.067499999999995</v>
      </c>
      <c r="CB64">
        <v>0.10018100000000001</v>
      </c>
      <c r="CC64">
        <v>25.055900000000001</v>
      </c>
      <c r="CD64">
        <v>24.553999999999998</v>
      </c>
      <c r="CE64">
        <v>999.9</v>
      </c>
      <c r="CF64">
        <v>0</v>
      </c>
      <c r="CG64">
        <v>0</v>
      </c>
      <c r="CH64">
        <v>10005</v>
      </c>
      <c r="CI64">
        <v>0</v>
      </c>
      <c r="CJ64">
        <v>1.5289399999999999E-3</v>
      </c>
      <c r="CK64">
        <v>0</v>
      </c>
      <c r="CL64">
        <v>0</v>
      </c>
      <c r="CM64">
        <v>0</v>
      </c>
      <c r="CN64">
        <v>0</v>
      </c>
      <c r="CO64">
        <v>2.31</v>
      </c>
      <c r="CP64">
        <v>0</v>
      </c>
      <c r="CQ64">
        <v>-10.44</v>
      </c>
      <c r="CR64">
        <v>-2.2400000000000002</v>
      </c>
      <c r="CS64">
        <v>34.75</v>
      </c>
      <c r="CT64">
        <v>40.375</v>
      </c>
      <c r="CU64">
        <v>37</v>
      </c>
      <c r="CV64">
        <v>39.75</v>
      </c>
      <c r="CW64">
        <v>35.561999999999998</v>
      </c>
      <c r="CX64">
        <v>0</v>
      </c>
      <c r="CY64">
        <v>0</v>
      </c>
      <c r="CZ64">
        <v>0</v>
      </c>
      <c r="DA64">
        <v>3950.2000000476842</v>
      </c>
      <c r="DB64">
        <v>0</v>
      </c>
      <c r="DC64">
        <v>2.0365384615384619</v>
      </c>
      <c r="DD64">
        <v>4.6923075707314608</v>
      </c>
      <c r="DE64">
        <v>3.4338461530017912</v>
      </c>
      <c r="DF64">
        <v>-6.0223076923076926</v>
      </c>
      <c r="DG64">
        <v>15</v>
      </c>
      <c r="DH64">
        <v>1634337862.5</v>
      </c>
      <c r="DI64" t="s">
        <v>388</v>
      </c>
      <c r="DJ64">
        <v>1634337861.5</v>
      </c>
      <c r="DK64">
        <v>1634337862.5</v>
      </c>
      <c r="DL64">
        <v>135</v>
      </c>
      <c r="DM64">
        <v>-4.1000000000000002E-2</v>
      </c>
      <c r="DN64">
        <v>-2E-3</v>
      </c>
      <c r="DO64">
        <v>2.129</v>
      </c>
      <c r="DP64">
        <v>0.106</v>
      </c>
      <c r="DQ64">
        <v>400</v>
      </c>
      <c r="DR64">
        <v>17</v>
      </c>
      <c r="DS64">
        <v>0.33</v>
      </c>
      <c r="DT64">
        <v>0.21</v>
      </c>
      <c r="DU64">
        <v>0.29432524999999998</v>
      </c>
      <c r="DV64">
        <v>-0.36388669418386521</v>
      </c>
      <c r="DW64">
        <v>4.2729591201385253E-2</v>
      </c>
      <c r="DX64">
        <v>1</v>
      </c>
      <c r="DY64">
        <v>2.1944117647058818</v>
      </c>
      <c r="DZ64">
        <v>0.96010143702451023</v>
      </c>
      <c r="EA64">
        <v>1.755035094632299</v>
      </c>
      <c r="EB64">
        <v>1</v>
      </c>
      <c r="EC64">
        <v>0.14893092499999999</v>
      </c>
      <c r="ED64">
        <v>1.437238649155689E-2</v>
      </c>
      <c r="EE64">
        <v>1.5497460822260531E-3</v>
      </c>
      <c r="EF64">
        <v>1</v>
      </c>
      <c r="EG64">
        <v>3</v>
      </c>
      <c r="EH64">
        <v>3</v>
      </c>
      <c r="EI64" t="s">
        <v>308</v>
      </c>
      <c r="EJ64">
        <v>100</v>
      </c>
      <c r="EK64">
        <v>100</v>
      </c>
      <c r="EL64">
        <v>2.129</v>
      </c>
      <c r="EM64">
        <v>0.10979999999999999</v>
      </c>
      <c r="EN64">
        <v>1.51566748024926</v>
      </c>
      <c r="EO64">
        <v>1.948427853356016E-3</v>
      </c>
      <c r="EP64">
        <v>-1.17243448438673E-6</v>
      </c>
      <c r="EQ64">
        <v>3.7522437633766031E-10</v>
      </c>
      <c r="ER64">
        <v>-4.8766927164161873E-2</v>
      </c>
      <c r="ES64">
        <v>1.324990706552629E-3</v>
      </c>
      <c r="ET64">
        <v>4.5198677459254959E-4</v>
      </c>
      <c r="EU64">
        <v>-2.6198240979392152E-7</v>
      </c>
      <c r="EV64">
        <v>2</v>
      </c>
      <c r="EW64">
        <v>2078</v>
      </c>
      <c r="EX64">
        <v>1</v>
      </c>
      <c r="EY64">
        <v>28</v>
      </c>
      <c r="EZ64">
        <v>1.5</v>
      </c>
      <c r="FA64">
        <v>1.5</v>
      </c>
      <c r="FB64">
        <v>1.65039</v>
      </c>
      <c r="FC64">
        <v>2.5366200000000001</v>
      </c>
      <c r="FD64">
        <v>2.8491200000000001</v>
      </c>
      <c r="FE64">
        <v>3.1958000000000002</v>
      </c>
      <c r="FF64">
        <v>3.0981399999999999</v>
      </c>
      <c r="FG64">
        <v>2.4035600000000001</v>
      </c>
      <c r="FH64">
        <v>35.013399999999997</v>
      </c>
      <c r="FI64">
        <v>16.110900000000001</v>
      </c>
      <c r="FJ64">
        <v>18</v>
      </c>
      <c r="FK64">
        <v>1057.2</v>
      </c>
      <c r="FL64">
        <v>795.67899999999997</v>
      </c>
      <c r="FM64">
        <v>25.000299999999999</v>
      </c>
      <c r="FN64">
        <v>23.627300000000002</v>
      </c>
      <c r="FO64">
        <v>30.0001</v>
      </c>
      <c r="FP64">
        <v>23.392299999999999</v>
      </c>
      <c r="FQ64">
        <v>23.459599999999998</v>
      </c>
      <c r="FR64">
        <v>33.036200000000001</v>
      </c>
      <c r="FS64">
        <v>16.947299999999998</v>
      </c>
      <c r="FT64">
        <v>97.751199999999997</v>
      </c>
      <c r="FU64">
        <v>25</v>
      </c>
      <c r="FV64">
        <v>400</v>
      </c>
      <c r="FW64">
        <v>17.337700000000002</v>
      </c>
      <c r="FX64">
        <v>101.34</v>
      </c>
      <c r="FY64">
        <v>101.581</v>
      </c>
    </row>
    <row r="65" spans="1:181" x14ac:dyDescent="0.2">
      <c r="A65">
        <v>47</v>
      </c>
      <c r="B65">
        <v>1634337956.5</v>
      </c>
      <c r="C65">
        <v>1167.5</v>
      </c>
      <c r="D65" t="s">
        <v>407</v>
      </c>
      <c r="E65" t="s">
        <v>408</v>
      </c>
      <c r="F65" t="s">
        <v>301</v>
      </c>
      <c r="G65">
        <v>1634337956.5</v>
      </c>
      <c r="H65">
        <f t="shared" si="46"/>
        <v>2.6191007274804941E-4</v>
      </c>
      <c r="I65">
        <f t="shared" si="47"/>
        <v>0.26191007274804939</v>
      </c>
      <c r="J65">
        <f t="shared" si="48"/>
        <v>-0.56315105440632662</v>
      </c>
      <c r="K65">
        <f t="shared" si="49"/>
        <v>400.28199999999998</v>
      </c>
      <c r="L65">
        <f t="shared" si="50"/>
        <v>446.8698715612785</v>
      </c>
      <c r="M65">
        <f t="shared" si="51"/>
        <v>40.740512146351257</v>
      </c>
      <c r="N65">
        <f t="shared" si="52"/>
        <v>36.493159912503806</v>
      </c>
      <c r="O65">
        <f t="shared" si="53"/>
        <v>1.5572239620258548E-2</v>
      </c>
      <c r="P65">
        <f t="shared" si="54"/>
        <v>2.7651420689383199</v>
      </c>
      <c r="Q65">
        <f t="shared" si="55"/>
        <v>1.5523683112038266E-2</v>
      </c>
      <c r="R65">
        <f t="shared" si="56"/>
        <v>9.7066518623175925E-3</v>
      </c>
      <c r="S65">
        <f t="shared" si="57"/>
        <v>0</v>
      </c>
      <c r="T65">
        <f t="shared" si="58"/>
        <v>24.986329074172673</v>
      </c>
      <c r="U65">
        <f t="shared" si="59"/>
        <v>24.551500000000001</v>
      </c>
      <c r="V65">
        <f t="shared" si="60"/>
        <v>3.0956424973396892</v>
      </c>
      <c r="W65">
        <f t="shared" si="61"/>
        <v>50.053012454653533</v>
      </c>
      <c r="X65">
        <f t="shared" si="62"/>
        <v>1.5970646379284303</v>
      </c>
      <c r="Y65">
        <f t="shared" si="63"/>
        <v>3.1907462899966728</v>
      </c>
      <c r="Z65">
        <f t="shared" si="64"/>
        <v>1.4985778594112589</v>
      </c>
      <c r="AA65">
        <f t="shared" si="65"/>
        <v>-11.550234208188979</v>
      </c>
      <c r="AB65">
        <f t="shared" si="66"/>
        <v>75.550875117001212</v>
      </c>
      <c r="AC65">
        <f t="shared" si="67"/>
        <v>5.7680509715299513</v>
      </c>
      <c r="AD65">
        <f t="shared" si="68"/>
        <v>69.768691880342189</v>
      </c>
      <c r="AE65">
        <v>2</v>
      </c>
      <c r="AF65">
        <v>0</v>
      </c>
      <c r="AG65">
        <f t="shared" si="69"/>
        <v>1</v>
      </c>
      <c r="AH65">
        <f t="shared" si="70"/>
        <v>0</v>
      </c>
      <c r="AI65">
        <f t="shared" si="71"/>
        <v>48386.881871106918</v>
      </c>
      <c r="AJ65" t="s">
        <v>302</v>
      </c>
      <c r="AK65" t="s">
        <v>302</v>
      </c>
      <c r="AL65">
        <v>0</v>
      </c>
      <c r="AM65">
        <v>0</v>
      </c>
      <c r="AN65" t="e">
        <f t="shared" si="72"/>
        <v>#DIV/0!</v>
      </c>
      <c r="AO65">
        <v>0</v>
      </c>
      <c r="AP65" t="s">
        <v>302</v>
      </c>
      <c r="AQ65" t="s">
        <v>302</v>
      </c>
      <c r="AR65">
        <v>0</v>
      </c>
      <c r="AS65">
        <v>0</v>
      </c>
      <c r="AT65" t="e">
        <f t="shared" si="73"/>
        <v>#DIV/0!</v>
      </c>
      <c r="AU65">
        <v>0.5</v>
      </c>
      <c r="AV65">
        <f t="shared" si="74"/>
        <v>0</v>
      </c>
      <c r="AW65">
        <f t="shared" si="75"/>
        <v>-0.56315105440632662</v>
      </c>
      <c r="AX65" t="e">
        <f t="shared" si="76"/>
        <v>#DIV/0!</v>
      </c>
      <c r="AY65" t="e">
        <f t="shared" si="77"/>
        <v>#DIV/0!</v>
      </c>
      <c r="AZ65" t="e">
        <f t="shared" si="78"/>
        <v>#DIV/0!</v>
      </c>
      <c r="BA65" t="e">
        <f t="shared" si="79"/>
        <v>#DIV/0!</v>
      </c>
      <c r="BB65" t="s">
        <v>302</v>
      </c>
      <c r="BC65">
        <v>0</v>
      </c>
      <c r="BD65" t="e">
        <f t="shared" si="80"/>
        <v>#DIV/0!</v>
      </c>
      <c r="BE65" t="e">
        <f t="shared" si="81"/>
        <v>#DIV/0!</v>
      </c>
      <c r="BF65" t="e">
        <f t="shared" si="82"/>
        <v>#DIV/0!</v>
      </c>
      <c r="BG65" t="e">
        <f t="shared" si="83"/>
        <v>#DIV/0!</v>
      </c>
      <c r="BH65" t="e">
        <f t="shared" si="84"/>
        <v>#DIV/0!</v>
      </c>
      <c r="BI65" t="e">
        <f t="shared" si="85"/>
        <v>#DIV/0!</v>
      </c>
      <c r="BJ65" t="e">
        <f t="shared" si="86"/>
        <v>#DIV/0!</v>
      </c>
      <c r="BK65" t="e">
        <f t="shared" si="87"/>
        <v>#DIV/0!</v>
      </c>
      <c r="BL65">
        <f t="shared" si="88"/>
        <v>0</v>
      </c>
      <c r="BM65">
        <f t="shared" si="89"/>
        <v>0</v>
      </c>
      <c r="BN65">
        <f t="shared" si="90"/>
        <v>0</v>
      </c>
      <c r="BO65">
        <f t="shared" si="91"/>
        <v>0</v>
      </c>
      <c r="BP65">
        <v>6</v>
      </c>
      <c r="BQ65">
        <v>0.5</v>
      </c>
      <c r="BR65" t="s">
        <v>303</v>
      </c>
      <c r="BS65">
        <v>1634337956.5</v>
      </c>
      <c r="BT65">
        <v>400.28199999999998</v>
      </c>
      <c r="BU65">
        <v>400.00700000000001</v>
      </c>
      <c r="BV65">
        <v>17.517700000000001</v>
      </c>
      <c r="BW65">
        <v>17.363299999999999</v>
      </c>
      <c r="BX65">
        <v>398.15300000000002</v>
      </c>
      <c r="BY65">
        <v>17.407800000000002</v>
      </c>
      <c r="BZ65">
        <v>999.95600000000002</v>
      </c>
      <c r="CA65">
        <v>91.068700000000007</v>
      </c>
      <c r="CB65">
        <v>9.9925899999999998E-2</v>
      </c>
      <c r="CC65">
        <v>25.058299999999999</v>
      </c>
      <c r="CD65">
        <v>24.551500000000001</v>
      </c>
      <c r="CE65">
        <v>999.9</v>
      </c>
      <c r="CF65">
        <v>0</v>
      </c>
      <c r="CG65">
        <v>0</v>
      </c>
      <c r="CH65">
        <v>9982.5</v>
      </c>
      <c r="CI65">
        <v>0</v>
      </c>
      <c r="CJ65">
        <v>1.5289399999999999E-3</v>
      </c>
      <c r="CK65">
        <v>0</v>
      </c>
      <c r="CL65">
        <v>0</v>
      </c>
      <c r="CM65">
        <v>0</v>
      </c>
      <c r="CN65">
        <v>0</v>
      </c>
      <c r="CO65">
        <v>0.53</v>
      </c>
      <c r="CP65">
        <v>0</v>
      </c>
      <c r="CQ65">
        <v>-7.11</v>
      </c>
      <c r="CR65">
        <v>-1.87</v>
      </c>
      <c r="CS65">
        <v>34.061999999999998</v>
      </c>
      <c r="CT65">
        <v>40.375</v>
      </c>
      <c r="CU65">
        <v>37.125</v>
      </c>
      <c r="CV65">
        <v>39.875</v>
      </c>
      <c r="CW65">
        <v>35.561999999999998</v>
      </c>
      <c r="CX65">
        <v>0</v>
      </c>
      <c r="CY65">
        <v>0</v>
      </c>
      <c r="CZ65">
        <v>0</v>
      </c>
      <c r="DA65">
        <v>3955</v>
      </c>
      <c r="DB65">
        <v>0</v>
      </c>
      <c r="DC65">
        <v>2.038846153846154</v>
      </c>
      <c r="DD65">
        <v>-3.5647864543884529</v>
      </c>
      <c r="DE65">
        <v>10.188034285976981</v>
      </c>
      <c r="DF65">
        <v>-6.0069230769230773</v>
      </c>
      <c r="DG65">
        <v>15</v>
      </c>
      <c r="DH65">
        <v>1634337862.5</v>
      </c>
      <c r="DI65" t="s">
        <v>388</v>
      </c>
      <c r="DJ65">
        <v>1634337861.5</v>
      </c>
      <c r="DK65">
        <v>1634337862.5</v>
      </c>
      <c r="DL65">
        <v>135</v>
      </c>
      <c r="DM65">
        <v>-4.1000000000000002E-2</v>
      </c>
      <c r="DN65">
        <v>-2E-3</v>
      </c>
      <c r="DO65">
        <v>2.129</v>
      </c>
      <c r="DP65">
        <v>0.106</v>
      </c>
      <c r="DQ65">
        <v>400</v>
      </c>
      <c r="DR65">
        <v>17</v>
      </c>
      <c r="DS65">
        <v>0.33</v>
      </c>
      <c r="DT65">
        <v>0.21</v>
      </c>
      <c r="DU65">
        <v>0.27604067500000001</v>
      </c>
      <c r="DV65">
        <v>-0.10856407879924999</v>
      </c>
      <c r="DW65">
        <v>2.7684482628710531E-2</v>
      </c>
      <c r="DX65">
        <v>1</v>
      </c>
      <c r="DY65">
        <v>2.0174285714285709</v>
      </c>
      <c r="DZ65">
        <v>1.4486888454011719</v>
      </c>
      <c r="EA65">
        <v>1.7353819552514209</v>
      </c>
      <c r="EB65">
        <v>0</v>
      </c>
      <c r="EC65">
        <v>0.15032965000000001</v>
      </c>
      <c r="ED65">
        <v>1.3374596622889061E-2</v>
      </c>
      <c r="EE65">
        <v>1.49042385833695E-3</v>
      </c>
      <c r="EF65">
        <v>1</v>
      </c>
      <c r="EG65">
        <v>2</v>
      </c>
      <c r="EH65">
        <v>3</v>
      </c>
      <c r="EI65" t="s">
        <v>305</v>
      </c>
      <c r="EJ65">
        <v>100</v>
      </c>
      <c r="EK65">
        <v>100</v>
      </c>
      <c r="EL65">
        <v>2.129</v>
      </c>
      <c r="EM65">
        <v>0.1099</v>
      </c>
      <c r="EN65">
        <v>1.51566748024926</v>
      </c>
      <c r="EO65">
        <v>1.948427853356016E-3</v>
      </c>
      <c r="EP65">
        <v>-1.17243448438673E-6</v>
      </c>
      <c r="EQ65">
        <v>3.7522437633766031E-10</v>
      </c>
      <c r="ER65">
        <v>-4.8766927164161873E-2</v>
      </c>
      <c r="ES65">
        <v>1.324990706552629E-3</v>
      </c>
      <c r="ET65">
        <v>4.5198677459254959E-4</v>
      </c>
      <c r="EU65">
        <v>-2.6198240979392152E-7</v>
      </c>
      <c r="EV65">
        <v>2</v>
      </c>
      <c r="EW65">
        <v>2078</v>
      </c>
      <c r="EX65">
        <v>1</v>
      </c>
      <c r="EY65">
        <v>28</v>
      </c>
      <c r="EZ65">
        <v>1.6</v>
      </c>
      <c r="FA65">
        <v>1.6</v>
      </c>
      <c r="FB65">
        <v>1.65039</v>
      </c>
      <c r="FC65">
        <v>2.5378400000000001</v>
      </c>
      <c r="FD65">
        <v>2.8491200000000001</v>
      </c>
      <c r="FE65">
        <v>3.1958000000000002</v>
      </c>
      <c r="FF65">
        <v>3.0981399999999999</v>
      </c>
      <c r="FG65">
        <v>2.4206500000000002</v>
      </c>
      <c r="FH65">
        <v>35.013399999999997</v>
      </c>
      <c r="FI65">
        <v>16.1021</v>
      </c>
      <c r="FJ65">
        <v>18</v>
      </c>
      <c r="FK65">
        <v>1056.53</v>
      </c>
      <c r="FL65">
        <v>795.72799999999995</v>
      </c>
      <c r="FM65">
        <v>25.0002</v>
      </c>
      <c r="FN65">
        <v>23.627300000000002</v>
      </c>
      <c r="FO65">
        <v>30.0001</v>
      </c>
      <c r="FP65">
        <v>23.392299999999999</v>
      </c>
      <c r="FQ65">
        <v>23.459599999999998</v>
      </c>
      <c r="FR65">
        <v>33.035299999999999</v>
      </c>
      <c r="FS65">
        <v>16.947299999999998</v>
      </c>
      <c r="FT65">
        <v>97.751199999999997</v>
      </c>
      <c r="FU65">
        <v>25</v>
      </c>
      <c r="FV65">
        <v>400</v>
      </c>
      <c r="FW65">
        <v>17.331499999999998</v>
      </c>
      <c r="FX65">
        <v>101.34099999999999</v>
      </c>
      <c r="FY65">
        <v>101.583</v>
      </c>
    </row>
    <row r="66" spans="1:181" x14ac:dyDescent="0.2">
      <c r="A66">
        <v>48</v>
      </c>
      <c r="B66">
        <v>1634337961.5</v>
      </c>
      <c r="C66">
        <v>1172.5</v>
      </c>
      <c r="D66" t="s">
        <v>409</v>
      </c>
      <c r="E66" t="s">
        <v>410</v>
      </c>
      <c r="F66" t="s">
        <v>301</v>
      </c>
      <c r="G66">
        <v>1634337961.5</v>
      </c>
      <c r="H66">
        <f t="shared" si="46"/>
        <v>2.6174793077570673E-4</v>
      </c>
      <c r="I66">
        <f t="shared" si="47"/>
        <v>0.26174793077570674</v>
      </c>
      <c r="J66">
        <f t="shared" si="48"/>
        <v>-0.59642628852012392</v>
      </c>
      <c r="K66">
        <f t="shared" si="49"/>
        <v>400.26100000000002</v>
      </c>
      <c r="L66">
        <f t="shared" si="50"/>
        <v>450.27981796560158</v>
      </c>
      <c r="M66">
        <f t="shared" si="51"/>
        <v>41.051703823032085</v>
      </c>
      <c r="N66">
        <f t="shared" si="52"/>
        <v>36.491522311945801</v>
      </c>
      <c r="O66">
        <f t="shared" si="53"/>
        <v>1.5559266046400514E-2</v>
      </c>
      <c r="P66">
        <f t="shared" si="54"/>
        <v>2.7668529130709918</v>
      </c>
      <c r="Q66">
        <f t="shared" si="55"/>
        <v>1.5510820149040296E-2</v>
      </c>
      <c r="R66">
        <f t="shared" si="56"/>
        <v>9.6986026195652018E-3</v>
      </c>
      <c r="S66">
        <f t="shared" si="57"/>
        <v>0</v>
      </c>
      <c r="T66">
        <f t="shared" si="58"/>
        <v>24.99071516499021</v>
      </c>
      <c r="U66">
        <f t="shared" si="59"/>
        <v>24.553599999999999</v>
      </c>
      <c r="V66">
        <f t="shared" si="60"/>
        <v>3.0960314038473076</v>
      </c>
      <c r="W66">
        <f t="shared" si="61"/>
        <v>50.042281943420917</v>
      </c>
      <c r="X66">
        <f t="shared" si="62"/>
        <v>1.59713146001574</v>
      </c>
      <c r="Y66">
        <f t="shared" si="63"/>
        <v>3.1915640094540403</v>
      </c>
      <c r="Z66">
        <f t="shared" si="64"/>
        <v>1.4988999438315675</v>
      </c>
      <c r="AA66">
        <f t="shared" si="65"/>
        <v>-11.543083747208666</v>
      </c>
      <c r="AB66">
        <f t="shared" si="66"/>
        <v>75.925786292987056</v>
      </c>
      <c r="AC66">
        <f t="shared" si="67"/>
        <v>5.7932766505296804</v>
      </c>
      <c r="AD66">
        <f t="shared" si="68"/>
        <v>70.175979196308077</v>
      </c>
      <c r="AE66">
        <v>3</v>
      </c>
      <c r="AF66">
        <v>0</v>
      </c>
      <c r="AG66">
        <f t="shared" si="69"/>
        <v>1</v>
      </c>
      <c r="AH66">
        <f t="shared" si="70"/>
        <v>0</v>
      </c>
      <c r="AI66">
        <f t="shared" si="71"/>
        <v>48433.112801115232</v>
      </c>
      <c r="AJ66" t="s">
        <v>302</v>
      </c>
      <c r="AK66" t="s">
        <v>302</v>
      </c>
      <c r="AL66">
        <v>0</v>
      </c>
      <c r="AM66">
        <v>0</v>
      </c>
      <c r="AN66" t="e">
        <f t="shared" si="72"/>
        <v>#DIV/0!</v>
      </c>
      <c r="AO66">
        <v>0</v>
      </c>
      <c r="AP66" t="s">
        <v>302</v>
      </c>
      <c r="AQ66" t="s">
        <v>302</v>
      </c>
      <c r="AR66">
        <v>0</v>
      </c>
      <c r="AS66">
        <v>0</v>
      </c>
      <c r="AT66" t="e">
        <f t="shared" si="73"/>
        <v>#DIV/0!</v>
      </c>
      <c r="AU66">
        <v>0.5</v>
      </c>
      <c r="AV66">
        <f t="shared" si="74"/>
        <v>0</v>
      </c>
      <c r="AW66">
        <f t="shared" si="75"/>
        <v>-0.59642628852012392</v>
      </c>
      <c r="AX66" t="e">
        <f t="shared" si="76"/>
        <v>#DIV/0!</v>
      </c>
      <c r="AY66" t="e">
        <f t="shared" si="77"/>
        <v>#DIV/0!</v>
      </c>
      <c r="AZ66" t="e">
        <f t="shared" si="78"/>
        <v>#DIV/0!</v>
      </c>
      <c r="BA66" t="e">
        <f t="shared" si="79"/>
        <v>#DIV/0!</v>
      </c>
      <c r="BB66" t="s">
        <v>302</v>
      </c>
      <c r="BC66">
        <v>0</v>
      </c>
      <c r="BD66" t="e">
        <f t="shared" si="80"/>
        <v>#DIV/0!</v>
      </c>
      <c r="BE66" t="e">
        <f t="shared" si="81"/>
        <v>#DIV/0!</v>
      </c>
      <c r="BF66" t="e">
        <f t="shared" si="82"/>
        <v>#DIV/0!</v>
      </c>
      <c r="BG66" t="e">
        <f t="shared" si="83"/>
        <v>#DIV/0!</v>
      </c>
      <c r="BH66" t="e">
        <f t="shared" si="84"/>
        <v>#DIV/0!</v>
      </c>
      <c r="BI66" t="e">
        <f t="shared" si="85"/>
        <v>#DIV/0!</v>
      </c>
      <c r="BJ66" t="e">
        <f t="shared" si="86"/>
        <v>#DIV/0!</v>
      </c>
      <c r="BK66" t="e">
        <f t="shared" si="87"/>
        <v>#DIV/0!</v>
      </c>
      <c r="BL66">
        <f t="shared" si="88"/>
        <v>0</v>
      </c>
      <c r="BM66">
        <f t="shared" si="89"/>
        <v>0</v>
      </c>
      <c r="BN66">
        <f t="shared" si="90"/>
        <v>0</v>
      </c>
      <c r="BO66">
        <f t="shared" si="91"/>
        <v>0</v>
      </c>
      <c r="BP66">
        <v>6</v>
      </c>
      <c r="BQ66">
        <v>0.5</v>
      </c>
      <c r="BR66" t="s">
        <v>303</v>
      </c>
      <c r="BS66">
        <v>1634337961.5</v>
      </c>
      <c r="BT66">
        <v>400.26100000000002</v>
      </c>
      <c r="BU66">
        <v>399.96600000000001</v>
      </c>
      <c r="BV66">
        <v>17.5183</v>
      </c>
      <c r="BW66">
        <v>17.364000000000001</v>
      </c>
      <c r="BX66">
        <v>398.13200000000001</v>
      </c>
      <c r="BY66">
        <v>17.4084</v>
      </c>
      <c r="BZ66">
        <v>999.98400000000004</v>
      </c>
      <c r="CA66">
        <v>91.069500000000005</v>
      </c>
      <c r="CB66">
        <v>9.9817799999999998E-2</v>
      </c>
      <c r="CC66">
        <v>25.0626</v>
      </c>
      <c r="CD66">
        <v>24.553599999999999</v>
      </c>
      <c r="CE66">
        <v>999.9</v>
      </c>
      <c r="CF66">
        <v>0</v>
      </c>
      <c r="CG66">
        <v>0</v>
      </c>
      <c r="CH66">
        <v>9992.5</v>
      </c>
      <c r="CI66">
        <v>0</v>
      </c>
      <c r="CJ66">
        <v>1.5289399999999999E-3</v>
      </c>
      <c r="CK66">
        <v>0</v>
      </c>
      <c r="CL66">
        <v>0</v>
      </c>
      <c r="CM66">
        <v>0</v>
      </c>
      <c r="CN66">
        <v>0</v>
      </c>
      <c r="CO66">
        <v>2.5299999999999998</v>
      </c>
      <c r="CP66">
        <v>0</v>
      </c>
      <c r="CQ66">
        <v>-7.16</v>
      </c>
      <c r="CR66">
        <v>-1.2</v>
      </c>
      <c r="CS66">
        <v>34.686999999999998</v>
      </c>
      <c r="CT66">
        <v>40.375</v>
      </c>
      <c r="CU66">
        <v>37</v>
      </c>
      <c r="CV66">
        <v>39.811999999999998</v>
      </c>
      <c r="CW66">
        <v>35.625</v>
      </c>
      <c r="CX66">
        <v>0</v>
      </c>
      <c r="CY66">
        <v>0</v>
      </c>
      <c r="CZ66">
        <v>0</v>
      </c>
      <c r="DA66">
        <v>3959.7999999523158</v>
      </c>
      <c r="DB66">
        <v>0</v>
      </c>
      <c r="DC66">
        <v>2.239615384615385</v>
      </c>
      <c r="DD66">
        <v>-3.791111264972975</v>
      </c>
      <c r="DE66">
        <v>6.2912820973863868</v>
      </c>
      <c r="DF66">
        <v>-5.2346153846153847</v>
      </c>
      <c r="DG66">
        <v>15</v>
      </c>
      <c r="DH66">
        <v>1634337862.5</v>
      </c>
      <c r="DI66" t="s">
        <v>388</v>
      </c>
      <c r="DJ66">
        <v>1634337861.5</v>
      </c>
      <c r="DK66">
        <v>1634337862.5</v>
      </c>
      <c r="DL66">
        <v>135</v>
      </c>
      <c r="DM66">
        <v>-4.1000000000000002E-2</v>
      </c>
      <c r="DN66">
        <v>-2E-3</v>
      </c>
      <c r="DO66">
        <v>2.129</v>
      </c>
      <c r="DP66">
        <v>0.106</v>
      </c>
      <c r="DQ66">
        <v>400</v>
      </c>
      <c r="DR66">
        <v>17</v>
      </c>
      <c r="DS66">
        <v>0.33</v>
      </c>
      <c r="DT66">
        <v>0.21</v>
      </c>
      <c r="DU66">
        <v>0.27159585000000003</v>
      </c>
      <c r="DV66">
        <v>0.10670303189493389</v>
      </c>
      <c r="DW66">
        <v>2.3007547166690762E-2</v>
      </c>
      <c r="DX66">
        <v>1</v>
      </c>
      <c r="DY66">
        <v>2.1373529411764709</v>
      </c>
      <c r="DZ66">
        <v>-0.83374984349568004</v>
      </c>
      <c r="EA66">
        <v>1.716566869250655</v>
      </c>
      <c r="EB66">
        <v>1</v>
      </c>
      <c r="EC66">
        <v>0.151522775</v>
      </c>
      <c r="ED66">
        <v>1.6338337711069049E-2</v>
      </c>
      <c r="EE66">
        <v>1.747474971029629E-3</v>
      </c>
      <c r="EF66">
        <v>1</v>
      </c>
      <c r="EG66">
        <v>3</v>
      </c>
      <c r="EH66">
        <v>3</v>
      </c>
      <c r="EI66" t="s">
        <v>308</v>
      </c>
      <c r="EJ66">
        <v>100</v>
      </c>
      <c r="EK66">
        <v>100</v>
      </c>
      <c r="EL66">
        <v>2.129</v>
      </c>
      <c r="EM66">
        <v>0.1099</v>
      </c>
      <c r="EN66">
        <v>1.51566748024926</v>
      </c>
      <c r="EO66">
        <v>1.948427853356016E-3</v>
      </c>
      <c r="EP66">
        <v>-1.17243448438673E-6</v>
      </c>
      <c r="EQ66">
        <v>3.7522437633766031E-10</v>
      </c>
      <c r="ER66">
        <v>-4.8766927164161873E-2</v>
      </c>
      <c r="ES66">
        <v>1.324990706552629E-3</v>
      </c>
      <c r="ET66">
        <v>4.5198677459254959E-4</v>
      </c>
      <c r="EU66">
        <v>-2.6198240979392152E-7</v>
      </c>
      <c r="EV66">
        <v>2</v>
      </c>
      <c r="EW66">
        <v>2078</v>
      </c>
      <c r="EX66">
        <v>1</v>
      </c>
      <c r="EY66">
        <v>28</v>
      </c>
      <c r="EZ66">
        <v>1.7</v>
      </c>
      <c r="FA66">
        <v>1.6</v>
      </c>
      <c r="FB66">
        <v>1.64917</v>
      </c>
      <c r="FC66">
        <v>2.5378400000000001</v>
      </c>
      <c r="FD66">
        <v>2.8491200000000001</v>
      </c>
      <c r="FE66">
        <v>3.1958000000000002</v>
      </c>
      <c r="FF66">
        <v>3.0981399999999999</v>
      </c>
      <c r="FG66">
        <v>2.4121100000000002</v>
      </c>
      <c r="FH66">
        <v>35.013399999999997</v>
      </c>
      <c r="FI66">
        <v>16.110900000000001</v>
      </c>
      <c r="FJ66">
        <v>18</v>
      </c>
      <c r="FK66">
        <v>1055.99</v>
      </c>
      <c r="FL66">
        <v>795.60599999999999</v>
      </c>
      <c r="FM66">
        <v>25.0002</v>
      </c>
      <c r="FN66">
        <v>23.627300000000002</v>
      </c>
      <c r="FO66">
        <v>30.0001</v>
      </c>
      <c r="FP66">
        <v>23.392299999999999</v>
      </c>
      <c r="FQ66">
        <v>23.459599999999998</v>
      </c>
      <c r="FR66">
        <v>33.036099999999998</v>
      </c>
      <c r="FS66">
        <v>16.947299999999998</v>
      </c>
      <c r="FT66">
        <v>97.751199999999997</v>
      </c>
      <c r="FU66">
        <v>25</v>
      </c>
      <c r="FV66">
        <v>400</v>
      </c>
      <c r="FW66">
        <v>17.326899999999998</v>
      </c>
      <c r="FX66">
        <v>101.34099999999999</v>
      </c>
      <c r="FY66">
        <v>101.583</v>
      </c>
    </row>
    <row r="67" spans="1:181" x14ac:dyDescent="0.2">
      <c r="A67">
        <v>49</v>
      </c>
      <c r="B67">
        <v>1634338250.5</v>
      </c>
      <c r="C67">
        <v>1461.5</v>
      </c>
      <c r="D67" t="s">
        <v>413</v>
      </c>
      <c r="E67" t="s">
        <v>414</v>
      </c>
      <c r="F67" t="s">
        <v>301</v>
      </c>
      <c r="G67">
        <v>1634338250.5</v>
      </c>
      <c r="H67">
        <f t="shared" si="46"/>
        <v>7.260033443993411E-5</v>
      </c>
      <c r="I67">
        <f t="shared" si="47"/>
        <v>7.2600334439934106E-2</v>
      </c>
      <c r="J67">
        <f t="shared" si="48"/>
        <v>-0.54573890183346119</v>
      </c>
      <c r="K67">
        <f t="shared" si="49"/>
        <v>400.37099999999998</v>
      </c>
      <c r="L67">
        <f t="shared" si="50"/>
        <v>586.87106769922082</v>
      </c>
      <c r="M67">
        <f t="shared" si="51"/>
        <v>53.503982395442506</v>
      </c>
      <c r="N67">
        <f t="shared" si="52"/>
        <v>36.501105804425997</v>
      </c>
      <c r="O67">
        <f t="shared" si="53"/>
        <v>4.3777820582252946E-3</v>
      </c>
      <c r="P67">
        <f t="shared" si="54"/>
        <v>2.7682996836186762</v>
      </c>
      <c r="Q67">
        <f t="shared" si="55"/>
        <v>4.3739395853962084E-3</v>
      </c>
      <c r="R67">
        <f t="shared" si="56"/>
        <v>2.7340571828195831E-3</v>
      </c>
      <c r="S67">
        <f t="shared" si="57"/>
        <v>0</v>
      </c>
      <c r="T67">
        <f t="shared" si="58"/>
        <v>25.024470913442705</v>
      </c>
      <c r="U67">
        <f t="shared" si="59"/>
        <v>24.384</v>
      </c>
      <c r="V67">
        <f t="shared" si="60"/>
        <v>3.0647597750852253</v>
      </c>
      <c r="W67">
        <f t="shared" si="61"/>
        <v>49.877501618144535</v>
      </c>
      <c r="X67">
        <f t="shared" si="62"/>
        <v>1.5901467322314</v>
      </c>
      <c r="Y67">
        <f t="shared" si="63"/>
        <v>3.1881042166172437</v>
      </c>
      <c r="Z67">
        <f t="shared" si="64"/>
        <v>1.4746130428538253</v>
      </c>
      <c r="AA67">
        <f t="shared" si="65"/>
        <v>-3.2016747488010942</v>
      </c>
      <c r="AB67">
        <f t="shared" si="66"/>
        <v>98.561115707562237</v>
      </c>
      <c r="AC67">
        <f t="shared" si="67"/>
        <v>7.5093595462585938</v>
      </c>
      <c r="AD67">
        <f t="shared" si="68"/>
        <v>102.86880050501973</v>
      </c>
      <c r="AE67">
        <v>5</v>
      </c>
      <c r="AF67">
        <v>0</v>
      </c>
      <c r="AG67">
        <f t="shared" si="69"/>
        <v>1</v>
      </c>
      <c r="AH67">
        <f t="shared" si="70"/>
        <v>0</v>
      </c>
      <c r="AI67">
        <f t="shared" si="71"/>
        <v>48475.721749827579</v>
      </c>
      <c r="AJ67" t="s">
        <v>302</v>
      </c>
      <c r="AK67" t="s">
        <v>302</v>
      </c>
      <c r="AL67">
        <v>0</v>
      </c>
      <c r="AM67">
        <v>0</v>
      </c>
      <c r="AN67" t="e">
        <f t="shared" si="72"/>
        <v>#DIV/0!</v>
      </c>
      <c r="AO67">
        <v>0</v>
      </c>
      <c r="AP67" t="s">
        <v>302</v>
      </c>
      <c r="AQ67" t="s">
        <v>302</v>
      </c>
      <c r="AR67">
        <v>0</v>
      </c>
      <c r="AS67">
        <v>0</v>
      </c>
      <c r="AT67" t="e">
        <f t="shared" si="73"/>
        <v>#DIV/0!</v>
      </c>
      <c r="AU67">
        <v>0.5</v>
      </c>
      <c r="AV67">
        <f t="shared" si="74"/>
        <v>0</v>
      </c>
      <c r="AW67">
        <f t="shared" si="75"/>
        <v>-0.54573890183346119</v>
      </c>
      <c r="AX67" t="e">
        <f t="shared" si="76"/>
        <v>#DIV/0!</v>
      </c>
      <c r="AY67" t="e">
        <f t="shared" si="77"/>
        <v>#DIV/0!</v>
      </c>
      <c r="AZ67" t="e">
        <f t="shared" si="78"/>
        <v>#DIV/0!</v>
      </c>
      <c r="BA67" t="e">
        <f t="shared" si="79"/>
        <v>#DIV/0!</v>
      </c>
      <c r="BB67" t="s">
        <v>302</v>
      </c>
      <c r="BC67">
        <v>0</v>
      </c>
      <c r="BD67" t="e">
        <f t="shared" si="80"/>
        <v>#DIV/0!</v>
      </c>
      <c r="BE67" t="e">
        <f t="shared" si="81"/>
        <v>#DIV/0!</v>
      </c>
      <c r="BF67" t="e">
        <f t="shared" si="82"/>
        <v>#DIV/0!</v>
      </c>
      <c r="BG67" t="e">
        <f t="shared" si="83"/>
        <v>#DIV/0!</v>
      </c>
      <c r="BH67" t="e">
        <f t="shared" si="84"/>
        <v>#DIV/0!</v>
      </c>
      <c r="BI67" t="e">
        <f t="shared" si="85"/>
        <v>#DIV/0!</v>
      </c>
      <c r="BJ67" t="e">
        <f t="shared" si="86"/>
        <v>#DIV/0!</v>
      </c>
      <c r="BK67" t="e">
        <f t="shared" si="87"/>
        <v>#DIV/0!</v>
      </c>
      <c r="BL67">
        <f t="shared" si="88"/>
        <v>0</v>
      </c>
      <c r="BM67">
        <f t="shared" si="89"/>
        <v>0</v>
      </c>
      <c r="BN67">
        <f t="shared" si="90"/>
        <v>0</v>
      </c>
      <c r="BO67">
        <f t="shared" si="91"/>
        <v>0</v>
      </c>
      <c r="BP67">
        <v>6</v>
      </c>
      <c r="BQ67">
        <v>0.5</v>
      </c>
      <c r="BR67" t="s">
        <v>303</v>
      </c>
      <c r="BS67">
        <v>1634338250.5</v>
      </c>
      <c r="BT67">
        <v>400.37099999999998</v>
      </c>
      <c r="BU67">
        <v>400.06099999999998</v>
      </c>
      <c r="BV67">
        <v>17.4419</v>
      </c>
      <c r="BW67">
        <v>17.399100000000001</v>
      </c>
      <c r="BX67">
        <v>398.21300000000002</v>
      </c>
      <c r="BY67">
        <v>17.332899999999999</v>
      </c>
      <c r="BZ67">
        <v>1000.01</v>
      </c>
      <c r="CA67">
        <v>91.067999999999998</v>
      </c>
      <c r="CB67">
        <v>0.100206</v>
      </c>
      <c r="CC67">
        <v>25.0444</v>
      </c>
      <c r="CD67">
        <v>24.384</v>
      </c>
      <c r="CE67">
        <v>999.9</v>
      </c>
      <c r="CF67">
        <v>0</v>
      </c>
      <c r="CG67">
        <v>0</v>
      </c>
      <c r="CH67">
        <v>10001.200000000001</v>
      </c>
      <c r="CI67">
        <v>0</v>
      </c>
      <c r="CJ67">
        <v>1.5289399999999999E-3</v>
      </c>
      <c r="CK67">
        <v>0</v>
      </c>
      <c r="CL67">
        <v>0</v>
      </c>
      <c r="CM67">
        <v>0</v>
      </c>
      <c r="CN67">
        <v>0</v>
      </c>
      <c r="CO67">
        <v>2.08</v>
      </c>
      <c r="CP67">
        <v>0</v>
      </c>
      <c r="CQ67">
        <v>-6.59</v>
      </c>
      <c r="CR67">
        <v>-2.17</v>
      </c>
      <c r="CS67">
        <v>35.75</v>
      </c>
      <c r="CT67">
        <v>41.436999999999998</v>
      </c>
      <c r="CU67">
        <v>37.811999999999998</v>
      </c>
      <c r="CV67">
        <v>41.436999999999998</v>
      </c>
      <c r="CW67">
        <v>36.375</v>
      </c>
      <c r="CX67">
        <v>0</v>
      </c>
      <c r="CY67">
        <v>0</v>
      </c>
      <c r="CZ67">
        <v>0</v>
      </c>
      <c r="DA67">
        <v>4249</v>
      </c>
      <c r="DB67">
        <v>0</v>
      </c>
      <c r="DC67">
        <v>1.8661538461538461</v>
      </c>
      <c r="DD67">
        <v>1.3305982423249529</v>
      </c>
      <c r="DE67">
        <v>-4.7863957614127459E-3</v>
      </c>
      <c r="DF67">
        <v>-2.77</v>
      </c>
      <c r="DG67">
        <v>15</v>
      </c>
      <c r="DH67">
        <v>1634338196.5</v>
      </c>
      <c r="DI67" t="s">
        <v>415</v>
      </c>
      <c r="DJ67">
        <v>1634338196.5</v>
      </c>
      <c r="DK67">
        <v>1634338195</v>
      </c>
      <c r="DL67">
        <v>136</v>
      </c>
      <c r="DM67">
        <v>2.9000000000000001E-2</v>
      </c>
      <c r="DN67">
        <v>0</v>
      </c>
      <c r="DO67">
        <v>2.157</v>
      </c>
      <c r="DP67">
        <v>0.107</v>
      </c>
      <c r="DQ67">
        <v>400</v>
      </c>
      <c r="DR67">
        <v>17</v>
      </c>
      <c r="DS67">
        <v>0.36</v>
      </c>
      <c r="DT67">
        <v>0.18</v>
      </c>
      <c r="DU67">
        <v>0.3797104</v>
      </c>
      <c r="DV67">
        <v>-7.338891557223251E-2</v>
      </c>
      <c r="DW67">
        <v>2.6558908263330409E-2</v>
      </c>
      <c r="DX67">
        <v>1</v>
      </c>
      <c r="DY67">
        <v>1.8322857142857141</v>
      </c>
      <c r="DZ67">
        <v>1.2725636007827821</v>
      </c>
      <c r="EA67">
        <v>1.445135852663362</v>
      </c>
      <c r="EB67">
        <v>0</v>
      </c>
      <c r="EC67">
        <v>3.2990887500000003E-2</v>
      </c>
      <c r="ED67">
        <v>1.829428030018759E-2</v>
      </c>
      <c r="EE67">
        <v>6.2464311809299353E-3</v>
      </c>
      <c r="EF67">
        <v>1</v>
      </c>
      <c r="EG67">
        <v>2</v>
      </c>
      <c r="EH67">
        <v>3</v>
      </c>
      <c r="EI67" t="s">
        <v>305</v>
      </c>
      <c r="EJ67">
        <v>100</v>
      </c>
      <c r="EK67">
        <v>100</v>
      </c>
      <c r="EL67">
        <v>2.1579999999999999</v>
      </c>
      <c r="EM67">
        <v>0.109</v>
      </c>
      <c r="EN67">
        <v>1.544134729349901</v>
      </c>
      <c r="EO67">
        <v>1.948427853356016E-3</v>
      </c>
      <c r="EP67">
        <v>-1.17243448438673E-6</v>
      </c>
      <c r="EQ67">
        <v>3.7522437633766031E-10</v>
      </c>
      <c r="ER67">
        <v>-4.8377184931869821E-2</v>
      </c>
      <c r="ES67">
        <v>1.324990706552629E-3</v>
      </c>
      <c r="ET67">
        <v>4.5198677459254959E-4</v>
      </c>
      <c r="EU67">
        <v>-2.6198240979392152E-7</v>
      </c>
      <c r="EV67">
        <v>2</v>
      </c>
      <c r="EW67">
        <v>2078</v>
      </c>
      <c r="EX67">
        <v>1</v>
      </c>
      <c r="EY67">
        <v>28</v>
      </c>
      <c r="EZ67">
        <v>0.9</v>
      </c>
      <c r="FA67">
        <v>0.9</v>
      </c>
      <c r="FB67">
        <v>1.64917</v>
      </c>
      <c r="FC67">
        <v>2.5354000000000001</v>
      </c>
      <c r="FD67">
        <v>2.8491200000000001</v>
      </c>
      <c r="FE67">
        <v>3.1958000000000002</v>
      </c>
      <c r="FF67">
        <v>3.0981399999999999</v>
      </c>
      <c r="FG67">
        <v>2.4560499999999998</v>
      </c>
      <c r="FH67">
        <v>34.852499999999999</v>
      </c>
      <c r="FI67">
        <v>16.1021</v>
      </c>
      <c r="FJ67">
        <v>18</v>
      </c>
      <c r="FK67">
        <v>1053.95</v>
      </c>
      <c r="FL67">
        <v>798.14400000000001</v>
      </c>
      <c r="FM67">
        <v>25.0002</v>
      </c>
      <c r="FN67">
        <v>23.611499999999999</v>
      </c>
      <c r="FO67">
        <v>30.0001</v>
      </c>
      <c r="FP67">
        <v>23.3687</v>
      </c>
      <c r="FQ67">
        <v>23.432099999999998</v>
      </c>
      <c r="FR67">
        <v>33.012900000000002</v>
      </c>
      <c r="FS67">
        <v>16.069099999999999</v>
      </c>
      <c r="FT67">
        <v>97.751199999999997</v>
      </c>
      <c r="FU67">
        <v>25</v>
      </c>
      <c r="FV67">
        <v>400</v>
      </c>
      <c r="FW67">
        <v>17.424600000000002</v>
      </c>
      <c r="FX67">
        <v>101.351</v>
      </c>
      <c r="FY67">
        <v>101.58499999999999</v>
      </c>
    </row>
    <row r="68" spans="1:181" x14ac:dyDescent="0.2">
      <c r="A68">
        <v>50</v>
      </c>
      <c r="B68">
        <v>1634338255.5</v>
      </c>
      <c r="C68">
        <v>1466.5</v>
      </c>
      <c r="D68" t="s">
        <v>416</v>
      </c>
      <c r="E68" t="s">
        <v>417</v>
      </c>
      <c r="F68" t="s">
        <v>301</v>
      </c>
      <c r="G68">
        <v>1634338255.5</v>
      </c>
      <c r="H68">
        <f t="shared" si="46"/>
        <v>7.8370089470640501E-5</v>
      </c>
      <c r="I68">
        <f t="shared" si="47"/>
        <v>7.8370089470640503E-2</v>
      </c>
      <c r="J68">
        <f t="shared" si="48"/>
        <v>-0.68973834515994104</v>
      </c>
      <c r="K68">
        <f t="shared" si="49"/>
        <v>400.39100000000002</v>
      </c>
      <c r="L68">
        <f t="shared" si="50"/>
        <v>620.44525925548726</v>
      </c>
      <c r="M68">
        <f t="shared" si="51"/>
        <v>56.565014975525564</v>
      </c>
      <c r="N68">
        <f t="shared" si="52"/>
        <v>36.503015492845606</v>
      </c>
      <c r="O68">
        <f t="shared" si="53"/>
        <v>4.7280256543454184E-3</v>
      </c>
      <c r="P68">
        <f t="shared" si="54"/>
        <v>2.7725461247053205</v>
      </c>
      <c r="Q68">
        <f t="shared" si="55"/>
        <v>4.7235509509692755E-3</v>
      </c>
      <c r="R68">
        <f t="shared" si="56"/>
        <v>2.9526210166158189E-3</v>
      </c>
      <c r="S68">
        <f t="shared" si="57"/>
        <v>0</v>
      </c>
      <c r="T68">
        <f t="shared" si="58"/>
        <v>25.029517806151148</v>
      </c>
      <c r="U68">
        <f t="shared" si="59"/>
        <v>24.3812</v>
      </c>
      <c r="V68">
        <f t="shared" si="60"/>
        <v>3.0642458237303769</v>
      </c>
      <c r="W68">
        <f t="shared" si="61"/>
        <v>49.861148693156977</v>
      </c>
      <c r="X68">
        <f t="shared" si="62"/>
        <v>1.5902507779688</v>
      </c>
      <c r="Y68">
        <f t="shared" si="63"/>
        <v>3.1893584878180885</v>
      </c>
      <c r="Z68">
        <f t="shared" si="64"/>
        <v>1.4739950457615769</v>
      </c>
      <c r="AA68">
        <f t="shared" si="65"/>
        <v>-3.456120945655246</v>
      </c>
      <c r="AB68">
        <f t="shared" si="66"/>
        <v>100.11735477099066</v>
      </c>
      <c r="AC68">
        <f t="shared" si="67"/>
        <v>7.6163923400378239</v>
      </c>
      <c r="AD68">
        <f t="shared" si="68"/>
        <v>104.27762616537323</v>
      </c>
      <c r="AE68">
        <v>4</v>
      </c>
      <c r="AF68">
        <v>0</v>
      </c>
      <c r="AG68">
        <f t="shared" si="69"/>
        <v>1</v>
      </c>
      <c r="AH68">
        <f t="shared" si="70"/>
        <v>0</v>
      </c>
      <c r="AI68">
        <f t="shared" si="71"/>
        <v>48591.195363739884</v>
      </c>
      <c r="AJ68" t="s">
        <v>302</v>
      </c>
      <c r="AK68" t="s">
        <v>302</v>
      </c>
      <c r="AL68">
        <v>0</v>
      </c>
      <c r="AM68">
        <v>0</v>
      </c>
      <c r="AN68" t="e">
        <f t="shared" si="72"/>
        <v>#DIV/0!</v>
      </c>
      <c r="AO68">
        <v>0</v>
      </c>
      <c r="AP68" t="s">
        <v>302</v>
      </c>
      <c r="AQ68" t="s">
        <v>302</v>
      </c>
      <c r="AR68">
        <v>0</v>
      </c>
      <c r="AS68">
        <v>0</v>
      </c>
      <c r="AT68" t="e">
        <f t="shared" si="73"/>
        <v>#DIV/0!</v>
      </c>
      <c r="AU68">
        <v>0.5</v>
      </c>
      <c r="AV68">
        <f t="shared" si="74"/>
        <v>0</v>
      </c>
      <c r="AW68">
        <f t="shared" si="75"/>
        <v>-0.68973834515994104</v>
      </c>
      <c r="AX68" t="e">
        <f t="shared" si="76"/>
        <v>#DIV/0!</v>
      </c>
      <c r="AY68" t="e">
        <f t="shared" si="77"/>
        <v>#DIV/0!</v>
      </c>
      <c r="AZ68" t="e">
        <f t="shared" si="78"/>
        <v>#DIV/0!</v>
      </c>
      <c r="BA68" t="e">
        <f t="shared" si="79"/>
        <v>#DIV/0!</v>
      </c>
      <c r="BB68" t="s">
        <v>302</v>
      </c>
      <c r="BC68">
        <v>0</v>
      </c>
      <c r="BD68" t="e">
        <f t="shared" si="80"/>
        <v>#DIV/0!</v>
      </c>
      <c r="BE68" t="e">
        <f t="shared" si="81"/>
        <v>#DIV/0!</v>
      </c>
      <c r="BF68" t="e">
        <f t="shared" si="82"/>
        <v>#DIV/0!</v>
      </c>
      <c r="BG68" t="e">
        <f t="shared" si="83"/>
        <v>#DIV/0!</v>
      </c>
      <c r="BH68" t="e">
        <f t="shared" si="84"/>
        <v>#DIV/0!</v>
      </c>
      <c r="BI68" t="e">
        <f t="shared" si="85"/>
        <v>#DIV/0!</v>
      </c>
      <c r="BJ68" t="e">
        <f t="shared" si="86"/>
        <v>#DIV/0!</v>
      </c>
      <c r="BK68" t="e">
        <f t="shared" si="87"/>
        <v>#DIV/0!</v>
      </c>
      <c r="BL68">
        <f t="shared" si="88"/>
        <v>0</v>
      </c>
      <c r="BM68">
        <f t="shared" si="89"/>
        <v>0</v>
      </c>
      <c r="BN68">
        <f t="shared" si="90"/>
        <v>0</v>
      </c>
      <c r="BO68">
        <f t="shared" si="91"/>
        <v>0</v>
      </c>
      <c r="BP68">
        <v>6</v>
      </c>
      <c r="BQ68">
        <v>0.5</v>
      </c>
      <c r="BR68" t="s">
        <v>303</v>
      </c>
      <c r="BS68">
        <v>1634338255.5</v>
      </c>
      <c r="BT68">
        <v>400.39100000000002</v>
      </c>
      <c r="BU68">
        <v>399.99599999999998</v>
      </c>
      <c r="BV68">
        <v>17.443000000000001</v>
      </c>
      <c r="BW68">
        <v>17.396799999999999</v>
      </c>
      <c r="BX68">
        <v>398.233</v>
      </c>
      <c r="BY68">
        <v>17.334</v>
      </c>
      <c r="BZ68">
        <v>1000.04</v>
      </c>
      <c r="CA68">
        <v>91.068700000000007</v>
      </c>
      <c r="CB68">
        <v>9.9721599999999994E-2</v>
      </c>
      <c r="CC68">
        <v>25.050999999999998</v>
      </c>
      <c r="CD68">
        <v>24.3812</v>
      </c>
      <c r="CE68">
        <v>999.9</v>
      </c>
      <c r="CF68">
        <v>0</v>
      </c>
      <c r="CG68">
        <v>0</v>
      </c>
      <c r="CH68">
        <v>10026.200000000001</v>
      </c>
      <c r="CI68">
        <v>0</v>
      </c>
      <c r="CJ68">
        <v>1.5289399999999999E-3</v>
      </c>
      <c r="CK68">
        <v>0</v>
      </c>
      <c r="CL68">
        <v>0</v>
      </c>
      <c r="CM68">
        <v>0</v>
      </c>
      <c r="CN68">
        <v>0</v>
      </c>
      <c r="CO68">
        <v>-0.45</v>
      </c>
      <c r="CP68">
        <v>0</v>
      </c>
      <c r="CQ68">
        <v>-3.45</v>
      </c>
      <c r="CR68">
        <v>-1.95</v>
      </c>
      <c r="CS68">
        <v>35.186999999999998</v>
      </c>
      <c r="CT68">
        <v>41.436999999999998</v>
      </c>
      <c r="CU68">
        <v>37.875</v>
      </c>
      <c r="CV68">
        <v>41.5</v>
      </c>
      <c r="CW68">
        <v>36.436999999999998</v>
      </c>
      <c r="CX68">
        <v>0</v>
      </c>
      <c r="CY68">
        <v>0</v>
      </c>
      <c r="CZ68">
        <v>0</v>
      </c>
      <c r="DA68">
        <v>4253.7999999523163</v>
      </c>
      <c r="DB68">
        <v>0</v>
      </c>
      <c r="DC68">
        <v>2.0865384615384621</v>
      </c>
      <c r="DD68">
        <v>0.14051275269459679</v>
      </c>
      <c r="DE68">
        <v>-13.225982859396909</v>
      </c>
      <c r="DF68">
        <v>-3.2284615384615378</v>
      </c>
      <c r="DG68">
        <v>15</v>
      </c>
      <c r="DH68">
        <v>1634338196.5</v>
      </c>
      <c r="DI68" t="s">
        <v>415</v>
      </c>
      <c r="DJ68">
        <v>1634338196.5</v>
      </c>
      <c r="DK68">
        <v>1634338195</v>
      </c>
      <c r="DL68">
        <v>136</v>
      </c>
      <c r="DM68">
        <v>2.9000000000000001E-2</v>
      </c>
      <c r="DN68">
        <v>0</v>
      </c>
      <c r="DO68">
        <v>2.157</v>
      </c>
      <c r="DP68">
        <v>0.107</v>
      </c>
      <c r="DQ68">
        <v>400</v>
      </c>
      <c r="DR68">
        <v>17</v>
      </c>
      <c r="DS68">
        <v>0.36</v>
      </c>
      <c r="DT68">
        <v>0.18</v>
      </c>
      <c r="DU68">
        <v>0.37385020000000002</v>
      </c>
      <c r="DV68">
        <v>-0.23828357223264629</v>
      </c>
      <c r="DW68">
        <v>3.5666386748730253E-2</v>
      </c>
      <c r="DX68">
        <v>1</v>
      </c>
      <c r="DY68">
        <v>2.084411764705882</v>
      </c>
      <c r="DZ68">
        <v>2.343388005508952</v>
      </c>
      <c r="EA68">
        <v>1.32107619047429</v>
      </c>
      <c r="EB68">
        <v>0</v>
      </c>
      <c r="EC68">
        <v>3.5083870000000003E-2</v>
      </c>
      <c r="ED68">
        <v>7.5925596247654756E-2</v>
      </c>
      <c r="EE68">
        <v>8.1152722949448843E-3</v>
      </c>
      <c r="EF68">
        <v>1</v>
      </c>
      <c r="EG68">
        <v>2</v>
      </c>
      <c r="EH68">
        <v>3</v>
      </c>
      <c r="EI68" t="s">
        <v>305</v>
      </c>
      <c r="EJ68">
        <v>100</v>
      </c>
      <c r="EK68">
        <v>100</v>
      </c>
      <c r="EL68">
        <v>2.1579999999999999</v>
      </c>
      <c r="EM68">
        <v>0.109</v>
      </c>
      <c r="EN68">
        <v>1.544134729349901</v>
      </c>
      <c r="EO68">
        <v>1.948427853356016E-3</v>
      </c>
      <c r="EP68">
        <v>-1.17243448438673E-6</v>
      </c>
      <c r="EQ68">
        <v>3.7522437633766031E-10</v>
      </c>
      <c r="ER68">
        <v>-4.8377184931869821E-2</v>
      </c>
      <c r="ES68">
        <v>1.324990706552629E-3</v>
      </c>
      <c r="ET68">
        <v>4.5198677459254959E-4</v>
      </c>
      <c r="EU68">
        <v>-2.6198240979392152E-7</v>
      </c>
      <c r="EV68">
        <v>2</v>
      </c>
      <c r="EW68">
        <v>2078</v>
      </c>
      <c r="EX68">
        <v>1</v>
      </c>
      <c r="EY68">
        <v>28</v>
      </c>
      <c r="EZ68">
        <v>1</v>
      </c>
      <c r="FA68">
        <v>1</v>
      </c>
      <c r="FB68">
        <v>1.64917</v>
      </c>
      <c r="FC68">
        <v>2.5317400000000001</v>
      </c>
      <c r="FD68">
        <v>2.8491200000000001</v>
      </c>
      <c r="FE68">
        <v>3.1958000000000002</v>
      </c>
      <c r="FF68">
        <v>3.0981399999999999</v>
      </c>
      <c r="FG68">
        <v>2.4255399999999998</v>
      </c>
      <c r="FH68">
        <v>34.829599999999999</v>
      </c>
      <c r="FI68">
        <v>16.093399999999999</v>
      </c>
      <c r="FJ68">
        <v>18</v>
      </c>
      <c r="FK68">
        <v>1054.32</v>
      </c>
      <c r="FL68">
        <v>798.07</v>
      </c>
      <c r="FM68">
        <v>25.000399999999999</v>
      </c>
      <c r="FN68">
        <v>23.611499999999999</v>
      </c>
      <c r="FO68">
        <v>30.0001</v>
      </c>
      <c r="FP68">
        <v>23.3687</v>
      </c>
      <c r="FQ68">
        <v>23.432099999999998</v>
      </c>
      <c r="FR68">
        <v>33.011899999999997</v>
      </c>
      <c r="FS68">
        <v>16.069099999999999</v>
      </c>
      <c r="FT68">
        <v>97.751199999999997</v>
      </c>
      <c r="FU68">
        <v>25</v>
      </c>
      <c r="FV68">
        <v>400</v>
      </c>
      <c r="FW68">
        <v>17.423500000000001</v>
      </c>
      <c r="FX68">
        <v>101.354</v>
      </c>
      <c r="FY68">
        <v>101.58199999999999</v>
      </c>
    </row>
    <row r="69" spans="1:181" x14ac:dyDescent="0.2">
      <c r="A69">
        <v>51</v>
      </c>
      <c r="B69">
        <v>1634338260.5</v>
      </c>
      <c r="C69">
        <v>1471.5</v>
      </c>
      <c r="D69" t="s">
        <v>418</v>
      </c>
      <c r="E69" t="s">
        <v>419</v>
      </c>
      <c r="F69" t="s">
        <v>301</v>
      </c>
      <c r="G69">
        <v>1634338260.5</v>
      </c>
      <c r="H69">
        <f t="shared" si="46"/>
        <v>8.1586622996949996E-5</v>
      </c>
      <c r="I69">
        <f t="shared" si="47"/>
        <v>8.1586622996949992E-2</v>
      </c>
      <c r="J69">
        <f t="shared" si="48"/>
        <v>-0.63931020892794665</v>
      </c>
      <c r="K69">
        <f t="shared" si="49"/>
        <v>400.399</v>
      </c>
      <c r="L69">
        <f t="shared" si="50"/>
        <v>595.55586953780414</v>
      </c>
      <c r="M69">
        <f t="shared" si="51"/>
        <v>54.295553600200513</v>
      </c>
      <c r="N69">
        <f t="shared" si="52"/>
        <v>36.503519615780903</v>
      </c>
      <c r="O69">
        <f t="shared" si="53"/>
        <v>4.912453934471454E-3</v>
      </c>
      <c r="P69">
        <f t="shared" si="54"/>
        <v>2.7698921686064808</v>
      </c>
      <c r="Q69">
        <f t="shared" si="55"/>
        <v>4.9076188980847705E-3</v>
      </c>
      <c r="R69">
        <f t="shared" si="56"/>
        <v>3.067695813702814E-3</v>
      </c>
      <c r="S69">
        <f t="shared" si="57"/>
        <v>0</v>
      </c>
      <c r="T69">
        <f t="shared" si="58"/>
        <v>25.033116280341876</v>
      </c>
      <c r="U69">
        <f t="shared" si="59"/>
        <v>24.396799999999999</v>
      </c>
      <c r="V69">
        <f t="shared" si="60"/>
        <v>3.067110226740144</v>
      </c>
      <c r="W69">
        <f t="shared" si="61"/>
        <v>49.846328147420834</v>
      </c>
      <c r="X69">
        <f t="shared" si="62"/>
        <v>1.5902044991376598</v>
      </c>
      <c r="Y69">
        <f t="shared" si="63"/>
        <v>3.190213919939338</v>
      </c>
      <c r="Z69">
        <f t="shared" si="64"/>
        <v>1.4769057276024842</v>
      </c>
      <c r="AA69">
        <f t="shared" si="65"/>
        <v>-3.5979700741654947</v>
      </c>
      <c r="AB69">
        <f t="shared" si="66"/>
        <v>98.363951997410169</v>
      </c>
      <c r="AC69">
        <f t="shared" si="67"/>
        <v>7.4909308906763092</v>
      </c>
      <c r="AD69">
        <f t="shared" si="68"/>
        <v>102.25691281392098</v>
      </c>
      <c r="AE69">
        <v>5</v>
      </c>
      <c r="AF69">
        <v>1</v>
      </c>
      <c r="AG69">
        <f t="shared" si="69"/>
        <v>1</v>
      </c>
      <c r="AH69">
        <f t="shared" si="70"/>
        <v>0</v>
      </c>
      <c r="AI69">
        <f t="shared" si="71"/>
        <v>48517.606988894615</v>
      </c>
      <c r="AJ69" t="s">
        <v>302</v>
      </c>
      <c r="AK69" t="s">
        <v>302</v>
      </c>
      <c r="AL69">
        <v>0</v>
      </c>
      <c r="AM69">
        <v>0</v>
      </c>
      <c r="AN69" t="e">
        <f t="shared" si="72"/>
        <v>#DIV/0!</v>
      </c>
      <c r="AO69">
        <v>0</v>
      </c>
      <c r="AP69" t="s">
        <v>302</v>
      </c>
      <c r="AQ69" t="s">
        <v>302</v>
      </c>
      <c r="AR69">
        <v>0</v>
      </c>
      <c r="AS69">
        <v>0</v>
      </c>
      <c r="AT69" t="e">
        <f t="shared" si="73"/>
        <v>#DIV/0!</v>
      </c>
      <c r="AU69">
        <v>0.5</v>
      </c>
      <c r="AV69">
        <f t="shared" si="74"/>
        <v>0</v>
      </c>
      <c r="AW69">
        <f t="shared" si="75"/>
        <v>-0.63931020892794665</v>
      </c>
      <c r="AX69" t="e">
        <f t="shared" si="76"/>
        <v>#DIV/0!</v>
      </c>
      <c r="AY69" t="e">
        <f t="shared" si="77"/>
        <v>#DIV/0!</v>
      </c>
      <c r="AZ69" t="e">
        <f t="shared" si="78"/>
        <v>#DIV/0!</v>
      </c>
      <c r="BA69" t="e">
        <f t="shared" si="79"/>
        <v>#DIV/0!</v>
      </c>
      <c r="BB69" t="s">
        <v>302</v>
      </c>
      <c r="BC69">
        <v>0</v>
      </c>
      <c r="BD69" t="e">
        <f t="shared" si="80"/>
        <v>#DIV/0!</v>
      </c>
      <c r="BE69" t="e">
        <f t="shared" si="81"/>
        <v>#DIV/0!</v>
      </c>
      <c r="BF69" t="e">
        <f t="shared" si="82"/>
        <v>#DIV/0!</v>
      </c>
      <c r="BG69" t="e">
        <f t="shared" si="83"/>
        <v>#DIV/0!</v>
      </c>
      <c r="BH69" t="e">
        <f t="shared" si="84"/>
        <v>#DIV/0!</v>
      </c>
      <c r="BI69" t="e">
        <f t="shared" si="85"/>
        <v>#DIV/0!</v>
      </c>
      <c r="BJ69" t="e">
        <f t="shared" si="86"/>
        <v>#DIV/0!</v>
      </c>
      <c r="BK69" t="e">
        <f t="shared" si="87"/>
        <v>#DIV/0!</v>
      </c>
      <c r="BL69">
        <f t="shared" si="88"/>
        <v>0</v>
      </c>
      <c r="BM69">
        <f t="shared" si="89"/>
        <v>0</v>
      </c>
      <c r="BN69">
        <f t="shared" si="90"/>
        <v>0</v>
      </c>
      <c r="BO69">
        <f t="shared" si="91"/>
        <v>0</v>
      </c>
      <c r="BP69">
        <v>6</v>
      </c>
      <c r="BQ69">
        <v>0.5</v>
      </c>
      <c r="BR69" t="s">
        <v>303</v>
      </c>
      <c r="BS69">
        <v>1634338260.5</v>
      </c>
      <c r="BT69">
        <v>400.399</v>
      </c>
      <c r="BU69">
        <v>400.03500000000003</v>
      </c>
      <c r="BV69">
        <v>17.442599999999999</v>
      </c>
      <c r="BW69">
        <v>17.394500000000001</v>
      </c>
      <c r="BX69">
        <v>398.24099999999999</v>
      </c>
      <c r="BY69">
        <v>17.333600000000001</v>
      </c>
      <c r="BZ69">
        <v>999.96100000000001</v>
      </c>
      <c r="CA69">
        <v>91.067999999999998</v>
      </c>
      <c r="CB69">
        <v>9.9859100000000006E-2</v>
      </c>
      <c r="CC69">
        <v>25.055499999999999</v>
      </c>
      <c r="CD69">
        <v>24.396799999999999</v>
      </c>
      <c r="CE69">
        <v>999.9</v>
      </c>
      <c r="CF69">
        <v>0</v>
      </c>
      <c r="CG69">
        <v>0</v>
      </c>
      <c r="CH69">
        <v>10010.6</v>
      </c>
      <c r="CI69">
        <v>0</v>
      </c>
      <c r="CJ69">
        <v>1.5289399999999999E-3</v>
      </c>
      <c r="CK69">
        <v>0</v>
      </c>
      <c r="CL69">
        <v>0</v>
      </c>
      <c r="CM69">
        <v>0</v>
      </c>
      <c r="CN69">
        <v>0</v>
      </c>
      <c r="CO69">
        <v>2.04</v>
      </c>
      <c r="CP69">
        <v>0</v>
      </c>
      <c r="CQ69">
        <v>-4.95</v>
      </c>
      <c r="CR69">
        <v>-2.48</v>
      </c>
      <c r="CS69">
        <v>35.5</v>
      </c>
      <c r="CT69">
        <v>41.436999999999998</v>
      </c>
      <c r="CU69">
        <v>37.875</v>
      </c>
      <c r="CV69">
        <v>41.5</v>
      </c>
      <c r="CW69">
        <v>36.436999999999998</v>
      </c>
      <c r="CX69">
        <v>0</v>
      </c>
      <c r="CY69">
        <v>0</v>
      </c>
      <c r="CZ69">
        <v>0</v>
      </c>
      <c r="DA69">
        <v>4259.2000000476837</v>
      </c>
      <c r="DB69">
        <v>0</v>
      </c>
      <c r="DC69">
        <v>2.2216</v>
      </c>
      <c r="DD69">
        <v>1.420769205029907</v>
      </c>
      <c r="DE69">
        <v>-8.9207691459754503</v>
      </c>
      <c r="DF69">
        <v>-3.5891999999999999</v>
      </c>
      <c r="DG69">
        <v>15</v>
      </c>
      <c r="DH69">
        <v>1634338196.5</v>
      </c>
      <c r="DI69" t="s">
        <v>415</v>
      </c>
      <c r="DJ69">
        <v>1634338196.5</v>
      </c>
      <c r="DK69">
        <v>1634338195</v>
      </c>
      <c r="DL69">
        <v>136</v>
      </c>
      <c r="DM69">
        <v>2.9000000000000001E-2</v>
      </c>
      <c r="DN69">
        <v>0</v>
      </c>
      <c r="DO69">
        <v>2.157</v>
      </c>
      <c r="DP69">
        <v>0.107</v>
      </c>
      <c r="DQ69">
        <v>400</v>
      </c>
      <c r="DR69">
        <v>17</v>
      </c>
      <c r="DS69">
        <v>0.36</v>
      </c>
      <c r="DT69">
        <v>0.18</v>
      </c>
      <c r="DU69">
        <v>0.36549375000000001</v>
      </c>
      <c r="DV69">
        <v>-0.10375850656660519</v>
      </c>
      <c r="DW69">
        <v>3.2935243256085121E-2</v>
      </c>
      <c r="DX69">
        <v>1</v>
      </c>
      <c r="DY69">
        <v>2.1355882352941178</v>
      </c>
      <c r="DZ69">
        <v>1.5773457311918879</v>
      </c>
      <c r="EA69">
        <v>1.2989185347286381</v>
      </c>
      <c r="EB69">
        <v>0</v>
      </c>
      <c r="EC69">
        <v>4.0459250000000002E-2</v>
      </c>
      <c r="ED69">
        <v>6.1356466041275773E-2</v>
      </c>
      <c r="EE69">
        <v>6.2405792250399316E-3</v>
      </c>
      <c r="EF69">
        <v>1</v>
      </c>
      <c r="EG69">
        <v>2</v>
      </c>
      <c r="EH69">
        <v>3</v>
      </c>
      <c r="EI69" t="s">
        <v>305</v>
      </c>
      <c r="EJ69">
        <v>100</v>
      </c>
      <c r="EK69">
        <v>100</v>
      </c>
      <c r="EL69">
        <v>2.1579999999999999</v>
      </c>
      <c r="EM69">
        <v>0.109</v>
      </c>
      <c r="EN69">
        <v>1.544134729349901</v>
      </c>
      <c r="EO69">
        <v>1.948427853356016E-3</v>
      </c>
      <c r="EP69">
        <v>-1.17243448438673E-6</v>
      </c>
      <c r="EQ69">
        <v>3.7522437633766031E-10</v>
      </c>
      <c r="ER69">
        <v>-4.8377184931869821E-2</v>
      </c>
      <c r="ES69">
        <v>1.324990706552629E-3</v>
      </c>
      <c r="ET69">
        <v>4.5198677459254959E-4</v>
      </c>
      <c r="EU69">
        <v>-2.6198240979392152E-7</v>
      </c>
      <c r="EV69">
        <v>2</v>
      </c>
      <c r="EW69">
        <v>2078</v>
      </c>
      <c r="EX69">
        <v>1</v>
      </c>
      <c r="EY69">
        <v>28</v>
      </c>
      <c r="EZ69">
        <v>1.1000000000000001</v>
      </c>
      <c r="FA69">
        <v>1.1000000000000001</v>
      </c>
      <c r="FB69">
        <v>1.64917</v>
      </c>
      <c r="FC69">
        <v>2.5329600000000001</v>
      </c>
      <c r="FD69">
        <v>2.8491200000000001</v>
      </c>
      <c r="FE69">
        <v>3.1958000000000002</v>
      </c>
      <c r="FF69">
        <v>3.0981399999999999</v>
      </c>
      <c r="FG69">
        <v>2.4084500000000002</v>
      </c>
      <c r="FH69">
        <v>34.829599999999999</v>
      </c>
      <c r="FI69">
        <v>16.093399999999999</v>
      </c>
      <c r="FJ69">
        <v>18</v>
      </c>
      <c r="FK69">
        <v>1053.3699999999999</v>
      </c>
      <c r="FL69">
        <v>798.04600000000005</v>
      </c>
      <c r="FM69">
        <v>25.000299999999999</v>
      </c>
      <c r="FN69">
        <v>23.609500000000001</v>
      </c>
      <c r="FO69">
        <v>30</v>
      </c>
      <c r="FP69">
        <v>23.368400000000001</v>
      </c>
      <c r="FQ69">
        <v>23.432099999999998</v>
      </c>
      <c r="FR69">
        <v>33.011499999999998</v>
      </c>
      <c r="FS69">
        <v>16.069099999999999</v>
      </c>
      <c r="FT69">
        <v>97.751199999999997</v>
      </c>
      <c r="FU69">
        <v>25</v>
      </c>
      <c r="FV69">
        <v>400</v>
      </c>
      <c r="FW69">
        <v>17.418500000000002</v>
      </c>
      <c r="FX69">
        <v>101.354</v>
      </c>
      <c r="FY69">
        <v>101.584</v>
      </c>
    </row>
    <row r="70" spans="1:181" x14ac:dyDescent="0.2">
      <c r="A70">
        <v>52</v>
      </c>
      <c r="B70">
        <v>1634338265.5</v>
      </c>
      <c r="C70">
        <v>1476.5</v>
      </c>
      <c r="D70" t="s">
        <v>420</v>
      </c>
      <c r="E70" t="s">
        <v>421</v>
      </c>
      <c r="F70" t="s">
        <v>301</v>
      </c>
      <c r="G70">
        <v>1634338265.5</v>
      </c>
      <c r="H70">
        <f t="shared" si="46"/>
        <v>8.0906115513737045E-5</v>
      </c>
      <c r="I70">
        <f t="shared" si="47"/>
        <v>8.090611551373704E-2</v>
      </c>
      <c r="J70">
        <f t="shared" si="48"/>
        <v>-0.67068727973607756</v>
      </c>
      <c r="K70">
        <f t="shared" si="49"/>
        <v>400.392</v>
      </c>
      <c r="L70">
        <f t="shared" si="50"/>
        <v>607.35036132998198</v>
      </c>
      <c r="M70">
        <f t="shared" si="51"/>
        <v>55.372950664861243</v>
      </c>
      <c r="N70">
        <f t="shared" si="52"/>
        <v>36.5042780481024</v>
      </c>
      <c r="O70">
        <f t="shared" si="53"/>
        <v>4.8740130002107628E-3</v>
      </c>
      <c r="P70">
        <f t="shared" si="54"/>
        <v>2.76816331758498</v>
      </c>
      <c r="Q70">
        <f t="shared" si="55"/>
        <v>4.869250328896694E-3</v>
      </c>
      <c r="R70">
        <f t="shared" si="56"/>
        <v>3.0437089651322831E-3</v>
      </c>
      <c r="S70">
        <f t="shared" si="57"/>
        <v>0</v>
      </c>
      <c r="T70">
        <f t="shared" si="58"/>
        <v>25.038590186835876</v>
      </c>
      <c r="U70">
        <f t="shared" si="59"/>
        <v>24.392700000000001</v>
      </c>
      <c r="V70">
        <f t="shared" si="60"/>
        <v>3.0663571762201292</v>
      </c>
      <c r="W70">
        <f t="shared" si="61"/>
        <v>49.829350908546616</v>
      </c>
      <c r="X70">
        <f t="shared" si="62"/>
        <v>1.5901650521888</v>
      </c>
      <c r="Y70">
        <f t="shared" si="63"/>
        <v>3.19122168600446</v>
      </c>
      <c r="Z70">
        <f t="shared" si="64"/>
        <v>1.4761921240313292</v>
      </c>
      <c r="AA70">
        <f t="shared" si="65"/>
        <v>-3.5679596941558036</v>
      </c>
      <c r="AB70">
        <f t="shared" si="66"/>
        <v>99.705387201542109</v>
      </c>
      <c r="AC70">
        <f t="shared" si="67"/>
        <v>7.5978766686221029</v>
      </c>
      <c r="AD70">
        <f t="shared" si="68"/>
        <v>103.73530417600841</v>
      </c>
      <c r="AE70">
        <v>5</v>
      </c>
      <c r="AF70">
        <v>1</v>
      </c>
      <c r="AG70">
        <f t="shared" si="69"/>
        <v>1</v>
      </c>
      <c r="AH70">
        <f t="shared" si="70"/>
        <v>0</v>
      </c>
      <c r="AI70">
        <f t="shared" si="71"/>
        <v>48469.392185831726</v>
      </c>
      <c r="AJ70" t="s">
        <v>302</v>
      </c>
      <c r="AK70" t="s">
        <v>302</v>
      </c>
      <c r="AL70">
        <v>0</v>
      </c>
      <c r="AM70">
        <v>0</v>
      </c>
      <c r="AN70" t="e">
        <f t="shared" si="72"/>
        <v>#DIV/0!</v>
      </c>
      <c r="AO70">
        <v>0</v>
      </c>
      <c r="AP70" t="s">
        <v>302</v>
      </c>
      <c r="AQ70" t="s">
        <v>302</v>
      </c>
      <c r="AR70">
        <v>0</v>
      </c>
      <c r="AS70">
        <v>0</v>
      </c>
      <c r="AT70" t="e">
        <f t="shared" si="73"/>
        <v>#DIV/0!</v>
      </c>
      <c r="AU70">
        <v>0.5</v>
      </c>
      <c r="AV70">
        <f t="shared" si="74"/>
        <v>0</v>
      </c>
      <c r="AW70">
        <f t="shared" si="75"/>
        <v>-0.67068727973607756</v>
      </c>
      <c r="AX70" t="e">
        <f t="shared" si="76"/>
        <v>#DIV/0!</v>
      </c>
      <c r="AY70" t="e">
        <f t="shared" si="77"/>
        <v>#DIV/0!</v>
      </c>
      <c r="AZ70" t="e">
        <f t="shared" si="78"/>
        <v>#DIV/0!</v>
      </c>
      <c r="BA70" t="e">
        <f t="shared" si="79"/>
        <v>#DIV/0!</v>
      </c>
      <c r="BB70" t="s">
        <v>302</v>
      </c>
      <c r="BC70">
        <v>0</v>
      </c>
      <c r="BD70" t="e">
        <f t="shared" si="80"/>
        <v>#DIV/0!</v>
      </c>
      <c r="BE70" t="e">
        <f t="shared" si="81"/>
        <v>#DIV/0!</v>
      </c>
      <c r="BF70" t="e">
        <f t="shared" si="82"/>
        <v>#DIV/0!</v>
      </c>
      <c r="BG70" t="e">
        <f t="shared" si="83"/>
        <v>#DIV/0!</v>
      </c>
      <c r="BH70" t="e">
        <f t="shared" si="84"/>
        <v>#DIV/0!</v>
      </c>
      <c r="BI70" t="e">
        <f t="shared" si="85"/>
        <v>#DIV/0!</v>
      </c>
      <c r="BJ70" t="e">
        <f t="shared" si="86"/>
        <v>#DIV/0!</v>
      </c>
      <c r="BK70" t="e">
        <f t="shared" si="87"/>
        <v>#DIV/0!</v>
      </c>
      <c r="BL70">
        <f t="shared" si="88"/>
        <v>0</v>
      </c>
      <c r="BM70">
        <f t="shared" si="89"/>
        <v>0</v>
      </c>
      <c r="BN70">
        <f t="shared" si="90"/>
        <v>0</v>
      </c>
      <c r="BO70">
        <f t="shared" si="91"/>
        <v>0</v>
      </c>
      <c r="BP70">
        <v>6</v>
      </c>
      <c r="BQ70">
        <v>0.5</v>
      </c>
      <c r="BR70" t="s">
        <v>303</v>
      </c>
      <c r="BS70">
        <v>1634338265.5</v>
      </c>
      <c r="BT70">
        <v>400.392</v>
      </c>
      <c r="BU70">
        <v>400.00900000000001</v>
      </c>
      <c r="BV70">
        <v>17.441500000000001</v>
      </c>
      <c r="BW70">
        <v>17.393799999999999</v>
      </c>
      <c r="BX70">
        <v>398.23500000000001</v>
      </c>
      <c r="BY70">
        <v>17.3325</v>
      </c>
      <c r="BZ70">
        <v>999.93700000000001</v>
      </c>
      <c r="CA70">
        <v>91.071600000000004</v>
      </c>
      <c r="CB70">
        <v>9.9747199999999994E-2</v>
      </c>
      <c r="CC70">
        <v>25.0608</v>
      </c>
      <c r="CD70">
        <v>24.392700000000001</v>
      </c>
      <c r="CE70">
        <v>999.9</v>
      </c>
      <c r="CF70">
        <v>0</v>
      </c>
      <c r="CG70">
        <v>0</v>
      </c>
      <c r="CH70">
        <v>10000</v>
      </c>
      <c r="CI70">
        <v>0</v>
      </c>
      <c r="CJ70">
        <v>1.6245000000000001E-3</v>
      </c>
      <c r="CK70">
        <v>0</v>
      </c>
      <c r="CL70">
        <v>0</v>
      </c>
      <c r="CM70">
        <v>0</v>
      </c>
      <c r="CN70">
        <v>0</v>
      </c>
      <c r="CO70">
        <v>2.08</v>
      </c>
      <c r="CP70">
        <v>0</v>
      </c>
      <c r="CQ70">
        <v>1.3</v>
      </c>
      <c r="CR70">
        <v>-1.48</v>
      </c>
      <c r="CS70">
        <v>35.311999999999998</v>
      </c>
      <c r="CT70">
        <v>41.436999999999998</v>
      </c>
      <c r="CU70">
        <v>37.936999999999998</v>
      </c>
      <c r="CV70">
        <v>41.5</v>
      </c>
      <c r="CW70">
        <v>36.436999999999998</v>
      </c>
      <c r="CX70">
        <v>0</v>
      </c>
      <c r="CY70">
        <v>0</v>
      </c>
      <c r="CZ70">
        <v>0</v>
      </c>
      <c r="DA70">
        <v>4264</v>
      </c>
      <c r="DB70">
        <v>0</v>
      </c>
      <c r="DC70">
        <v>2.3155999999999999</v>
      </c>
      <c r="DD70">
        <v>-4.0807691500737073</v>
      </c>
      <c r="DE70">
        <v>17.66307694973089</v>
      </c>
      <c r="DF70">
        <v>-3.0956000000000001</v>
      </c>
      <c r="DG70">
        <v>15</v>
      </c>
      <c r="DH70">
        <v>1634338196.5</v>
      </c>
      <c r="DI70" t="s">
        <v>415</v>
      </c>
      <c r="DJ70">
        <v>1634338196.5</v>
      </c>
      <c r="DK70">
        <v>1634338195</v>
      </c>
      <c r="DL70">
        <v>136</v>
      </c>
      <c r="DM70">
        <v>2.9000000000000001E-2</v>
      </c>
      <c r="DN70">
        <v>0</v>
      </c>
      <c r="DO70">
        <v>2.157</v>
      </c>
      <c r="DP70">
        <v>0.107</v>
      </c>
      <c r="DQ70">
        <v>400</v>
      </c>
      <c r="DR70">
        <v>17</v>
      </c>
      <c r="DS70">
        <v>0.36</v>
      </c>
      <c r="DT70">
        <v>0.18</v>
      </c>
      <c r="DU70">
        <v>0.36127167500000001</v>
      </c>
      <c r="DV70">
        <v>0.1414143151969969</v>
      </c>
      <c r="DW70">
        <v>2.9976439060858701E-2</v>
      </c>
      <c r="DX70">
        <v>1</v>
      </c>
      <c r="DY70">
        <v>2.3159999999999998</v>
      </c>
      <c r="DZ70">
        <v>1.320469667318984</v>
      </c>
      <c r="EA70">
        <v>1.7736019846628499</v>
      </c>
      <c r="EB70">
        <v>0</v>
      </c>
      <c r="EC70">
        <v>4.4582892500000013E-2</v>
      </c>
      <c r="ED70">
        <v>3.3580641275797352E-2</v>
      </c>
      <c r="EE70">
        <v>3.4659638327878941E-3</v>
      </c>
      <c r="EF70">
        <v>1</v>
      </c>
      <c r="EG70">
        <v>2</v>
      </c>
      <c r="EH70">
        <v>3</v>
      </c>
      <c r="EI70" t="s">
        <v>305</v>
      </c>
      <c r="EJ70">
        <v>100</v>
      </c>
      <c r="EK70">
        <v>100</v>
      </c>
      <c r="EL70">
        <v>2.157</v>
      </c>
      <c r="EM70">
        <v>0.109</v>
      </c>
      <c r="EN70">
        <v>1.544134729349901</v>
      </c>
      <c r="EO70">
        <v>1.948427853356016E-3</v>
      </c>
      <c r="EP70">
        <v>-1.17243448438673E-6</v>
      </c>
      <c r="EQ70">
        <v>3.7522437633766031E-10</v>
      </c>
      <c r="ER70">
        <v>-4.8377184931869821E-2</v>
      </c>
      <c r="ES70">
        <v>1.324990706552629E-3</v>
      </c>
      <c r="ET70">
        <v>4.5198677459254959E-4</v>
      </c>
      <c r="EU70">
        <v>-2.6198240979392152E-7</v>
      </c>
      <c r="EV70">
        <v>2</v>
      </c>
      <c r="EW70">
        <v>2078</v>
      </c>
      <c r="EX70">
        <v>1</v>
      </c>
      <c r="EY70">
        <v>28</v>
      </c>
      <c r="EZ70">
        <v>1.1000000000000001</v>
      </c>
      <c r="FA70">
        <v>1.2</v>
      </c>
      <c r="FB70">
        <v>1.64917</v>
      </c>
      <c r="FC70">
        <v>2.5354000000000001</v>
      </c>
      <c r="FD70">
        <v>2.8491200000000001</v>
      </c>
      <c r="FE70">
        <v>3.1958000000000002</v>
      </c>
      <c r="FF70">
        <v>3.0981399999999999</v>
      </c>
      <c r="FG70">
        <v>2.3913600000000002</v>
      </c>
      <c r="FH70">
        <v>34.829599999999999</v>
      </c>
      <c r="FI70">
        <v>16.093399999999999</v>
      </c>
      <c r="FJ70">
        <v>18</v>
      </c>
      <c r="FK70">
        <v>1053.8599999999999</v>
      </c>
      <c r="FL70">
        <v>798.36400000000003</v>
      </c>
      <c r="FM70">
        <v>25.000299999999999</v>
      </c>
      <c r="FN70">
        <v>23.609500000000001</v>
      </c>
      <c r="FO70">
        <v>30.0002</v>
      </c>
      <c r="FP70">
        <v>23.366700000000002</v>
      </c>
      <c r="FQ70">
        <v>23.432099999999998</v>
      </c>
      <c r="FR70">
        <v>33.010899999999999</v>
      </c>
      <c r="FS70">
        <v>16.069099999999999</v>
      </c>
      <c r="FT70">
        <v>97.751199999999997</v>
      </c>
      <c r="FU70">
        <v>25</v>
      </c>
      <c r="FV70">
        <v>400</v>
      </c>
      <c r="FW70">
        <v>17.447299999999998</v>
      </c>
      <c r="FX70">
        <v>101.355</v>
      </c>
      <c r="FY70">
        <v>101.583</v>
      </c>
    </row>
    <row r="71" spans="1:181" x14ac:dyDescent="0.2">
      <c r="A71">
        <v>53</v>
      </c>
      <c r="B71">
        <v>1634338270.5</v>
      </c>
      <c r="C71">
        <v>1481.5</v>
      </c>
      <c r="D71" t="s">
        <v>422</v>
      </c>
      <c r="E71" t="s">
        <v>423</v>
      </c>
      <c r="F71" t="s">
        <v>301</v>
      </c>
      <c r="G71">
        <v>1634338270.5</v>
      </c>
      <c r="H71">
        <f t="shared" si="46"/>
        <v>8.5826978411907795E-5</v>
      </c>
      <c r="I71">
        <f t="shared" si="47"/>
        <v>8.5826978411907798E-2</v>
      </c>
      <c r="J71">
        <f t="shared" si="48"/>
        <v>-0.59100707487849258</v>
      </c>
      <c r="K71">
        <f t="shared" si="49"/>
        <v>400.36500000000001</v>
      </c>
      <c r="L71">
        <f t="shared" si="50"/>
        <v>570.69349283949839</v>
      </c>
      <c r="M71">
        <f t="shared" si="51"/>
        <v>52.030701971396788</v>
      </c>
      <c r="N71">
        <f t="shared" si="52"/>
        <v>36.501681298540497</v>
      </c>
      <c r="O71">
        <f t="shared" si="53"/>
        <v>5.1648266074161694E-3</v>
      </c>
      <c r="P71">
        <f t="shared" si="54"/>
        <v>2.7675202759916422</v>
      </c>
      <c r="Q71">
        <f t="shared" si="55"/>
        <v>5.1594777357425146E-3</v>
      </c>
      <c r="R71">
        <f t="shared" si="56"/>
        <v>3.2251536872654482E-3</v>
      </c>
      <c r="S71">
        <f t="shared" si="57"/>
        <v>0</v>
      </c>
      <c r="T71">
        <f t="shared" si="58"/>
        <v>25.042734351229928</v>
      </c>
      <c r="U71">
        <f t="shared" si="59"/>
        <v>24.401700000000002</v>
      </c>
      <c r="V71">
        <f t="shared" si="60"/>
        <v>3.0680104260017216</v>
      </c>
      <c r="W71">
        <f t="shared" si="61"/>
        <v>49.812266498630066</v>
      </c>
      <c r="X71">
        <f t="shared" si="62"/>
        <v>1.5901409314806099</v>
      </c>
      <c r="Y71">
        <f t="shared" si="63"/>
        <v>3.1922677750958028</v>
      </c>
      <c r="Z71">
        <f t="shared" si="64"/>
        <v>1.4778694945211117</v>
      </c>
      <c r="AA71">
        <f t="shared" si="65"/>
        <v>-3.7849697479651336</v>
      </c>
      <c r="AB71">
        <f t="shared" si="66"/>
        <v>99.160016803060628</v>
      </c>
      <c r="AC71">
        <f t="shared" si="67"/>
        <v>7.5586254508983313</v>
      </c>
      <c r="AD71">
        <f t="shared" si="68"/>
        <v>102.93367250599383</v>
      </c>
      <c r="AE71">
        <v>5</v>
      </c>
      <c r="AF71">
        <v>1</v>
      </c>
      <c r="AG71">
        <f t="shared" si="69"/>
        <v>1</v>
      </c>
      <c r="AH71">
        <f t="shared" si="70"/>
        <v>0</v>
      </c>
      <c r="AI71">
        <f t="shared" si="71"/>
        <v>48450.851260057279</v>
      </c>
      <c r="AJ71" t="s">
        <v>302</v>
      </c>
      <c r="AK71" t="s">
        <v>302</v>
      </c>
      <c r="AL71">
        <v>0</v>
      </c>
      <c r="AM71">
        <v>0</v>
      </c>
      <c r="AN71" t="e">
        <f t="shared" si="72"/>
        <v>#DIV/0!</v>
      </c>
      <c r="AO71">
        <v>0</v>
      </c>
      <c r="AP71" t="s">
        <v>302</v>
      </c>
      <c r="AQ71" t="s">
        <v>302</v>
      </c>
      <c r="AR71">
        <v>0</v>
      </c>
      <c r="AS71">
        <v>0</v>
      </c>
      <c r="AT71" t="e">
        <f t="shared" si="73"/>
        <v>#DIV/0!</v>
      </c>
      <c r="AU71">
        <v>0.5</v>
      </c>
      <c r="AV71">
        <f t="shared" si="74"/>
        <v>0</v>
      </c>
      <c r="AW71">
        <f t="shared" si="75"/>
        <v>-0.59100707487849258</v>
      </c>
      <c r="AX71" t="e">
        <f t="shared" si="76"/>
        <v>#DIV/0!</v>
      </c>
      <c r="AY71" t="e">
        <f t="shared" si="77"/>
        <v>#DIV/0!</v>
      </c>
      <c r="AZ71" t="e">
        <f t="shared" si="78"/>
        <v>#DIV/0!</v>
      </c>
      <c r="BA71" t="e">
        <f t="shared" si="79"/>
        <v>#DIV/0!</v>
      </c>
      <c r="BB71" t="s">
        <v>302</v>
      </c>
      <c r="BC71">
        <v>0</v>
      </c>
      <c r="BD71" t="e">
        <f t="shared" si="80"/>
        <v>#DIV/0!</v>
      </c>
      <c r="BE71" t="e">
        <f t="shared" si="81"/>
        <v>#DIV/0!</v>
      </c>
      <c r="BF71" t="e">
        <f t="shared" si="82"/>
        <v>#DIV/0!</v>
      </c>
      <c r="BG71" t="e">
        <f t="shared" si="83"/>
        <v>#DIV/0!</v>
      </c>
      <c r="BH71" t="e">
        <f t="shared" si="84"/>
        <v>#DIV/0!</v>
      </c>
      <c r="BI71" t="e">
        <f t="shared" si="85"/>
        <v>#DIV/0!</v>
      </c>
      <c r="BJ71" t="e">
        <f t="shared" si="86"/>
        <v>#DIV/0!</v>
      </c>
      <c r="BK71" t="e">
        <f t="shared" si="87"/>
        <v>#DIV/0!</v>
      </c>
      <c r="BL71">
        <f t="shared" si="88"/>
        <v>0</v>
      </c>
      <c r="BM71">
        <f t="shared" si="89"/>
        <v>0</v>
      </c>
      <c r="BN71">
        <f t="shared" si="90"/>
        <v>0</v>
      </c>
      <c r="BO71">
        <f t="shared" si="91"/>
        <v>0</v>
      </c>
      <c r="BP71">
        <v>6</v>
      </c>
      <c r="BQ71">
        <v>0.5</v>
      </c>
      <c r="BR71" t="s">
        <v>303</v>
      </c>
      <c r="BS71">
        <v>1634338270.5</v>
      </c>
      <c r="BT71">
        <v>400.36500000000001</v>
      </c>
      <c r="BU71">
        <v>400.03100000000001</v>
      </c>
      <c r="BV71">
        <v>17.441299999999998</v>
      </c>
      <c r="BW71">
        <v>17.390699999999999</v>
      </c>
      <c r="BX71">
        <v>398.20699999999999</v>
      </c>
      <c r="BY71">
        <v>17.3323</v>
      </c>
      <c r="BZ71">
        <v>999.96100000000001</v>
      </c>
      <c r="CA71">
        <v>91.071200000000005</v>
      </c>
      <c r="CB71">
        <v>9.9809700000000001E-2</v>
      </c>
      <c r="CC71">
        <v>25.066299999999998</v>
      </c>
      <c r="CD71">
        <v>24.401700000000002</v>
      </c>
      <c r="CE71">
        <v>999.9</v>
      </c>
      <c r="CF71">
        <v>0</v>
      </c>
      <c r="CG71">
        <v>0</v>
      </c>
      <c r="CH71">
        <v>9996.25</v>
      </c>
      <c r="CI71">
        <v>0</v>
      </c>
      <c r="CJ71">
        <v>1.6245000000000001E-3</v>
      </c>
      <c r="CK71">
        <v>0</v>
      </c>
      <c r="CL71">
        <v>0</v>
      </c>
      <c r="CM71">
        <v>0</v>
      </c>
      <c r="CN71">
        <v>0</v>
      </c>
      <c r="CO71">
        <v>1.49</v>
      </c>
      <c r="CP71">
        <v>0</v>
      </c>
      <c r="CQ71">
        <v>1.35</v>
      </c>
      <c r="CR71">
        <v>-1.39</v>
      </c>
      <c r="CS71">
        <v>35.436999999999998</v>
      </c>
      <c r="CT71">
        <v>41.436999999999998</v>
      </c>
      <c r="CU71">
        <v>37.875</v>
      </c>
      <c r="CV71">
        <v>41.5</v>
      </c>
      <c r="CW71">
        <v>36.436999999999998</v>
      </c>
      <c r="CX71">
        <v>0</v>
      </c>
      <c r="CY71">
        <v>0</v>
      </c>
      <c r="CZ71">
        <v>0</v>
      </c>
      <c r="DA71">
        <v>4268.7999999523163</v>
      </c>
      <c r="DB71">
        <v>0</v>
      </c>
      <c r="DC71">
        <v>2.0104000000000002</v>
      </c>
      <c r="DD71">
        <v>-5.6369229365100679</v>
      </c>
      <c r="DE71">
        <v>14.3061536975208</v>
      </c>
      <c r="DF71">
        <v>-1.9019999999999999</v>
      </c>
      <c r="DG71">
        <v>15</v>
      </c>
      <c r="DH71">
        <v>1634338196.5</v>
      </c>
      <c r="DI71" t="s">
        <v>415</v>
      </c>
      <c r="DJ71">
        <v>1634338196.5</v>
      </c>
      <c r="DK71">
        <v>1634338195</v>
      </c>
      <c r="DL71">
        <v>136</v>
      </c>
      <c r="DM71">
        <v>2.9000000000000001E-2</v>
      </c>
      <c r="DN71">
        <v>0</v>
      </c>
      <c r="DO71">
        <v>2.157</v>
      </c>
      <c r="DP71">
        <v>0.107</v>
      </c>
      <c r="DQ71">
        <v>400</v>
      </c>
      <c r="DR71">
        <v>17</v>
      </c>
      <c r="DS71">
        <v>0.36</v>
      </c>
      <c r="DT71">
        <v>0.18</v>
      </c>
      <c r="DU71">
        <v>0.36539992500000001</v>
      </c>
      <c r="DV71">
        <v>9.6713887429642903E-2</v>
      </c>
      <c r="DW71">
        <v>2.9588455896166248E-2</v>
      </c>
      <c r="DX71">
        <v>1</v>
      </c>
      <c r="DY71">
        <v>2.0985294117647051</v>
      </c>
      <c r="DZ71">
        <v>-3.5678778014273278</v>
      </c>
      <c r="EA71">
        <v>1.83187646056769</v>
      </c>
      <c r="EB71">
        <v>0</v>
      </c>
      <c r="EC71">
        <v>4.7040415000000002E-2</v>
      </c>
      <c r="ED71">
        <v>1.8405957973733501E-2</v>
      </c>
      <c r="EE71">
        <v>1.9022479807519841E-3</v>
      </c>
      <c r="EF71">
        <v>1</v>
      </c>
      <c r="EG71">
        <v>2</v>
      </c>
      <c r="EH71">
        <v>3</v>
      </c>
      <c r="EI71" t="s">
        <v>305</v>
      </c>
      <c r="EJ71">
        <v>100</v>
      </c>
      <c r="EK71">
        <v>100</v>
      </c>
      <c r="EL71">
        <v>2.1579999999999999</v>
      </c>
      <c r="EM71">
        <v>0.109</v>
      </c>
      <c r="EN71">
        <v>1.544134729349901</v>
      </c>
      <c r="EO71">
        <v>1.948427853356016E-3</v>
      </c>
      <c r="EP71">
        <v>-1.17243448438673E-6</v>
      </c>
      <c r="EQ71">
        <v>3.7522437633766031E-10</v>
      </c>
      <c r="ER71">
        <v>-4.8377184931869821E-2</v>
      </c>
      <c r="ES71">
        <v>1.324990706552629E-3</v>
      </c>
      <c r="ET71">
        <v>4.5198677459254959E-4</v>
      </c>
      <c r="EU71">
        <v>-2.6198240979392152E-7</v>
      </c>
      <c r="EV71">
        <v>2</v>
      </c>
      <c r="EW71">
        <v>2078</v>
      </c>
      <c r="EX71">
        <v>1</v>
      </c>
      <c r="EY71">
        <v>28</v>
      </c>
      <c r="EZ71">
        <v>1.2</v>
      </c>
      <c r="FA71">
        <v>1.3</v>
      </c>
      <c r="FB71">
        <v>1.64917</v>
      </c>
      <c r="FC71">
        <v>2.5402800000000001</v>
      </c>
      <c r="FD71">
        <v>2.8491200000000001</v>
      </c>
      <c r="FE71">
        <v>3.1958000000000002</v>
      </c>
      <c r="FF71">
        <v>3.0981399999999999</v>
      </c>
      <c r="FG71">
        <v>2.3986800000000001</v>
      </c>
      <c r="FH71">
        <v>34.829599999999999</v>
      </c>
      <c r="FI71">
        <v>16.084599999999998</v>
      </c>
      <c r="FJ71">
        <v>18</v>
      </c>
      <c r="FK71">
        <v>1053.1400000000001</v>
      </c>
      <c r="FL71">
        <v>798.24199999999996</v>
      </c>
      <c r="FM71">
        <v>25.000299999999999</v>
      </c>
      <c r="FN71">
        <v>23.609500000000001</v>
      </c>
      <c r="FO71">
        <v>30</v>
      </c>
      <c r="FP71">
        <v>23.366700000000002</v>
      </c>
      <c r="FQ71">
        <v>23.432099999999998</v>
      </c>
      <c r="FR71">
        <v>33.01</v>
      </c>
      <c r="FS71">
        <v>16.069099999999999</v>
      </c>
      <c r="FT71">
        <v>97.751199999999997</v>
      </c>
      <c r="FU71">
        <v>25</v>
      </c>
      <c r="FV71">
        <v>400</v>
      </c>
      <c r="FW71">
        <v>17.466999999999999</v>
      </c>
      <c r="FX71">
        <v>101.354</v>
      </c>
      <c r="FY71">
        <v>101.58199999999999</v>
      </c>
    </row>
    <row r="72" spans="1:181" x14ac:dyDescent="0.2">
      <c r="A72">
        <v>54</v>
      </c>
      <c r="B72">
        <v>1634338275.5</v>
      </c>
      <c r="C72">
        <v>1486.5</v>
      </c>
      <c r="D72" t="s">
        <v>424</v>
      </c>
      <c r="E72" t="s">
        <v>425</v>
      </c>
      <c r="F72" t="s">
        <v>301</v>
      </c>
      <c r="G72">
        <v>1634338275.5</v>
      </c>
      <c r="H72">
        <f t="shared" si="46"/>
        <v>8.8377309309538077E-5</v>
      </c>
      <c r="I72">
        <f t="shared" si="47"/>
        <v>8.8377309309538077E-2</v>
      </c>
      <c r="J72">
        <f t="shared" si="48"/>
        <v>-0.59706793539076042</v>
      </c>
      <c r="K72">
        <f t="shared" si="49"/>
        <v>400.37900000000002</v>
      </c>
      <c r="L72">
        <f t="shared" si="50"/>
        <v>567.78639660903036</v>
      </c>
      <c r="M72">
        <f t="shared" si="51"/>
        <v>51.762762624024937</v>
      </c>
      <c r="N72">
        <f t="shared" si="52"/>
        <v>36.500915239283607</v>
      </c>
      <c r="O72">
        <f t="shared" si="53"/>
        <v>5.3024262791157217E-3</v>
      </c>
      <c r="P72">
        <f t="shared" si="54"/>
        <v>2.7691096305418261</v>
      </c>
      <c r="Q72">
        <f t="shared" si="55"/>
        <v>5.296792004992233E-3</v>
      </c>
      <c r="R72">
        <f t="shared" si="56"/>
        <v>3.3110007099973445E-3</v>
      </c>
      <c r="S72">
        <f t="shared" si="57"/>
        <v>0</v>
      </c>
      <c r="T72">
        <f t="shared" si="58"/>
        <v>25.047847142011911</v>
      </c>
      <c r="U72">
        <f t="shared" si="59"/>
        <v>24.424600000000002</v>
      </c>
      <c r="V72">
        <f t="shared" si="60"/>
        <v>3.0722205423206104</v>
      </c>
      <c r="W72">
        <f t="shared" si="61"/>
        <v>49.79084020134669</v>
      </c>
      <c r="X72">
        <f t="shared" si="62"/>
        <v>1.59000637522272</v>
      </c>
      <c r="Y72">
        <f t="shared" si="63"/>
        <v>3.1933712481913799</v>
      </c>
      <c r="Z72">
        <f t="shared" si="64"/>
        <v>1.4822141670978903</v>
      </c>
      <c r="AA72">
        <f t="shared" si="65"/>
        <v>-3.8974393405506293</v>
      </c>
      <c r="AB72">
        <f t="shared" si="66"/>
        <v>96.664134365146282</v>
      </c>
      <c r="AC72">
        <f t="shared" si="67"/>
        <v>7.3652081968522927</v>
      </c>
      <c r="AD72">
        <f t="shared" si="68"/>
        <v>100.13190322144794</v>
      </c>
      <c r="AE72">
        <v>5</v>
      </c>
      <c r="AF72">
        <v>0</v>
      </c>
      <c r="AG72">
        <f t="shared" si="69"/>
        <v>1</v>
      </c>
      <c r="AH72">
        <f t="shared" si="70"/>
        <v>0</v>
      </c>
      <c r="AI72">
        <f t="shared" si="71"/>
        <v>48493.391706706774</v>
      </c>
      <c r="AJ72" t="s">
        <v>302</v>
      </c>
      <c r="AK72" t="s">
        <v>302</v>
      </c>
      <c r="AL72">
        <v>0</v>
      </c>
      <c r="AM72">
        <v>0</v>
      </c>
      <c r="AN72" t="e">
        <f t="shared" si="72"/>
        <v>#DIV/0!</v>
      </c>
      <c r="AO72">
        <v>0</v>
      </c>
      <c r="AP72" t="s">
        <v>302</v>
      </c>
      <c r="AQ72" t="s">
        <v>302</v>
      </c>
      <c r="AR72">
        <v>0</v>
      </c>
      <c r="AS72">
        <v>0</v>
      </c>
      <c r="AT72" t="e">
        <f t="shared" si="73"/>
        <v>#DIV/0!</v>
      </c>
      <c r="AU72">
        <v>0.5</v>
      </c>
      <c r="AV72">
        <f t="shared" si="74"/>
        <v>0</v>
      </c>
      <c r="AW72">
        <f t="shared" si="75"/>
        <v>-0.59706793539076042</v>
      </c>
      <c r="AX72" t="e">
        <f t="shared" si="76"/>
        <v>#DIV/0!</v>
      </c>
      <c r="AY72" t="e">
        <f t="shared" si="77"/>
        <v>#DIV/0!</v>
      </c>
      <c r="AZ72" t="e">
        <f t="shared" si="78"/>
        <v>#DIV/0!</v>
      </c>
      <c r="BA72" t="e">
        <f t="shared" si="79"/>
        <v>#DIV/0!</v>
      </c>
      <c r="BB72" t="s">
        <v>302</v>
      </c>
      <c r="BC72">
        <v>0</v>
      </c>
      <c r="BD72" t="e">
        <f t="shared" si="80"/>
        <v>#DIV/0!</v>
      </c>
      <c r="BE72" t="e">
        <f t="shared" si="81"/>
        <v>#DIV/0!</v>
      </c>
      <c r="BF72" t="e">
        <f t="shared" si="82"/>
        <v>#DIV/0!</v>
      </c>
      <c r="BG72" t="e">
        <f t="shared" si="83"/>
        <v>#DIV/0!</v>
      </c>
      <c r="BH72" t="e">
        <f t="shared" si="84"/>
        <v>#DIV/0!</v>
      </c>
      <c r="BI72" t="e">
        <f t="shared" si="85"/>
        <v>#DIV/0!</v>
      </c>
      <c r="BJ72" t="e">
        <f t="shared" si="86"/>
        <v>#DIV/0!</v>
      </c>
      <c r="BK72" t="e">
        <f t="shared" si="87"/>
        <v>#DIV/0!</v>
      </c>
      <c r="BL72">
        <f t="shared" si="88"/>
        <v>0</v>
      </c>
      <c r="BM72">
        <f t="shared" si="89"/>
        <v>0</v>
      </c>
      <c r="BN72">
        <f t="shared" si="90"/>
        <v>0</v>
      </c>
      <c r="BO72">
        <f t="shared" si="91"/>
        <v>0</v>
      </c>
      <c r="BP72">
        <v>6</v>
      </c>
      <c r="BQ72">
        <v>0.5</v>
      </c>
      <c r="BR72" t="s">
        <v>303</v>
      </c>
      <c r="BS72">
        <v>1634338275.5</v>
      </c>
      <c r="BT72">
        <v>400.37900000000002</v>
      </c>
      <c r="BU72">
        <v>400.04199999999997</v>
      </c>
      <c r="BV72">
        <v>17.440799999999999</v>
      </c>
      <c r="BW72">
        <v>17.3887</v>
      </c>
      <c r="BX72">
        <v>398.22199999999998</v>
      </c>
      <c r="BY72">
        <v>17.331900000000001</v>
      </c>
      <c r="BZ72">
        <v>1000.03</v>
      </c>
      <c r="CA72">
        <v>91.066000000000003</v>
      </c>
      <c r="CB72">
        <v>9.9908399999999994E-2</v>
      </c>
      <c r="CC72">
        <v>25.072099999999999</v>
      </c>
      <c r="CD72">
        <v>24.424600000000002</v>
      </c>
      <c r="CE72">
        <v>999.9</v>
      </c>
      <c r="CF72">
        <v>0</v>
      </c>
      <c r="CG72">
        <v>0</v>
      </c>
      <c r="CH72">
        <v>10006.200000000001</v>
      </c>
      <c r="CI72">
        <v>0</v>
      </c>
      <c r="CJ72">
        <v>1.5289399999999999E-3</v>
      </c>
      <c r="CK72">
        <v>0</v>
      </c>
      <c r="CL72">
        <v>0</v>
      </c>
      <c r="CM72">
        <v>0</v>
      </c>
      <c r="CN72">
        <v>0</v>
      </c>
      <c r="CO72">
        <v>2.9</v>
      </c>
      <c r="CP72">
        <v>0</v>
      </c>
      <c r="CQ72">
        <v>-0.36</v>
      </c>
      <c r="CR72">
        <v>-1.46</v>
      </c>
      <c r="CS72">
        <v>35.125</v>
      </c>
      <c r="CT72">
        <v>41.5</v>
      </c>
      <c r="CU72">
        <v>38</v>
      </c>
      <c r="CV72">
        <v>41.561999999999998</v>
      </c>
      <c r="CW72">
        <v>36.5</v>
      </c>
      <c r="CX72">
        <v>0</v>
      </c>
      <c r="CY72">
        <v>0</v>
      </c>
      <c r="CZ72">
        <v>0</v>
      </c>
      <c r="DA72">
        <v>4274.2000000476837</v>
      </c>
      <c r="DB72">
        <v>0</v>
      </c>
      <c r="DC72">
        <v>1.6542307692307689</v>
      </c>
      <c r="DD72">
        <v>-2.4010254862014349</v>
      </c>
      <c r="DE72">
        <v>1.4321366107806039</v>
      </c>
      <c r="DF72">
        <v>-1.4634615384615379</v>
      </c>
      <c r="DG72">
        <v>15</v>
      </c>
      <c r="DH72">
        <v>1634338196.5</v>
      </c>
      <c r="DI72" t="s">
        <v>415</v>
      </c>
      <c r="DJ72">
        <v>1634338196.5</v>
      </c>
      <c r="DK72">
        <v>1634338195</v>
      </c>
      <c r="DL72">
        <v>136</v>
      </c>
      <c r="DM72">
        <v>2.9000000000000001E-2</v>
      </c>
      <c r="DN72">
        <v>0</v>
      </c>
      <c r="DO72">
        <v>2.157</v>
      </c>
      <c r="DP72">
        <v>0.107</v>
      </c>
      <c r="DQ72">
        <v>400</v>
      </c>
      <c r="DR72">
        <v>17</v>
      </c>
      <c r="DS72">
        <v>0.36</v>
      </c>
      <c r="DT72">
        <v>0.18</v>
      </c>
      <c r="DU72">
        <v>0.37137452500000001</v>
      </c>
      <c r="DV72">
        <v>-2.9204679174484969E-2</v>
      </c>
      <c r="DW72">
        <v>2.05878881554028E-2</v>
      </c>
      <c r="DX72">
        <v>1</v>
      </c>
      <c r="DY72">
        <v>1.8147058823529409</v>
      </c>
      <c r="DZ72">
        <v>-3.0131868131868158</v>
      </c>
      <c r="EA72">
        <v>1.7401373091429539</v>
      </c>
      <c r="EB72">
        <v>0</v>
      </c>
      <c r="EC72">
        <v>4.8567387500000003E-2</v>
      </c>
      <c r="ED72">
        <v>1.6026658536585262E-2</v>
      </c>
      <c r="EE72">
        <v>1.6272043767129409E-3</v>
      </c>
      <c r="EF72">
        <v>1</v>
      </c>
      <c r="EG72">
        <v>2</v>
      </c>
      <c r="EH72">
        <v>3</v>
      </c>
      <c r="EI72" t="s">
        <v>305</v>
      </c>
      <c r="EJ72">
        <v>100</v>
      </c>
      <c r="EK72">
        <v>100</v>
      </c>
      <c r="EL72">
        <v>2.157</v>
      </c>
      <c r="EM72">
        <v>0.1089</v>
      </c>
      <c r="EN72">
        <v>1.544134729349901</v>
      </c>
      <c r="EO72">
        <v>1.948427853356016E-3</v>
      </c>
      <c r="EP72">
        <v>-1.17243448438673E-6</v>
      </c>
      <c r="EQ72">
        <v>3.7522437633766031E-10</v>
      </c>
      <c r="ER72">
        <v>-4.8377184931869821E-2</v>
      </c>
      <c r="ES72">
        <v>1.324990706552629E-3</v>
      </c>
      <c r="ET72">
        <v>4.5198677459254959E-4</v>
      </c>
      <c r="EU72">
        <v>-2.6198240979392152E-7</v>
      </c>
      <c r="EV72">
        <v>2</v>
      </c>
      <c r="EW72">
        <v>2078</v>
      </c>
      <c r="EX72">
        <v>1</v>
      </c>
      <c r="EY72">
        <v>28</v>
      </c>
      <c r="EZ72">
        <v>1.3</v>
      </c>
      <c r="FA72">
        <v>1.3</v>
      </c>
      <c r="FB72">
        <v>1.64795</v>
      </c>
      <c r="FC72">
        <v>2.5366200000000001</v>
      </c>
      <c r="FD72">
        <v>2.8491200000000001</v>
      </c>
      <c r="FE72">
        <v>3.1958000000000002</v>
      </c>
      <c r="FF72">
        <v>3.0981399999999999</v>
      </c>
      <c r="FG72">
        <v>2.3999000000000001</v>
      </c>
      <c r="FH72">
        <v>34.829599999999999</v>
      </c>
      <c r="FI72">
        <v>16.075800000000001</v>
      </c>
      <c r="FJ72">
        <v>18</v>
      </c>
      <c r="FK72">
        <v>1053.5899999999999</v>
      </c>
      <c r="FL72">
        <v>798.46199999999999</v>
      </c>
      <c r="FM72">
        <v>25.000299999999999</v>
      </c>
      <c r="FN72">
        <v>23.609500000000001</v>
      </c>
      <c r="FO72">
        <v>30</v>
      </c>
      <c r="FP72">
        <v>23.366700000000002</v>
      </c>
      <c r="FQ72">
        <v>23.432099999999998</v>
      </c>
      <c r="FR72">
        <v>33.008800000000001</v>
      </c>
      <c r="FS72">
        <v>15.7661</v>
      </c>
      <c r="FT72">
        <v>97.751199999999997</v>
      </c>
      <c r="FU72">
        <v>25</v>
      </c>
      <c r="FV72">
        <v>400</v>
      </c>
      <c r="FW72">
        <v>17.486499999999999</v>
      </c>
      <c r="FX72">
        <v>101.352</v>
      </c>
      <c r="FY72">
        <v>101.583</v>
      </c>
    </row>
    <row r="73" spans="1:181" x14ac:dyDescent="0.2">
      <c r="A73">
        <v>55</v>
      </c>
      <c r="B73">
        <v>1634338280.5</v>
      </c>
      <c r="C73">
        <v>1491.5</v>
      </c>
      <c r="D73" t="s">
        <v>426</v>
      </c>
      <c r="E73" t="s">
        <v>427</v>
      </c>
      <c r="F73" t="s">
        <v>301</v>
      </c>
      <c r="G73">
        <v>1634338280.5</v>
      </c>
      <c r="H73">
        <f t="shared" si="46"/>
        <v>2.9344844639255583E-5</v>
      </c>
      <c r="I73">
        <f t="shared" si="47"/>
        <v>2.9344844639255584E-2</v>
      </c>
      <c r="J73">
        <f t="shared" si="48"/>
        <v>-0.54672671155034214</v>
      </c>
      <c r="K73">
        <f t="shared" si="49"/>
        <v>400.29199999999997</v>
      </c>
      <c r="L73">
        <f t="shared" si="50"/>
        <v>879.65346968570964</v>
      </c>
      <c r="M73">
        <f t="shared" si="51"/>
        <v>80.194537477961717</v>
      </c>
      <c r="N73">
        <f t="shared" si="52"/>
        <v>36.493042888352001</v>
      </c>
      <c r="O73">
        <f t="shared" si="53"/>
        <v>1.7627006506679504E-3</v>
      </c>
      <c r="P73">
        <f t="shared" si="54"/>
        <v>2.768059105684729</v>
      </c>
      <c r="Q73">
        <f t="shared" si="55"/>
        <v>1.7620772843037085E-3</v>
      </c>
      <c r="R73">
        <f t="shared" si="56"/>
        <v>1.1013542899456733E-3</v>
      </c>
      <c r="S73">
        <f t="shared" si="57"/>
        <v>0</v>
      </c>
      <c r="T73">
        <f t="shared" si="58"/>
        <v>25.06934426068895</v>
      </c>
      <c r="U73">
        <f t="shared" si="59"/>
        <v>24.422499999999999</v>
      </c>
      <c r="V73">
        <f t="shared" si="60"/>
        <v>3.0718342515710488</v>
      </c>
      <c r="W73">
        <f t="shared" si="61"/>
        <v>49.851114254955839</v>
      </c>
      <c r="X73">
        <f t="shared" si="62"/>
        <v>1.5924339665744001</v>
      </c>
      <c r="Y73">
        <f t="shared" si="63"/>
        <v>3.194379885733631</v>
      </c>
      <c r="Z73">
        <f t="shared" si="64"/>
        <v>1.4794002849966488</v>
      </c>
      <c r="AA73">
        <f t="shared" si="65"/>
        <v>-1.2941076485911713</v>
      </c>
      <c r="AB73">
        <f t="shared" si="66"/>
        <v>97.731776480966829</v>
      </c>
      <c r="AC73">
        <f t="shared" si="67"/>
        <v>7.4495022992856113</v>
      </c>
      <c r="AD73">
        <f t="shared" si="68"/>
        <v>103.88717113166126</v>
      </c>
      <c r="AE73">
        <v>4</v>
      </c>
      <c r="AF73">
        <v>0</v>
      </c>
      <c r="AG73">
        <f t="shared" si="69"/>
        <v>1</v>
      </c>
      <c r="AH73">
        <f t="shared" si="70"/>
        <v>0</v>
      </c>
      <c r="AI73">
        <f t="shared" si="71"/>
        <v>48463.712693223708</v>
      </c>
      <c r="AJ73" t="s">
        <v>302</v>
      </c>
      <c r="AK73" t="s">
        <v>302</v>
      </c>
      <c r="AL73">
        <v>0</v>
      </c>
      <c r="AM73">
        <v>0</v>
      </c>
      <c r="AN73" t="e">
        <f t="shared" si="72"/>
        <v>#DIV/0!</v>
      </c>
      <c r="AO73">
        <v>0</v>
      </c>
      <c r="AP73" t="s">
        <v>302</v>
      </c>
      <c r="AQ73" t="s">
        <v>302</v>
      </c>
      <c r="AR73">
        <v>0</v>
      </c>
      <c r="AS73">
        <v>0</v>
      </c>
      <c r="AT73" t="e">
        <f t="shared" si="73"/>
        <v>#DIV/0!</v>
      </c>
      <c r="AU73">
        <v>0.5</v>
      </c>
      <c r="AV73">
        <f t="shared" si="74"/>
        <v>0</v>
      </c>
      <c r="AW73">
        <f t="shared" si="75"/>
        <v>-0.54672671155034214</v>
      </c>
      <c r="AX73" t="e">
        <f t="shared" si="76"/>
        <v>#DIV/0!</v>
      </c>
      <c r="AY73" t="e">
        <f t="shared" si="77"/>
        <v>#DIV/0!</v>
      </c>
      <c r="AZ73" t="e">
        <f t="shared" si="78"/>
        <v>#DIV/0!</v>
      </c>
      <c r="BA73" t="e">
        <f t="shared" si="79"/>
        <v>#DIV/0!</v>
      </c>
      <c r="BB73" t="s">
        <v>302</v>
      </c>
      <c r="BC73">
        <v>0</v>
      </c>
      <c r="BD73" t="e">
        <f t="shared" si="80"/>
        <v>#DIV/0!</v>
      </c>
      <c r="BE73" t="e">
        <f t="shared" si="81"/>
        <v>#DIV/0!</v>
      </c>
      <c r="BF73" t="e">
        <f t="shared" si="82"/>
        <v>#DIV/0!</v>
      </c>
      <c r="BG73" t="e">
        <f t="shared" si="83"/>
        <v>#DIV/0!</v>
      </c>
      <c r="BH73" t="e">
        <f t="shared" si="84"/>
        <v>#DIV/0!</v>
      </c>
      <c r="BI73" t="e">
        <f t="shared" si="85"/>
        <v>#DIV/0!</v>
      </c>
      <c r="BJ73" t="e">
        <f t="shared" si="86"/>
        <v>#DIV/0!</v>
      </c>
      <c r="BK73" t="e">
        <f t="shared" si="87"/>
        <v>#DIV/0!</v>
      </c>
      <c r="BL73">
        <f t="shared" si="88"/>
        <v>0</v>
      </c>
      <c r="BM73">
        <f t="shared" si="89"/>
        <v>0</v>
      </c>
      <c r="BN73">
        <f t="shared" si="90"/>
        <v>0</v>
      </c>
      <c r="BO73">
        <f t="shared" si="91"/>
        <v>0</v>
      </c>
      <c r="BP73">
        <v>6</v>
      </c>
      <c r="BQ73">
        <v>0.5</v>
      </c>
      <c r="BR73" t="s">
        <v>303</v>
      </c>
      <c r="BS73">
        <v>1634338280.5</v>
      </c>
      <c r="BT73">
        <v>400.29199999999997</v>
      </c>
      <c r="BU73">
        <v>399.971</v>
      </c>
      <c r="BV73">
        <v>17.467400000000001</v>
      </c>
      <c r="BW73">
        <v>17.450099999999999</v>
      </c>
      <c r="BX73">
        <v>398.13499999999999</v>
      </c>
      <c r="BY73">
        <v>17.357900000000001</v>
      </c>
      <c r="BZ73">
        <v>999.96299999999997</v>
      </c>
      <c r="CA73">
        <v>91.066000000000003</v>
      </c>
      <c r="CB73">
        <v>0.10005600000000001</v>
      </c>
      <c r="CC73">
        <v>25.077400000000001</v>
      </c>
      <c r="CD73">
        <v>24.422499999999999</v>
      </c>
      <c r="CE73">
        <v>999.9</v>
      </c>
      <c r="CF73">
        <v>0</v>
      </c>
      <c r="CG73">
        <v>0</v>
      </c>
      <c r="CH73">
        <v>10000</v>
      </c>
      <c r="CI73">
        <v>0</v>
      </c>
      <c r="CJ73">
        <v>1.5289399999999999E-3</v>
      </c>
      <c r="CK73">
        <v>0</v>
      </c>
      <c r="CL73">
        <v>0</v>
      </c>
      <c r="CM73">
        <v>0</v>
      </c>
      <c r="CN73">
        <v>0</v>
      </c>
      <c r="CO73">
        <v>1.46</v>
      </c>
      <c r="CP73">
        <v>0</v>
      </c>
      <c r="CQ73">
        <v>0.75</v>
      </c>
      <c r="CR73">
        <v>-0.61</v>
      </c>
      <c r="CS73">
        <v>35.5</v>
      </c>
      <c r="CT73">
        <v>41.5</v>
      </c>
      <c r="CU73">
        <v>38</v>
      </c>
      <c r="CV73">
        <v>41.561999999999998</v>
      </c>
      <c r="CW73">
        <v>36.436999999999998</v>
      </c>
      <c r="CX73">
        <v>0</v>
      </c>
      <c r="CY73">
        <v>0</v>
      </c>
      <c r="CZ73">
        <v>0</v>
      </c>
      <c r="DA73">
        <v>4279</v>
      </c>
      <c r="DB73">
        <v>0</v>
      </c>
      <c r="DC73">
        <v>1.4753846153846151</v>
      </c>
      <c r="DD73">
        <v>2.2967522510235319</v>
      </c>
      <c r="DE73">
        <v>-6.4458120454954484</v>
      </c>
      <c r="DF73">
        <v>-1.417692307692308</v>
      </c>
      <c r="DG73">
        <v>15</v>
      </c>
      <c r="DH73">
        <v>1634338196.5</v>
      </c>
      <c r="DI73" t="s">
        <v>415</v>
      </c>
      <c r="DJ73">
        <v>1634338196.5</v>
      </c>
      <c r="DK73">
        <v>1634338195</v>
      </c>
      <c r="DL73">
        <v>136</v>
      </c>
      <c r="DM73">
        <v>2.9000000000000001E-2</v>
      </c>
      <c r="DN73">
        <v>0</v>
      </c>
      <c r="DO73">
        <v>2.157</v>
      </c>
      <c r="DP73">
        <v>0.107</v>
      </c>
      <c r="DQ73">
        <v>400</v>
      </c>
      <c r="DR73">
        <v>17</v>
      </c>
      <c r="DS73">
        <v>0.36</v>
      </c>
      <c r="DT73">
        <v>0.18</v>
      </c>
      <c r="DU73">
        <v>0.366421475</v>
      </c>
      <c r="DV73">
        <v>-9.3039523452158643E-2</v>
      </c>
      <c r="DW73">
        <v>1.9860525475157379E-2</v>
      </c>
      <c r="DX73">
        <v>1</v>
      </c>
      <c r="DY73">
        <v>1.667428571428571</v>
      </c>
      <c r="DZ73">
        <v>-2.602191780821923</v>
      </c>
      <c r="EA73">
        <v>1.9169877305772389</v>
      </c>
      <c r="EB73">
        <v>0</v>
      </c>
      <c r="EC73">
        <v>4.5839882499999998E-2</v>
      </c>
      <c r="ED73">
        <v>-4.74460333958725E-2</v>
      </c>
      <c r="EE73">
        <v>8.9683916943309148E-3</v>
      </c>
      <c r="EF73">
        <v>1</v>
      </c>
      <c r="EG73">
        <v>2</v>
      </c>
      <c r="EH73">
        <v>3</v>
      </c>
      <c r="EI73" t="s">
        <v>305</v>
      </c>
      <c r="EJ73">
        <v>100</v>
      </c>
      <c r="EK73">
        <v>100</v>
      </c>
      <c r="EL73">
        <v>2.157</v>
      </c>
      <c r="EM73">
        <v>0.1095</v>
      </c>
      <c r="EN73">
        <v>1.544134729349901</v>
      </c>
      <c r="EO73">
        <v>1.948427853356016E-3</v>
      </c>
      <c r="EP73">
        <v>-1.17243448438673E-6</v>
      </c>
      <c r="EQ73">
        <v>3.7522437633766031E-10</v>
      </c>
      <c r="ER73">
        <v>-4.8377184931869821E-2</v>
      </c>
      <c r="ES73">
        <v>1.324990706552629E-3</v>
      </c>
      <c r="ET73">
        <v>4.5198677459254959E-4</v>
      </c>
      <c r="EU73">
        <v>-2.6198240979392152E-7</v>
      </c>
      <c r="EV73">
        <v>2</v>
      </c>
      <c r="EW73">
        <v>2078</v>
      </c>
      <c r="EX73">
        <v>1</v>
      </c>
      <c r="EY73">
        <v>28</v>
      </c>
      <c r="EZ73">
        <v>1.4</v>
      </c>
      <c r="FA73">
        <v>1.4</v>
      </c>
      <c r="FB73">
        <v>1.64795</v>
      </c>
      <c r="FC73">
        <v>2.5341800000000001</v>
      </c>
      <c r="FD73">
        <v>2.8491200000000001</v>
      </c>
      <c r="FE73">
        <v>3.1958000000000002</v>
      </c>
      <c r="FF73">
        <v>3.0981399999999999</v>
      </c>
      <c r="FG73">
        <v>2.4121100000000002</v>
      </c>
      <c r="FH73">
        <v>34.829599999999999</v>
      </c>
      <c r="FI73">
        <v>16.084599999999998</v>
      </c>
      <c r="FJ73">
        <v>18</v>
      </c>
      <c r="FK73">
        <v>1054.73</v>
      </c>
      <c r="FL73">
        <v>798.21699999999998</v>
      </c>
      <c r="FM73">
        <v>25.000299999999999</v>
      </c>
      <c r="FN73">
        <v>23.609500000000001</v>
      </c>
      <c r="FO73">
        <v>30.000299999999999</v>
      </c>
      <c r="FP73">
        <v>23.366700000000002</v>
      </c>
      <c r="FQ73">
        <v>23.432099999999998</v>
      </c>
      <c r="FR73">
        <v>33.0107</v>
      </c>
      <c r="FS73">
        <v>15.7661</v>
      </c>
      <c r="FT73">
        <v>97.751199999999997</v>
      </c>
      <c r="FU73">
        <v>25</v>
      </c>
      <c r="FV73">
        <v>400</v>
      </c>
      <c r="FW73">
        <v>17.472100000000001</v>
      </c>
      <c r="FX73">
        <v>101.352</v>
      </c>
      <c r="FY73">
        <v>101.583</v>
      </c>
    </row>
    <row r="74" spans="1:181" x14ac:dyDescent="0.2">
      <c r="A74">
        <v>56</v>
      </c>
      <c r="B74">
        <v>1634338285.5</v>
      </c>
      <c r="C74">
        <v>1496.5</v>
      </c>
      <c r="D74" t="s">
        <v>428</v>
      </c>
      <c r="E74" t="s">
        <v>429</v>
      </c>
      <c r="F74" t="s">
        <v>301</v>
      </c>
      <c r="G74">
        <v>1634338285.5</v>
      </c>
      <c r="H74">
        <f t="shared" si="46"/>
        <v>6.9381058949969735E-5</v>
      </c>
      <c r="I74">
        <f t="shared" si="47"/>
        <v>6.9381058949969737E-2</v>
      </c>
      <c r="J74">
        <f t="shared" si="48"/>
        <v>-0.71945271862091997</v>
      </c>
      <c r="K74">
        <f t="shared" si="49"/>
        <v>400.38499999999999</v>
      </c>
      <c r="L74">
        <f t="shared" si="50"/>
        <v>662.17945703324426</v>
      </c>
      <c r="M74">
        <f t="shared" si="51"/>
        <v>60.36949476099003</v>
      </c>
      <c r="N74">
        <f t="shared" si="52"/>
        <v>36.502250112336995</v>
      </c>
      <c r="O74">
        <f t="shared" si="53"/>
        <v>4.1747643003694126E-3</v>
      </c>
      <c r="P74">
        <f t="shared" si="54"/>
        <v>2.7688437657265337</v>
      </c>
      <c r="Q74">
        <f t="shared" si="55"/>
        <v>4.1712704824109527E-3</v>
      </c>
      <c r="R74">
        <f t="shared" si="56"/>
        <v>2.6073577062728157E-3</v>
      </c>
      <c r="S74">
        <f t="shared" si="57"/>
        <v>0</v>
      </c>
      <c r="T74">
        <f t="shared" si="58"/>
        <v>25.068058675523933</v>
      </c>
      <c r="U74">
        <f t="shared" si="59"/>
        <v>24.425699999999999</v>
      </c>
      <c r="V74">
        <f t="shared" si="60"/>
        <v>3.0724229020404943</v>
      </c>
      <c r="W74">
        <f t="shared" si="61"/>
        <v>49.897467333592537</v>
      </c>
      <c r="X74">
        <f t="shared" si="62"/>
        <v>1.59483612551708</v>
      </c>
      <c r="Y74">
        <f t="shared" si="63"/>
        <v>3.1962266037566729</v>
      </c>
      <c r="Z74">
        <f t="shared" si="64"/>
        <v>1.4775867765234143</v>
      </c>
      <c r="AA74">
        <f t="shared" si="65"/>
        <v>-3.0597046996936652</v>
      </c>
      <c r="AB74">
        <f t="shared" si="66"/>
        <v>98.729760831717314</v>
      </c>
      <c r="AC74">
        <f t="shared" si="67"/>
        <v>7.5239290668160645</v>
      </c>
      <c r="AD74">
        <f t="shared" si="68"/>
        <v>103.19398519883971</v>
      </c>
      <c r="AE74">
        <v>4</v>
      </c>
      <c r="AF74">
        <v>0</v>
      </c>
      <c r="AG74">
        <f t="shared" si="69"/>
        <v>1</v>
      </c>
      <c r="AH74">
        <f t="shared" si="70"/>
        <v>0</v>
      </c>
      <c r="AI74">
        <f t="shared" si="71"/>
        <v>48483.704145573123</v>
      </c>
      <c r="AJ74" t="s">
        <v>302</v>
      </c>
      <c r="AK74" t="s">
        <v>302</v>
      </c>
      <c r="AL74">
        <v>0</v>
      </c>
      <c r="AM74">
        <v>0</v>
      </c>
      <c r="AN74" t="e">
        <f t="shared" si="72"/>
        <v>#DIV/0!</v>
      </c>
      <c r="AO74">
        <v>0</v>
      </c>
      <c r="AP74" t="s">
        <v>302</v>
      </c>
      <c r="AQ74" t="s">
        <v>302</v>
      </c>
      <c r="AR74">
        <v>0</v>
      </c>
      <c r="AS74">
        <v>0</v>
      </c>
      <c r="AT74" t="e">
        <f t="shared" si="73"/>
        <v>#DIV/0!</v>
      </c>
      <c r="AU74">
        <v>0.5</v>
      </c>
      <c r="AV74">
        <f t="shared" si="74"/>
        <v>0</v>
      </c>
      <c r="AW74">
        <f t="shared" si="75"/>
        <v>-0.71945271862091997</v>
      </c>
      <c r="AX74" t="e">
        <f t="shared" si="76"/>
        <v>#DIV/0!</v>
      </c>
      <c r="AY74" t="e">
        <f t="shared" si="77"/>
        <v>#DIV/0!</v>
      </c>
      <c r="AZ74" t="e">
        <f t="shared" si="78"/>
        <v>#DIV/0!</v>
      </c>
      <c r="BA74" t="e">
        <f t="shared" si="79"/>
        <v>#DIV/0!</v>
      </c>
      <c r="BB74" t="s">
        <v>302</v>
      </c>
      <c r="BC74">
        <v>0</v>
      </c>
      <c r="BD74" t="e">
        <f t="shared" si="80"/>
        <v>#DIV/0!</v>
      </c>
      <c r="BE74" t="e">
        <f t="shared" si="81"/>
        <v>#DIV/0!</v>
      </c>
      <c r="BF74" t="e">
        <f t="shared" si="82"/>
        <v>#DIV/0!</v>
      </c>
      <c r="BG74" t="e">
        <f t="shared" si="83"/>
        <v>#DIV/0!</v>
      </c>
      <c r="BH74" t="e">
        <f t="shared" si="84"/>
        <v>#DIV/0!</v>
      </c>
      <c r="BI74" t="e">
        <f t="shared" si="85"/>
        <v>#DIV/0!</v>
      </c>
      <c r="BJ74" t="e">
        <f t="shared" si="86"/>
        <v>#DIV/0!</v>
      </c>
      <c r="BK74" t="e">
        <f t="shared" si="87"/>
        <v>#DIV/0!</v>
      </c>
      <c r="BL74">
        <f t="shared" si="88"/>
        <v>0</v>
      </c>
      <c r="BM74">
        <f t="shared" si="89"/>
        <v>0</v>
      </c>
      <c r="BN74">
        <f t="shared" si="90"/>
        <v>0</v>
      </c>
      <c r="BO74">
        <f t="shared" si="91"/>
        <v>0</v>
      </c>
      <c r="BP74">
        <v>6</v>
      </c>
      <c r="BQ74">
        <v>0.5</v>
      </c>
      <c r="BR74" t="s">
        <v>303</v>
      </c>
      <c r="BS74">
        <v>1634338285.5</v>
      </c>
      <c r="BT74">
        <v>400.38499999999999</v>
      </c>
      <c r="BU74">
        <v>399.97</v>
      </c>
      <c r="BV74">
        <v>17.493400000000001</v>
      </c>
      <c r="BW74">
        <v>17.452500000000001</v>
      </c>
      <c r="BX74">
        <v>398.22800000000001</v>
      </c>
      <c r="BY74">
        <v>17.383500000000002</v>
      </c>
      <c r="BZ74">
        <v>1000.01</v>
      </c>
      <c r="CA74">
        <v>91.068100000000001</v>
      </c>
      <c r="CB74">
        <v>9.9776199999999995E-2</v>
      </c>
      <c r="CC74">
        <v>25.0871</v>
      </c>
      <c r="CD74">
        <v>24.425699999999999</v>
      </c>
      <c r="CE74">
        <v>999.9</v>
      </c>
      <c r="CF74">
        <v>0</v>
      </c>
      <c r="CG74">
        <v>0</v>
      </c>
      <c r="CH74">
        <v>10004.4</v>
      </c>
      <c r="CI74">
        <v>0</v>
      </c>
      <c r="CJ74">
        <v>1.5289399999999999E-3</v>
      </c>
      <c r="CK74">
        <v>0</v>
      </c>
      <c r="CL74">
        <v>0</v>
      </c>
      <c r="CM74">
        <v>0</v>
      </c>
      <c r="CN74">
        <v>0</v>
      </c>
      <c r="CO74">
        <v>-0.27</v>
      </c>
      <c r="CP74">
        <v>0</v>
      </c>
      <c r="CQ74">
        <v>2.25</v>
      </c>
      <c r="CR74">
        <v>-1.25</v>
      </c>
      <c r="CS74">
        <v>34.686999999999998</v>
      </c>
      <c r="CT74">
        <v>41.5</v>
      </c>
      <c r="CU74">
        <v>38.061999999999998</v>
      </c>
      <c r="CV74">
        <v>41.625</v>
      </c>
      <c r="CW74">
        <v>36.561999999999998</v>
      </c>
      <c r="CX74">
        <v>0</v>
      </c>
      <c r="CY74">
        <v>0</v>
      </c>
      <c r="CZ74">
        <v>0</v>
      </c>
      <c r="DA74">
        <v>4283.7999999523163</v>
      </c>
      <c r="DB74">
        <v>0</v>
      </c>
      <c r="DC74">
        <v>1.8773076923076919</v>
      </c>
      <c r="DD74">
        <v>7.9449574137821974</v>
      </c>
      <c r="DE74">
        <v>0.60615380820752096</v>
      </c>
      <c r="DF74">
        <v>-1.6226923076923081</v>
      </c>
      <c r="DG74">
        <v>15</v>
      </c>
      <c r="DH74">
        <v>1634338196.5</v>
      </c>
      <c r="DI74" t="s">
        <v>415</v>
      </c>
      <c r="DJ74">
        <v>1634338196.5</v>
      </c>
      <c r="DK74">
        <v>1634338195</v>
      </c>
      <c r="DL74">
        <v>136</v>
      </c>
      <c r="DM74">
        <v>2.9000000000000001E-2</v>
      </c>
      <c r="DN74">
        <v>0</v>
      </c>
      <c r="DO74">
        <v>2.157</v>
      </c>
      <c r="DP74">
        <v>0.107</v>
      </c>
      <c r="DQ74">
        <v>400</v>
      </c>
      <c r="DR74">
        <v>17</v>
      </c>
      <c r="DS74">
        <v>0.36</v>
      </c>
      <c r="DT74">
        <v>0.18</v>
      </c>
      <c r="DU74">
        <v>0.36177442500000001</v>
      </c>
      <c r="DV74">
        <v>-1.1794570356472481E-2</v>
      </c>
      <c r="DW74">
        <v>2.5720870067794652E-2</v>
      </c>
      <c r="DX74">
        <v>1</v>
      </c>
      <c r="DY74">
        <v>1.7585294117647059</v>
      </c>
      <c r="DZ74">
        <v>7.3935144609991204</v>
      </c>
      <c r="EA74">
        <v>1.848304680054514</v>
      </c>
      <c r="EB74">
        <v>0</v>
      </c>
      <c r="EC74">
        <v>4.0634484999999998E-2</v>
      </c>
      <c r="ED74">
        <v>-9.3914226641651111E-2</v>
      </c>
      <c r="EE74">
        <v>1.2374875735488219E-2</v>
      </c>
      <c r="EF74">
        <v>1</v>
      </c>
      <c r="EG74">
        <v>2</v>
      </c>
      <c r="EH74">
        <v>3</v>
      </c>
      <c r="EI74" t="s">
        <v>305</v>
      </c>
      <c r="EJ74">
        <v>100</v>
      </c>
      <c r="EK74">
        <v>100</v>
      </c>
      <c r="EL74">
        <v>2.157</v>
      </c>
      <c r="EM74">
        <v>0.1099</v>
      </c>
      <c r="EN74">
        <v>1.544134729349901</v>
      </c>
      <c r="EO74">
        <v>1.948427853356016E-3</v>
      </c>
      <c r="EP74">
        <v>-1.17243448438673E-6</v>
      </c>
      <c r="EQ74">
        <v>3.7522437633766031E-10</v>
      </c>
      <c r="ER74">
        <v>-4.8377184931869821E-2</v>
      </c>
      <c r="ES74">
        <v>1.324990706552629E-3</v>
      </c>
      <c r="ET74">
        <v>4.5198677459254959E-4</v>
      </c>
      <c r="EU74">
        <v>-2.6198240979392152E-7</v>
      </c>
      <c r="EV74">
        <v>2</v>
      </c>
      <c r="EW74">
        <v>2078</v>
      </c>
      <c r="EX74">
        <v>1</v>
      </c>
      <c r="EY74">
        <v>28</v>
      </c>
      <c r="EZ74">
        <v>1.5</v>
      </c>
      <c r="FA74">
        <v>1.5</v>
      </c>
      <c r="FB74">
        <v>1.64795</v>
      </c>
      <c r="FC74">
        <v>2.5402800000000001</v>
      </c>
      <c r="FD74">
        <v>2.8491200000000001</v>
      </c>
      <c r="FE74">
        <v>3.1958000000000002</v>
      </c>
      <c r="FF74">
        <v>3.0981399999999999</v>
      </c>
      <c r="FG74">
        <v>2.3999000000000001</v>
      </c>
      <c r="FH74">
        <v>34.806600000000003</v>
      </c>
      <c r="FI74">
        <v>16.093399999999999</v>
      </c>
      <c r="FJ74">
        <v>18</v>
      </c>
      <c r="FK74">
        <v>1054.5999999999999</v>
      </c>
      <c r="FL74">
        <v>798.60900000000004</v>
      </c>
      <c r="FM74">
        <v>25.000399999999999</v>
      </c>
      <c r="FN74">
        <v>23.609500000000001</v>
      </c>
      <c r="FO74">
        <v>30.0001</v>
      </c>
      <c r="FP74">
        <v>23.366700000000002</v>
      </c>
      <c r="FQ74">
        <v>23.432099999999998</v>
      </c>
      <c r="FR74">
        <v>33.011200000000002</v>
      </c>
      <c r="FS74">
        <v>15.7661</v>
      </c>
      <c r="FT74">
        <v>97.751199999999997</v>
      </c>
      <c r="FU74">
        <v>25</v>
      </c>
      <c r="FV74">
        <v>400</v>
      </c>
      <c r="FW74">
        <v>17.472100000000001</v>
      </c>
      <c r="FX74">
        <v>101.35299999999999</v>
      </c>
      <c r="FY74">
        <v>101.581</v>
      </c>
    </row>
    <row r="75" spans="1:181" x14ac:dyDescent="0.2">
      <c r="A75">
        <v>57</v>
      </c>
      <c r="B75">
        <v>1634338290.5999999</v>
      </c>
      <c r="C75">
        <v>1501.599999904633</v>
      </c>
      <c r="D75" t="s">
        <v>430</v>
      </c>
      <c r="E75" t="s">
        <v>431</v>
      </c>
      <c r="F75" t="s">
        <v>301</v>
      </c>
      <c r="G75">
        <v>1634338290.5999999</v>
      </c>
      <c r="H75">
        <f t="shared" si="46"/>
        <v>8.31195436810848E-5</v>
      </c>
      <c r="I75">
        <f t="shared" si="47"/>
        <v>8.3119543681084804E-2</v>
      </c>
      <c r="J75">
        <f t="shared" si="48"/>
        <v>-0.56826584055178064</v>
      </c>
      <c r="K75">
        <f t="shared" si="49"/>
        <v>400.35199999999998</v>
      </c>
      <c r="L75">
        <f t="shared" si="50"/>
        <v>569.42418649299668</v>
      </c>
      <c r="M75">
        <f t="shared" si="51"/>
        <v>51.913718634694341</v>
      </c>
      <c r="N75">
        <f t="shared" si="52"/>
        <v>36.499610616895993</v>
      </c>
      <c r="O75">
        <f t="shared" si="53"/>
        <v>5.0006185064303578E-3</v>
      </c>
      <c r="P75">
        <f t="shared" si="54"/>
        <v>2.7674663178542578</v>
      </c>
      <c r="Q75">
        <f t="shared" si="55"/>
        <v>4.9956040710976623E-3</v>
      </c>
      <c r="R75">
        <f t="shared" si="56"/>
        <v>3.1227026423214172E-3</v>
      </c>
      <c r="S75">
        <f t="shared" si="57"/>
        <v>0</v>
      </c>
      <c r="T75">
        <f t="shared" si="58"/>
        <v>25.068377728903343</v>
      </c>
      <c r="U75">
        <f t="shared" si="59"/>
        <v>24.431699999999999</v>
      </c>
      <c r="V75">
        <f t="shared" si="60"/>
        <v>3.0735268874473944</v>
      </c>
      <c r="W75">
        <f t="shared" si="61"/>
        <v>49.904605700297552</v>
      </c>
      <c r="X75">
        <f t="shared" si="62"/>
        <v>1.5954539649999999</v>
      </c>
      <c r="Y75">
        <f t="shared" si="63"/>
        <v>3.1970074557476909</v>
      </c>
      <c r="Z75">
        <f t="shared" si="64"/>
        <v>1.4780729224473945</v>
      </c>
      <c r="AA75">
        <f t="shared" si="65"/>
        <v>-3.6655718763358398</v>
      </c>
      <c r="AB75">
        <f t="shared" si="66"/>
        <v>98.397165302520889</v>
      </c>
      <c r="AC75">
        <f t="shared" si="67"/>
        <v>7.5026967935356579</v>
      </c>
      <c r="AD75">
        <f t="shared" si="68"/>
        <v>102.23429021972071</v>
      </c>
      <c r="AE75">
        <v>4</v>
      </c>
      <c r="AF75">
        <v>0</v>
      </c>
      <c r="AG75">
        <f t="shared" si="69"/>
        <v>1</v>
      </c>
      <c r="AH75">
        <f t="shared" si="70"/>
        <v>0</v>
      </c>
      <c r="AI75">
        <f t="shared" si="71"/>
        <v>48445.261386495724</v>
      </c>
      <c r="AJ75" t="s">
        <v>302</v>
      </c>
      <c r="AK75" t="s">
        <v>302</v>
      </c>
      <c r="AL75">
        <v>0</v>
      </c>
      <c r="AM75">
        <v>0</v>
      </c>
      <c r="AN75" t="e">
        <f t="shared" si="72"/>
        <v>#DIV/0!</v>
      </c>
      <c r="AO75">
        <v>0</v>
      </c>
      <c r="AP75" t="s">
        <v>302</v>
      </c>
      <c r="AQ75" t="s">
        <v>302</v>
      </c>
      <c r="AR75">
        <v>0</v>
      </c>
      <c r="AS75">
        <v>0</v>
      </c>
      <c r="AT75" t="e">
        <f t="shared" si="73"/>
        <v>#DIV/0!</v>
      </c>
      <c r="AU75">
        <v>0.5</v>
      </c>
      <c r="AV75">
        <f t="shared" si="74"/>
        <v>0</v>
      </c>
      <c r="AW75">
        <f t="shared" si="75"/>
        <v>-0.56826584055178064</v>
      </c>
      <c r="AX75" t="e">
        <f t="shared" si="76"/>
        <v>#DIV/0!</v>
      </c>
      <c r="AY75" t="e">
        <f t="shared" si="77"/>
        <v>#DIV/0!</v>
      </c>
      <c r="AZ75" t="e">
        <f t="shared" si="78"/>
        <v>#DIV/0!</v>
      </c>
      <c r="BA75" t="e">
        <f t="shared" si="79"/>
        <v>#DIV/0!</v>
      </c>
      <c r="BB75" t="s">
        <v>302</v>
      </c>
      <c r="BC75">
        <v>0</v>
      </c>
      <c r="BD75" t="e">
        <f t="shared" si="80"/>
        <v>#DIV/0!</v>
      </c>
      <c r="BE75" t="e">
        <f t="shared" si="81"/>
        <v>#DIV/0!</v>
      </c>
      <c r="BF75" t="e">
        <f t="shared" si="82"/>
        <v>#DIV/0!</v>
      </c>
      <c r="BG75" t="e">
        <f t="shared" si="83"/>
        <v>#DIV/0!</v>
      </c>
      <c r="BH75" t="e">
        <f t="shared" si="84"/>
        <v>#DIV/0!</v>
      </c>
      <c r="BI75" t="e">
        <f t="shared" si="85"/>
        <v>#DIV/0!</v>
      </c>
      <c r="BJ75" t="e">
        <f t="shared" si="86"/>
        <v>#DIV/0!</v>
      </c>
      <c r="BK75" t="e">
        <f t="shared" si="87"/>
        <v>#DIV/0!</v>
      </c>
      <c r="BL75">
        <f t="shared" si="88"/>
        <v>0</v>
      </c>
      <c r="BM75">
        <f t="shared" si="89"/>
        <v>0</v>
      </c>
      <c r="BN75">
        <f t="shared" si="90"/>
        <v>0</v>
      </c>
      <c r="BO75">
        <f t="shared" si="91"/>
        <v>0</v>
      </c>
      <c r="BP75">
        <v>6</v>
      </c>
      <c r="BQ75">
        <v>0.5</v>
      </c>
      <c r="BR75" t="s">
        <v>303</v>
      </c>
      <c r="BS75">
        <v>1634338290.5999999</v>
      </c>
      <c r="BT75">
        <v>400.35199999999998</v>
      </c>
      <c r="BU75">
        <v>400.03100000000001</v>
      </c>
      <c r="BV75">
        <v>17.5</v>
      </c>
      <c r="BW75">
        <v>17.451000000000001</v>
      </c>
      <c r="BX75">
        <v>398.19499999999999</v>
      </c>
      <c r="BY75">
        <v>17.39</v>
      </c>
      <c r="BZ75">
        <v>999.97900000000004</v>
      </c>
      <c r="CA75">
        <v>91.068299999999994</v>
      </c>
      <c r="CB75">
        <v>0.100498</v>
      </c>
      <c r="CC75">
        <v>25.091200000000001</v>
      </c>
      <c r="CD75">
        <v>24.431699999999999</v>
      </c>
      <c r="CE75">
        <v>999.9</v>
      </c>
      <c r="CF75">
        <v>0</v>
      </c>
      <c r="CG75">
        <v>0</v>
      </c>
      <c r="CH75">
        <v>9996.25</v>
      </c>
      <c r="CI75">
        <v>0</v>
      </c>
      <c r="CJ75">
        <v>1.5289399999999999E-3</v>
      </c>
      <c r="CK75">
        <v>0</v>
      </c>
      <c r="CL75">
        <v>0</v>
      </c>
      <c r="CM75">
        <v>0</v>
      </c>
      <c r="CN75">
        <v>0</v>
      </c>
      <c r="CO75">
        <v>3.44</v>
      </c>
      <c r="CP75">
        <v>0</v>
      </c>
      <c r="CQ75">
        <v>-3.47</v>
      </c>
      <c r="CR75">
        <v>-2.04</v>
      </c>
      <c r="CS75">
        <v>35.5</v>
      </c>
      <c r="CT75">
        <v>41.5</v>
      </c>
      <c r="CU75">
        <v>38</v>
      </c>
      <c r="CV75">
        <v>41.625</v>
      </c>
      <c r="CW75">
        <v>36.5</v>
      </c>
      <c r="CX75">
        <v>0</v>
      </c>
      <c r="CY75">
        <v>0</v>
      </c>
      <c r="CZ75">
        <v>0</v>
      </c>
      <c r="DA75">
        <v>4289.2000000476837</v>
      </c>
      <c r="DB75">
        <v>0</v>
      </c>
      <c r="DC75">
        <v>2.1591999999999998</v>
      </c>
      <c r="DD75">
        <v>4.1653847376340893</v>
      </c>
      <c r="DE75">
        <v>1.106923006537865</v>
      </c>
      <c r="DF75">
        <v>-1.6332</v>
      </c>
      <c r="DG75">
        <v>15</v>
      </c>
      <c r="DH75">
        <v>1634338196.5</v>
      </c>
      <c r="DI75" t="s">
        <v>415</v>
      </c>
      <c r="DJ75">
        <v>1634338196.5</v>
      </c>
      <c r="DK75">
        <v>1634338195</v>
      </c>
      <c r="DL75">
        <v>136</v>
      </c>
      <c r="DM75">
        <v>2.9000000000000001E-2</v>
      </c>
      <c r="DN75">
        <v>0</v>
      </c>
      <c r="DO75">
        <v>2.157</v>
      </c>
      <c r="DP75">
        <v>0.107</v>
      </c>
      <c r="DQ75">
        <v>400</v>
      </c>
      <c r="DR75">
        <v>17</v>
      </c>
      <c r="DS75">
        <v>0.36</v>
      </c>
      <c r="DT75">
        <v>0.18</v>
      </c>
      <c r="DU75">
        <v>0.35797865853658539</v>
      </c>
      <c r="DV75">
        <v>-3.5273816381782043E-2</v>
      </c>
      <c r="DW75">
        <v>3.1422594951613383E-2</v>
      </c>
      <c r="DX75">
        <v>1</v>
      </c>
      <c r="DY75">
        <v>1.937272727272727</v>
      </c>
      <c r="DZ75">
        <v>4.6090638128851502</v>
      </c>
      <c r="EA75">
        <v>1.901290268001073</v>
      </c>
      <c r="EB75">
        <v>0</v>
      </c>
      <c r="EC75">
        <v>3.9628648780487802E-2</v>
      </c>
      <c r="ED75">
        <v>-2.7930523229356349E-2</v>
      </c>
      <c r="EE75">
        <v>1.170406995250927E-2</v>
      </c>
      <c r="EF75">
        <v>1</v>
      </c>
      <c r="EG75">
        <v>2</v>
      </c>
      <c r="EH75">
        <v>3</v>
      </c>
      <c r="EI75" t="s">
        <v>305</v>
      </c>
      <c r="EJ75">
        <v>100</v>
      </c>
      <c r="EK75">
        <v>100</v>
      </c>
      <c r="EL75">
        <v>2.157</v>
      </c>
      <c r="EM75">
        <v>0.11</v>
      </c>
      <c r="EN75">
        <v>1.544134729349901</v>
      </c>
      <c r="EO75">
        <v>1.948427853356016E-3</v>
      </c>
      <c r="EP75">
        <v>-1.17243448438673E-6</v>
      </c>
      <c r="EQ75">
        <v>3.7522437633766031E-10</v>
      </c>
      <c r="ER75">
        <v>-4.8377184931869821E-2</v>
      </c>
      <c r="ES75">
        <v>1.324990706552629E-3</v>
      </c>
      <c r="ET75">
        <v>4.5198677459254959E-4</v>
      </c>
      <c r="EU75">
        <v>-2.6198240979392152E-7</v>
      </c>
      <c r="EV75">
        <v>2</v>
      </c>
      <c r="EW75">
        <v>2078</v>
      </c>
      <c r="EX75">
        <v>1</v>
      </c>
      <c r="EY75">
        <v>28</v>
      </c>
      <c r="EZ75">
        <v>1.6</v>
      </c>
      <c r="FA75">
        <v>1.6</v>
      </c>
      <c r="FB75">
        <v>1.64795</v>
      </c>
      <c r="FC75">
        <v>2.5354000000000001</v>
      </c>
      <c r="FD75">
        <v>2.8491200000000001</v>
      </c>
      <c r="FE75">
        <v>3.1958000000000002</v>
      </c>
      <c r="FF75">
        <v>3.0981399999999999</v>
      </c>
      <c r="FG75">
        <v>2.4255399999999998</v>
      </c>
      <c r="FH75">
        <v>34.829599999999999</v>
      </c>
      <c r="FI75">
        <v>16.110900000000001</v>
      </c>
      <c r="FJ75">
        <v>18</v>
      </c>
      <c r="FK75">
        <v>1054.8499999999999</v>
      </c>
      <c r="FL75">
        <v>798.53499999999997</v>
      </c>
      <c r="FM75">
        <v>25.000299999999999</v>
      </c>
      <c r="FN75">
        <v>23.609500000000001</v>
      </c>
      <c r="FO75">
        <v>30.0002</v>
      </c>
      <c r="FP75">
        <v>23.366700000000002</v>
      </c>
      <c r="FQ75">
        <v>23.432099999999998</v>
      </c>
      <c r="FR75">
        <v>33.010399999999997</v>
      </c>
      <c r="FS75">
        <v>15.7661</v>
      </c>
      <c r="FT75">
        <v>97.751199999999997</v>
      </c>
      <c r="FU75">
        <v>25</v>
      </c>
      <c r="FV75">
        <v>400</v>
      </c>
      <c r="FW75">
        <v>17.472100000000001</v>
      </c>
      <c r="FX75">
        <v>101.351</v>
      </c>
      <c r="FY75">
        <v>101.58199999999999</v>
      </c>
    </row>
    <row r="76" spans="1:181" x14ac:dyDescent="0.2">
      <c r="A76">
        <v>58</v>
      </c>
      <c r="B76">
        <v>1634338295.5999999</v>
      </c>
      <c r="C76">
        <v>1506.599999904633</v>
      </c>
      <c r="D76" t="s">
        <v>432</v>
      </c>
      <c r="E76" t="s">
        <v>433</v>
      </c>
      <c r="F76" t="s">
        <v>301</v>
      </c>
      <c r="G76">
        <v>1634338295.5999999</v>
      </c>
      <c r="H76">
        <f t="shared" si="46"/>
        <v>8.8376045057689224E-5</v>
      </c>
      <c r="I76">
        <f t="shared" si="47"/>
        <v>8.8376045057689229E-2</v>
      </c>
      <c r="J76">
        <f t="shared" si="48"/>
        <v>-0.59368959019410561</v>
      </c>
      <c r="K76">
        <f t="shared" si="49"/>
        <v>400.363</v>
      </c>
      <c r="L76">
        <f t="shared" si="50"/>
        <v>566.362790824218</v>
      </c>
      <c r="M76">
        <f t="shared" si="51"/>
        <v>51.633650808626847</v>
      </c>
      <c r="N76">
        <f t="shared" si="52"/>
        <v>36.499931975775397</v>
      </c>
      <c r="O76">
        <f t="shared" si="53"/>
        <v>5.315430114881196E-3</v>
      </c>
      <c r="P76">
        <f t="shared" si="54"/>
        <v>2.7678695904653581</v>
      </c>
      <c r="Q76">
        <f t="shared" si="55"/>
        <v>5.3097656537693556E-3</v>
      </c>
      <c r="R76">
        <f t="shared" si="56"/>
        <v>3.3191119484806443E-3</v>
      </c>
      <c r="S76">
        <f t="shared" si="57"/>
        <v>0</v>
      </c>
      <c r="T76">
        <f t="shared" si="58"/>
        <v>25.074837863887957</v>
      </c>
      <c r="U76">
        <f t="shared" si="59"/>
        <v>24.435199999999998</v>
      </c>
      <c r="V76">
        <f t="shared" si="60"/>
        <v>3.0741710390566905</v>
      </c>
      <c r="W76">
        <f t="shared" si="61"/>
        <v>49.887032812516544</v>
      </c>
      <c r="X76">
        <f t="shared" si="62"/>
        <v>1.5956429775299201</v>
      </c>
      <c r="Y76">
        <f t="shared" si="63"/>
        <v>3.1985124942720122</v>
      </c>
      <c r="Z76">
        <f t="shared" si="64"/>
        <v>1.4785280615267704</v>
      </c>
      <c r="AA76">
        <f t="shared" si="65"/>
        <v>-3.8973835870440947</v>
      </c>
      <c r="AB76">
        <f t="shared" si="66"/>
        <v>99.068077741279964</v>
      </c>
      <c r="AC76">
        <f t="shared" si="67"/>
        <v>7.5531865686791475</v>
      </c>
      <c r="AD76">
        <f t="shared" si="68"/>
        <v>102.72388072291501</v>
      </c>
      <c r="AE76">
        <v>5</v>
      </c>
      <c r="AF76">
        <v>1</v>
      </c>
      <c r="AG76">
        <f t="shared" si="69"/>
        <v>1</v>
      </c>
      <c r="AH76">
        <f t="shared" si="70"/>
        <v>0</v>
      </c>
      <c r="AI76">
        <f t="shared" si="71"/>
        <v>48455.013251454155</v>
      </c>
      <c r="AJ76" t="s">
        <v>302</v>
      </c>
      <c r="AK76" t="s">
        <v>302</v>
      </c>
      <c r="AL76">
        <v>0</v>
      </c>
      <c r="AM76">
        <v>0</v>
      </c>
      <c r="AN76" t="e">
        <f t="shared" si="72"/>
        <v>#DIV/0!</v>
      </c>
      <c r="AO76">
        <v>0</v>
      </c>
      <c r="AP76" t="s">
        <v>302</v>
      </c>
      <c r="AQ76" t="s">
        <v>302</v>
      </c>
      <c r="AR76">
        <v>0</v>
      </c>
      <c r="AS76">
        <v>0</v>
      </c>
      <c r="AT76" t="e">
        <f t="shared" si="73"/>
        <v>#DIV/0!</v>
      </c>
      <c r="AU76">
        <v>0.5</v>
      </c>
      <c r="AV76">
        <f t="shared" si="74"/>
        <v>0</v>
      </c>
      <c r="AW76">
        <f t="shared" si="75"/>
        <v>-0.59368959019410561</v>
      </c>
      <c r="AX76" t="e">
        <f t="shared" si="76"/>
        <v>#DIV/0!</v>
      </c>
      <c r="AY76" t="e">
        <f t="shared" si="77"/>
        <v>#DIV/0!</v>
      </c>
      <c r="AZ76" t="e">
        <f t="shared" si="78"/>
        <v>#DIV/0!</v>
      </c>
      <c r="BA76" t="e">
        <f t="shared" si="79"/>
        <v>#DIV/0!</v>
      </c>
      <c r="BB76" t="s">
        <v>302</v>
      </c>
      <c r="BC76">
        <v>0</v>
      </c>
      <c r="BD76" t="e">
        <f t="shared" si="80"/>
        <v>#DIV/0!</v>
      </c>
      <c r="BE76" t="e">
        <f t="shared" si="81"/>
        <v>#DIV/0!</v>
      </c>
      <c r="BF76" t="e">
        <f t="shared" si="82"/>
        <v>#DIV/0!</v>
      </c>
      <c r="BG76" t="e">
        <f t="shared" si="83"/>
        <v>#DIV/0!</v>
      </c>
      <c r="BH76" t="e">
        <f t="shared" si="84"/>
        <v>#DIV/0!</v>
      </c>
      <c r="BI76" t="e">
        <f t="shared" si="85"/>
        <v>#DIV/0!</v>
      </c>
      <c r="BJ76" t="e">
        <f t="shared" si="86"/>
        <v>#DIV/0!</v>
      </c>
      <c r="BK76" t="e">
        <f t="shared" si="87"/>
        <v>#DIV/0!</v>
      </c>
      <c r="BL76">
        <f t="shared" si="88"/>
        <v>0</v>
      </c>
      <c r="BM76">
        <f t="shared" si="89"/>
        <v>0</v>
      </c>
      <c r="BN76">
        <f t="shared" si="90"/>
        <v>0</v>
      </c>
      <c r="BO76">
        <f t="shared" si="91"/>
        <v>0</v>
      </c>
      <c r="BP76">
        <v>6</v>
      </c>
      <c r="BQ76">
        <v>0.5</v>
      </c>
      <c r="BR76" t="s">
        <v>303</v>
      </c>
      <c r="BS76">
        <v>1634338295.5999999</v>
      </c>
      <c r="BT76">
        <v>400.363</v>
      </c>
      <c r="BU76">
        <v>400.02800000000002</v>
      </c>
      <c r="BV76">
        <v>17.502400000000002</v>
      </c>
      <c r="BW76">
        <v>17.450299999999999</v>
      </c>
      <c r="BX76">
        <v>398.20499999999998</v>
      </c>
      <c r="BY76">
        <v>17.392399999999999</v>
      </c>
      <c r="BZ76">
        <v>999.95299999999997</v>
      </c>
      <c r="CA76">
        <v>91.0672</v>
      </c>
      <c r="CB76">
        <v>9.9895800000000007E-2</v>
      </c>
      <c r="CC76">
        <v>25.0991</v>
      </c>
      <c r="CD76">
        <v>24.435199999999998</v>
      </c>
      <c r="CE76">
        <v>999.9</v>
      </c>
      <c r="CF76">
        <v>0</v>
      </c>
      <c r="CG76">
        <v>0</v>
      </c>
      <c r="CH76">
        <v>9998.75</v>
      </c>
      <c r="CI76">
        <v>0</v>
      </c>
      <c r="CJ76">
        <v>1.6245000000000001E-3</v>
      </c>
      <c r="CK76">
        <v>0</v>
      </c>
      <c r="CL76">
        <v>0</v>
      </c>
      <c r="CM76">
        <v>0</v>
      </c>
      <c r="CN76">
        <v>0</v>
      </c>
      <c r="CO76">
        <v>3.69</v>
      </c>
      <c r="CP76">
        <v>0</v>
      </c>
      <c r="CQ76">
        <v>-3.91</v>
      </c>
      <c r="CR76">
        <v>-1.47</v>
      </c>
      <c r="CS76">
        <v>34.561999999999998</v>
      </c>
      <c r="CT76">
        <v>41.5</v>
      </c>
      <c r="CU76">
        <v>38.061999999999998</v>
      </c>
      <c r="CV76">
        <v>41.686999999999998</v>
      </c>
      <c r="CW76">
        <v>36.5</v>
      </c>
      <c r="CX76">
        <v>0</v>
      </c>
      <c r="CY76">
        <v>0</v>
      </c>
      <c r="CZ76">
        <v>0</v>
      </c>
      <c r="DA76">
        <v>4294</v>
      </c>
      <c r="DB76">
        <v>0</v>
      </c>
      <c r="DC76">
        <v>2.3732000000000002</v>
      </c>
      <c r="DD76">
        <v>-2.152307590765838</v>
      </c>
      <c r="DE76">
        <v>-13.28769243313716</v>
      </c>
      <c r="DF76">
        <v>-2.3092000000000001</v>
      </c>
      <c r="DG76">
        <v>15</v>
      </c>
      <c r="DH76">
        <v>1634338196.5</v>
      </c>
      <c r="DI76" t="s">
        <v>415</v>
      </c>
      <c r="DJ76">
        <v>1634338196.5</v>
      </c>
      <c r="DK76">
        <v>1634338195</v>
      </c>
      <c r="DL76">
        <v>136</v>
      </c>
      <c r="DM76">
        <v>2.9000000000000001E-2</v>
      </c>
      <c r="DN76">
        <v>0</v>
      </c>
      <c r="DO76">
        <v>2.157</v>
      </c>
      <c r="DP76">
        <v>0.107</v>
      </c>
      <c r="DQ76">
        <v>400</v>
      </c>
      <c r="DR76">
        <v>17</v>
      </c>
      <c r="DS76">
        <v>0.36</v>
      </c>
      <c r="DT76">
        <v>0.18</v>
      </c>
      <c r="DU76">
        <v>0.35337795121951221</v>
      </c>
      <c r="DV76">
        <v>-4.5523181072184681E-3</v>
      </c>
      <c r="DW76">
        <v>3.0475505430852382E-2</v>
      </c>
      <c r="DX76">
        <v>1</v>
      </c>
      <c r="DY76">
        <v>2.012647058823529</v>
      </c>
      <c r="DZ76">
        <v>1.195820322832216</v>
      </c>
      <c r="EA76">
        <v>2.003857029101523</v>
      </c>
      <c r="EB76">
        <v>0</v>
      </c>
      <c r="EC76">
        <v>3.9528351219512189E-2</v>
      </c>
      <c r="ED76">
        <v>6.7446032457455035E-2</v>
      </c>
      <c r="EE76">
        <v>1.161736284146722E-2</v>
      </c>
      <c r="EF76">
        <v>1</v>
      </c>
      <c r="EG76">
        <v>2</v>
      </c>
      <c r="EH76">
        <v>3</v>
      </c>
      <c r="EI76" t="s">
        <v>305</v>
      </c>
      <c r="EJ76">
        <v>100</v>
      </c>
      <c r="EK76">
        <v>100</v>
      </c>
      <c r="EL76">
        <v>2.1579999999999999</v>
      </c>
      <c r="EM76">
        <v>0.11</v>
      </c>
      <c r="EN76">
        <v>1.544134729349901</v>
      </c>
      <c r="EO76">
        <v>1.948427853356016E-3</v>
      </c>
      <c r="EP76">
        <v>-1.17243448438673E-6</v>
      </c>
      <c r="EQ76">
        <v>3.7522437633766031E-10</v>
      </c>
      <c r="ER76">
        <v>-4.8377184931869821E-2</v>
      </c>
      <c r="ES76">
        <v>1.324990706552629E-3</v>
      </c>
      <c r="ET76">
        <v>4.5198677459254959E-4</v>
      </c>
      <c r="EU76">
        <v>-2.6198240979392152E-7</v>
      </c>
      <c r="EV76">
        <v>2</v>
      </c>
      <c r="EW76">
        <v>2078</v>
      </c>
      <c r="EX76">
        <v>1</v>
      </c>
      <c r="EY76">
        <v>28</v>
      </c>
      <c r="EZ76">
        <v>1.7</v>
      </c>
      <c r="FA76">
        <v>1.7</v>
      </c>
      <c r="FB76">
        <v>1.64795</v>
      </c>
      <c r="FC76">
        <v>2.5293000000000001</v>
      </c>
      <c r="FD76">
        <v>2.8491200000000001</v>
      </c>
      <c r="FE76">
        <v>3.1958000000000002</v>
      </c>
      <c r="FF76">
        <v>3.0981399999999999</v>
      </c>
      <c r="FG76">
        <v>2.4084500000000002</v>
      </c>
      <c r="FH76">
        <v>34.806600000000003</v>
      </c>
      <c r="FI76">
        <v>16.1021</v>
      </c>
      <c r="FJ76">
        <v>18</v>
      </c>
      <c r="FK76">
        <v>1054.01</v>
      </c>
      <c r="FL76">
        <v>798.56</v>
      </c>
      <c r="FM76">
        <v>25.0001</v>
      </c>
      <c r="FN76">
        <v>23.609500000000001</v>
      </c>
      <c r="FO76">
        <v>30.0002</v>
      </c>
      <c r="FP76">
        <v>23.366700000000002</v>
      </c>
      <c r="FQ76">
        <v>23.432099999999998</v>
      </c>
      <c r="FR76">
        <v>33.009300000000003</v>
      </c>
      <c r="FS76">
        <v>15.7661</v>
      </c>
      <c r="FT76">
        <v>97.751199999999997</v>
      </c>
      <c r="FU76">
        <v>25</v>
      </c>
      <c r="FV76">
        <v>400</v>
      </c>
      <c r="FW76">
        <v>17.472100000000001</v>
      </c>
      <c r="FX76">
        <v>101.35299999999999</v>
      </c>
      <c r="FY76">
        <v>101.581</v>
      </c>
    </row>
    <row r="77" spans="1:181" x14ac:dyDescent="0.2">
      <c r="A77">
        <v>59</v>
      </c>
      <c r="B77">
        <v>1634338300.5999999</v>
      </c>
      <c r="C77">
        <v>1511.599999904633</v>
      </c>
      <c r="D77" t="s">
        <v>434</v>
      </c>
      <c r="E77" t="s">
        <v>435</v>
      </c>
      <c r="F77" t="s">
        <v>301</v>
      </c>
      <c r="G77">
        <v>1634338300.5999999</v>
      </c>
      <c r="H77">
        <f t="shared" si="46"/>
        <v>9.0756923045605129E-5</v>
      </c>
      <c r="I77">
        <f t="shared" si="47"/>
        <v>9.0756923045605134E-2</v>
      </c>
      <c r="J77">
        <f t="shared" si="48"/>
        <v>-0.68801686609216828</v>
      </c>
      <c r="K77">
        <f t="shared" si="49"/>
        <v>400.37900000000002</v>
      </c>
      <c r="L77">
        <f t="shared" si="50"/>
        <v>589.30901057773815</v>
      </c>
      <c r="M77">
        <f t="shared" si="51"/>
        <v>53.725849258352305</v>
      </c>
      <c r="N77">
        <f t="shared" si="52"/>
        <v>36.501566095386003</v>
      </c>
      <c r="O77">
        <f t="shared" si="53"/>
        <v>5.4514056142480494E-3</v>
      </c>
      <c r="P77">
        <f t="shared" si="54"/>
        <v>2.7678677296155012</v>
      </c>
      <c r="Q77">
        <f t="shared" si="55"/>
        <v>5.4454478093735638E-3</v>
      </c>
      <c r="R77">
        <f t="shared" si="56"/>
        <v>3.4039396113830817E-3</v>
      </c>
      <c r="S77">
        <f t="shared" si="57"/>
        <v>0</v>
      </c>
      <c r="T77">
        <f t="shared" si="58"/>
        <v>25.080284327570656</v>
      </c>
      <c r="U77">
        <f t="shared" si="59"/>
        <v>24.446100000000001</v>
      </c>
      <c r="V77">
        <f t="shared" si="60"/>
        <v>3.0761778673107387</v>
      </c>
      <c r="W77">
        <f t="shared" si="61"/>
        <v>49.869431920128079</v>
      </c>
      <c r="X77">
        <f t="shared" si="62"/>
        <v>1.5956597638350001</v>
      </c>
      <c r="Y77">
        <f t="shared" si="63"/>
        <v>3.1996750361837725</v>
      </c>
      <c r="Z77">
        <f t="shared" si="64"/>
        <v>1.4805181034757386</v>
      </c>
      <c r="AA77">
        <f t="shared" si="65"/>
        <v>-4.0023803063111858</v>
      </c>
      <c r="AB77">
        <f t="shared" si="66"/>
        <v>98.351748969225071</v>
      </c>
      <c r="AC77">
        <f t="shared" si="67"/>
        <v>7.4992190377096568</v>
      </c>
      <c r="AD77">
        <f t="shared" si="68"/>
        <v>101.84858770062354</v>
      </c>
      <c r="AE77">
        <v>4</v>
      </c>
      <c r="AF77">
        <v>0</v>
      </c>
      <c r="AG77">
        <f t="shared" si="69"/>
        <v>1</v>
      </c>
      <c r="AH77">
        <f t="shared" si="70"/>
        <v>0</v>
      </c>
      <c r="AI77">
        <f t="shared" si="71"/>
        <v>48453.968530226972</v>
      </c>
      <c r="AJ77" t="s">
        <v>302</v>
      </c>
      <c r="AK77" t="s">
        <v>302</v>
      </c>
      <c r="AL77">
        <v>0</v>
      </c>
      <c r="AM77">
        <v>0</v>
      </c>
      <c r="AN77" t="e">
        <f t="shared" si="72"/>
        <v>#DIV/0!</v>
      </c>
      <c r="AO77">
        <v>0</v>
      </c>
      <c r="AP77" t="s">
        <v>302</v>
      </c>
      <c r="AQ77" t="s">
        <v>302</v>
      </c>
      <c r="AR77">
        <v>0</v>
      </c>
      <c r="AS77">
        <v>0</v>
      </c>
      <c r="AT77" t="e">
        <f t="shared" si="73"/>
        <v>#DIV/0!</v>
      </c>
      <c r="AU77">
        <v>0.5</v>
      </c>
      <c r="AV77">
        <f t="shared" si="74"/>
        <v>0</v>
      </c>
      <c r="AW77">
        <f t="shared" si="75"/>
        <v>-0.68801686609216828</v>
      </c>
      <c r="AX77" t="e">
        <f t="shared" si="76"/>
        <v>#DIV/0!</v>
      </c>
      <c r="AY77" t="e">
        <f t="shared" si="77"/>
        <v>#DIV/0!</v>
      </c>
      <c r="AZ77" t="e">
        <f t="shared" si="78"/>
        <v>#DIV/0!</v>
      </c>
      <c r="BA77" t="e">
        <f t="shared" si="79"/>
        <v>#DIV/0!</v>
      </c>
      <c r="BB77" t="s">
        <v>302</v>
      </c>
      <c r="BC77">
        <v>0</v>
      </c>
      <c r="BD77" t="e">
        <f t="shared" si="80"/>
        <v>#DIV/0!</v>
      </c>
      <c r="BE77" t="e">
        <f t="shared" si="81"/>
        <v>#DIV/0!</v>
      </c>
      <c r="BF77" t="e">
        <f t="shared" si="82"/>
        <v>#DIV/0!</v>
      </c>
      <c r="BG77" t="e">
        <f t="shared" si="83"/>
        <v>#DIV/0!</v>
      </c>
      <c r="BH77" t="e">
        <f t="shared" si="84"/>
        <v>#DIV/0!</v>
      </c>
      <c r="BI77" t="e">
        <f t="shared" si="85"/>
        <v>#DIV/0!</v>
      </c>
      <c r="BJ77" t="e">
        <f t="shared" si="86"/>
        <v>#DIV/0!</v>
      </c>
      <c r="BK77" t="e">
        <f t="shared" si="87"/>
        <v>#DIV/0!</v>
      </c>
      <c r="BL77">
        <f t="shared" si="88"/>
        <v>0</v>
      </c>
      <c r="BM77">
        <f t="shared" si="89"/>
        <v>0</v>
      </c>
      <c r="BN77">
        <f t="shared" si="90"/>
        <v>0</v>
      </c>
      <c r="BO77">
        <f t="shared" si="91"/>
        <v>0</v>
      </c>
      <c r="BP77">
        <v>6</v>
      </c>
      <c r="BQ77">
        <v>0.5</v>
      </c>
      <c r="BR77" t="s">
        <v>303</v>
      </c>
      <c r="BS77">
        <v>1634338300.5999999</v>
      </c>
      <c r="BT77">
        <v>400.37900000000002</v>
      </c>
      <c r="BU77">
        <v>399.988</v>
      </c>
      <c r="BV77">
        <v>17.502500000000001</v>
      </c>
      <c r="BW77">
        <v>17.449000000000002</v>
      </c>
      <c r="BX77">
        <v>398.221</v>
      </c>
      <c r="BY77">
        <v>17.392499999999998</v>
      </c>
      <c r="BZ77">
        <v>1000.02</v>
      </c>
      <c r="CA77">
        <v>91.067099999999996</v>
      </c>
      <c r="CB77">
        <v>0.100434</v>
      </c>
      <c r="CC77">
        <v>25.1052</v>
      </c>
      <c r="CD77">
        <v>24.446100000000001</v>
      </c>
      <c r="CE77">
        <v>999.9</v>
      </c>
      <c r="CF77">
        <v>0</v>
      </c>
      <c r="CG77">
        <v>0</v>
      </c>
      <c r="CH77">
        <v>9998.75</v>
      </c>
      <c r="CI77">
        <v>0</v>
      </c>
      <c r="CJ77">
        <v>1.5289399999999999E-3</v>
      </c>
      <c r="CK77">
        <v>0</v>
      </c>
      <c r="CL77">
        <v>0</v>
      </c>
      <c r="CM77">
        <v>0</v>
      </c>
      <c r="CN77">
        <v>0</v>
      </c>
      <c r="CO77">
        <v>0.85</v>
      </c>
      <c r="CP77">
        <v>0</v>
      </c>
      <c r="CQ77">
        <v>-0.57999999999999996</v>
      </c>
      <c r="CR77">
        <v>-1.74</v>
      </c>
      <c r="CS77">
        <v>35.436999999999998</v>
      </c>
      <c r="CT77">
        <v>41.5</v>
      </c>
      <c r="CU77">
        <v>38</v>
      </c>
      <c r="CV77">
        <v>41.625</v>
      </c>
      <c r="CW77">
        <v>36.5</v>
      </c>
      <c r="CX77">
        <v>0</v>
      </c>
      <c r="CY77">
        <v>0</v>
      </c>
      <c r="CZ77">
        <v>0</v>
      </c>
      <c r="DA77">
        <v>4298.7999999523163</v>
      </c>
      <c r="DB77">
        <v>0</v>
      </c>
      <c r="DC77">
        <v>1.9288000000000001</v>
      </c>
      <c r="DD77">
        <v>-1.2515384444471069</v>
      </c>
      <c r="DE77">
        <v>-1.98923090436755</v>
      </c>
      <c r="DF77">
        <v>-2.1511999999999998</v>
      </c>
      <c r="DG77">
        <v>15</v>
      </c>
      <c r="DH77">
        <v>1634338196.5</v>
      </c>
      <c r="DI77" t="s">
        <v>415</v>
      </c>
      <c r="DJ77">
        <v>1634338196.5</v>
      </c>
      <c r="DK77">
        <v>1634338195</v>
      </c>
      <c r="DL77">
        <v>136</v>
      </c>
      <c r="DM77">
        <v>2.9000000000000001E-2</v>
      </c>
      <c r="DN77">
        <v>0</v>
      </c>
      <c r="DO77">
        <v>2.157</v>
      </c>
      <c r="DP77">
        <v>0.107</v>
      </c>
      <c r="DQ77">
        <v>400</v>
      </c>
      <c r="DR77">
        <v>17</v>
      </c>
      <c r="DS77">
        <v>0.36</v>
      </c>
      <c r="DT77">
        <v>0.18</v>
      </c>
      <c r="DU77">
        <v>0.35434041463414628</v>
      </c>
      <c r="DV77">
        <v>-1.8769910308163339E-2</v>
      </c>
      <c r="DW77">
        <v>3.0624405258914411E-2</v>
      </c>
      <c r="DX77">
        <v>1</v>
      </c>
      <c r="DY77">
        <v>2.171764705882353</v>
      </c>
      <c r="DZ77">
        <v>-2.7019594145393691</v>
      </c>
      <c r="EA77">
        <v>1.8177530903777479</v>
      </c>
      <c r="EB77">
        <v>0</v>
      </c>
      <c r="EC77">
        <v>4.3667529268292683E-2</v>
      </c>
      <c r="ED77">
        <v>9.9248520715678079E-2</v>
      </c>
      <c r="EE77">
        <v>1.0611390996959961E-2</v>
      </c>
      <c r="EF77">
        <v>1</v>
      </c>
      <c r="EG77">
        <v>2</v>
      </c>
      <c r="EH77">
        <v>3</v>
      </c>
      <c r="EI77" t="s">
        <v>305</v>
      </c>
      <c r="EJ77">
        <v>100</v>
      </c>
      <c r="EK77">
        <v>100</v>
      </c>
      <c r="EL77">
        <v>2.1579999999999999</v>
      </c>
      <c r="EM77">
        <v>0.11</v>
      </c>
      <c r="EN77">
        <v>1.544134729349901</v>
      </c>
      <c r="EO77">
        <v>1.948427853356016E-3</v>
      </c>
      <c r="EP77">
        <v>-1.17243448438673E-6</v>
      </c>
      <c r="EQ77">
        <v>3.7522437633766031E-10</v>
      </c>
      <c r="ER77">
        <v>-4.8377184931869821E-2</v>
      </c>
      <c r="ES77">
        <v>1.324990706552629E-3</v>
      </c>
      <c r="ET77">
        <v>4.5198677459254959E-4</v>
      </c>
      <c r="EU77">
        <v>-2.6198240979392152E-7</v>
      </c>
      <c r="EV77">
        <v>2</v>
      </c>
      <c r="EW77">
        <v>2078</v>
      </c>
      <c r="EX77">
        <v>1</v>
      </c>
      <c r="EY77">
        <v>28</v>
      </c>
      <c r="EZ77">
        <v>1.7</v>
      </c>
      <c r="FA77">
        <v>1.8</v>
      </c>
      <c r="FB77">
        <v>1.64917</v>
      </c>
      <c r="FC77">
        <v>2.5329600000000001</v>
      </c>
      <c r="FD77">
        <v>2.8491200000000001</v>
      </c>
      <c r="FE77">
        <v>3.1958000000000002</v>
      </c>
      <c r="FF77">
        <v>3.0981399999999999</v>
      </c>
      <c r="FG77">
        <v>2.4108900000000002</v>
      </c>
      <c r="FH77">
        <v>34.806600000000003</v>
      </c>
      <c r="FI77">
        <v>16.1021</v>
      </c>
      <c r="FJ77">
        <v>18</v>
      </c>
      <c r="FK77">
        <v>1054.6300000000001</v>
      </c>
      <c r="FL77">
        <v>798.43700000000001</v>
      </c>
      <c r="FM77">
        <v>25.0001</v>
      </c>
      <c r="FN77">
        <v>23.609500000000001</v>
      </c>
      <c r="FO77">
        <v>30.0001</v>
      </c>
      <c r="FP77">
        <v>23.366700000000002</v>
      </c>
      <c r="FQ77">
        <v>23.432099999999998</v>
      </c>
      <c r="FR77">
        <v>33.0105</v>
      </c>
      <c r="FS77">
        <v>15.7661</v>
      </c>
      <c r="FT77">
        <v>97.751199999999997</v>
      </c>
      <c r="FU77">
        <v>25</v>
      </c>
      <c r="FV77">
        <v>400</v>
      </c>
      <c r="FW77">
        <v>17.472100000000001</v>
      </c>
      <c r="FX77">
        <v>101.352</v>
      </c>
      <c r="FY77">
        <v>101.581</v>
      </c>
    </row>
    <row r="78" spans="1:181" x14ac:dyDescent="0.2">
      <c r="A78">
        <v>60</v>
      </c>
      <c r="B78">
        <v>1634338305.5999999</v>
      </c>
      <c r="C78">
        <v>1516.599999904633</v>
      </c>
      <c r="D78" t="s">
        <v>436</v>
      </c>
      <c r="E78" t="s">
        <v>437</v>
      </c>
      <c r="F78" t="s">
        <v>301</v>
      </c>
      <c r="G78">
        <v>1634338305.5999999</v>
      </c>
      <c r="H78">
        <f t="shared" si="46"/>
        <v>9.3814179340579435E-5</v>
      </c>
      <c r="I78">
        <f t="shared" si="47"/>
        <v>9.3814179340579437E-2</v>
      </c>
      <c r="J78">
        <f t="shared" si="48"/>
        <v>-0.66093299259958427</v>
      </c>
      <c r="K78">
        <f t="shared" si="49"/>
        <v>400.39</v>
      </c>
      <c r="L78">
        <f t="shared" si="50"/>
        <v>575.29549075179432</v>
      </c>
      <c r="M78">
        <f t="shared" si="51"/>
        <v>52.450249539294489</v>
      </c>
      <c r="N78">
        <f t="shared" si="52"/>
        <v>36.503945799392</v>
      </c>
      <c r="O78">
        <f t="shared" si="53"/>
        <v>5.6328571637110254E-3</v>
      </c>
      <c r="P78">
        <f t="shared" si="54"/>
        <v>2.7719702612888399</v>
      </c>
      <c r="Q78">
        <f t="shared" si="55"/>
        <v>5.6265057961296808E-3</v>
      </c>
      <c r="R78">
        <f t="shared" si="56"/>
        <v>3.5171361582230862E-3</v>
      </c>
      <c r="S78">
        <f t="shared" si="57"/>
        <v>0</v>
      </c>
      <c r="T78">
        <f t="shared" si="58"/>
        <v>25.08368050268135</v>
      </c>
      <c r="U78">
        <f t="shared" si="59"/>
        <v>24.450099999999999</v>
      </c>
      <c r="V78">
        <f t="shared" si="60"/>
        <v>3.076914605226071</v>
      </c>
      <c r="W78">
        <f t="shared" si="61"/>
        <v>49.858836818285205</v>
      </c>
      <c r="X78">
        <f t="shared" si="62"/>
        <v>1.5957199514320002</v>
      </c>
      <c r="Y78">
        <f t="shared" si="63"/>
        <v>3.2004756894905872</v>
      </c>
      <c r="Z78">
        <f t="shared" si="64"/>
        <v>1.4811946537940708</v>
      </c>
      <c r="AA78">
        <f t="shared" si="65"/>
        <v>-4.1372053089195528</v>
      </c>
      <c r="AB78">
        <f t="shared" si="66"/>
        <v>98.527414357050262</v>
      </c>
      <c r="AC78">
        <f t="shared" si="67"/>
        <v>7.5018044997265561</v>
      </c>
      <c r="AD78">
        <f t="shared" si="68"/>
        <v>101.89201354785726</v>
      </c>
      <c r="AE78">
        <v>4</v>
      </c>
      <c r="AF78">
        <v>0</v>
      </c>
      <c r="AG78">
        <f t="shared" si="69"/>
        <v>1</v>
      </c>
      <c r="AH78">
        <f t="shared" si="70"/>
        <v>0</v>
      </c>
      <c r="AI78">
        <f t="shared" si="71"/>
        <v>48565.931018163821</v>
      </c>
      <c r="AJ78" t="s">
        <v>302</v>
      </c>
      <c r="AK78" t="s">
        <v>302</v>
      </c>
      <c r="AL78">
        <v>0</v>
      </c>
      <c r="AM78">
        <v>0</v>
      </c>
      <c r="AN78" t="e">
        <f t="shared" si="72"/>
        <v>#DIV/0!</v>
      </c>
      <c r="AO78">
        <v>0</v>
      </c>
      <c r="AP78" t="s">
        <v>302</v>
      </c>
      <c r="AQ78" t="s">
        <v>302</v>
      </c>
      <c r="AR78">
        <v>0</v>
      </c>
      <c r="AS78">
        <v>0</v>
      </c>
      <c r="AT78" t="e">
        <f t="shared" si="73"/>
        <v>#DIV/0!</v>
      </c>
      <c r="AU78">
        <v>0.5</v>
      </c>
      <c r="AV78">
        <f t="shared" si="74"/>
        <v>0</v>
      </c>
      <c r="AW78">
        <f t="shared" si="75"/>
        <v>-0.66093299259958427</v>
      </c>
      <c r="AX78" t="e">
        <f t="shared" si="76"/>
        <v>#DIV/0!</v>
      </c>
      <c r="AY78" t="e">
        <f t="shared" si="77"/>
        <v>#DIV/0!</v>
      </c>
      <c r="AZ78" t="e">
        <f t="shared" si="78"/>
        <v>#DIV/0!</v>
      </c>
      <c r="BA78" t="e">
        <f t="shared" si="79"/>
        <v>#DIV/0!</v>
      </c>
      <c r="BB78" t="s">
        <v>302</v>
      </c>
      <c r="BC78">
        <v>0</v>
      </c>
      <c r="BD78" t="e">
        <f t="shared" si="80"/>
        <v>#DIV/0!</v>
      </c>
      <c r="BE78" t="e">
        <f t="shared" si="81"/>
        <v>#DIV/0!</v>
      </c>
      <c r="BF78" t="e">
        <f t="shared" si="82"/>
        <v>#DIV/0!</v>
      </c>
      <c r="BG78" t="e">
        <f t="shared" si="83"/>
        <v>#DIV/0!</v>
      </c>
      <c r="BH78" t="e">
        <f t="shared" si="84"/>
        <v>#DIV/0!</v>
      </c>
      <c r="BI78" t="e">
        <f t="shared" si="85"/>
        <v>#DIV/0!</v>
      </c>
      <c r="BJ78" t="e">
        <f t="shared" si="86"/>
        <v>#DIV/0!</v>
      </c>
      <c r="BK78" t="e">
        <f t="shared" si="87"/>
        <v>#DIV/0!</v>
      </c>
      <c r="BL78">
        <f t="shared" si="88"/>
        <v>0</v>
      </c>
      <c r="BM78">
        <f t="shared" si="89"/>
        <v>0</v>
      </c>
      <c r="BN78">
        <f t="shared" si="90"/>
        <v>0</v>
      </c>
      <c r="BO78">
        <f t="shared" si="91"/>
        <v>0</v>
      </c>
      <c r="BP78">
        <v>6</v>
      </c>
      <c r="BQ78">
        <v>0.5</v>
      </c>
      <c r="BR78" t="s">
        <v>303</v>
      </c>
      <c r="BS78">
        <v>1634338305.5999999</v>
      </c>
      <c r="BT78">
        <v>400.39</v>
      </c>
      <c r="BU78">
        <v>400.01600000000002</v>
      </c>
      <c r="BV78">
        <v>17.502500000000001</v>
      </c>
      <c r="BW78">
        <v>17.447199999999999</v>
      </c>
      <c r="BX78">
        <v>398.23200000000003</v>
      </c>
      <c r="BY78">
        <v>17.392399999999999</v>
      </c>
      <c r="BZ78">
        <v>1000.06</v>
      </c>
      <c r="CA78">
        <v>91.071399999999997</v>
      </c>
      <c r="CB78">
        <v>9.9572800000000003E-2</v>
      </c>
      <c r="CC78">
        <v>25.109400000000001</v>
      </c>
      <c r="CD78">
        <v>24.450099999999999</v>
      </c>
      <c r="CE78">
        <v>999.9</v>
      </c>
      <c r="CF78">
        <v>0</v>
      </c>
      <c r="CG78">
        <v>0</v>
      </c>
      <c r="CH78">
        <v>10022.5</v>
      </c>
      <c r="CI78">
        <v>0</v>
      </c>
      <c r="CJ78">
        <v>1.5289399999999999E-3</v>
      </c>
      <c r="CK78">
        <v>0</v>
      </c>
      <c r="CL78">
        <v>0</v>
      </c>
      <c r="CM78">
        <v>0</v>
      </c>
      <c r="CN78">
        <v>0</v>
      </c>
      <c r="CO78">
        <v>1.95</v>
      </c>
      <c r="CP78">
        <v>0</v>
      </c>
      <c r="CQ78">
        <v>-0.89</v>
      </c>
      <c r="CR78">
        <v>-1.51</v>
      </c>
      <c r="CS78">
        <v>34.875</v>
      </c>
      <c r="CT78">
        <v>41.561999999999998</v>
      </c>
      <c r="CU78">
        <v>38.061999999999998</v>
      </c>
      <c r="CV78">
        <v>41.625</v>
      </c>
      <c r="CW78">
        <v>36.5</v>
      </c>
      <c r="CX78">
        <v>0</v>
      </c>
      <c r="CY78">
        <v>0</v>
      </c>
      <c r="CZ78">
        <v>0</v>
      </c>
      <c r="DA78">
        <v>4304.2000000476837</v>
      </c>
      <c r="DB78">
        <v>0</v>
      </c>
      <c r="DC78">
        <v>1.6488461538461541</v>
      </c>
      <c r="DD78">
        <v>-3.1025640316916552</v>
      </c>
      <c r="DE78">
        <v>6.5155554604640047</v>
      </c>
      <c r="DF78">
        <v>-2.565384615384616</v>
      </c>
      <c r="DG78">
        <v>15</v>
      </c>
      <c r="DH78">
        <v>1634338196.5</v>
      </c>
      <c r="DI78" t="s">
        <v>415</v>
      </c>
      <c r="DJ78">
        <v>1634338196.5</v>
      </c>
      <c r="DK78">
        <v>1634338195</v>
      </c>
      <c r="DL78">
        <v>136</v>
      </c>
      <c r="DM78">
        <v>2.9000000000000001E-2</v>
      </c>
      <c r="DN78">
        <v>0</v>
      </c>
      <c r="DO78">
        <v>2.157</v>
      </c>
      <c r="DP78">
        <v>0.107</v>
      </c>
      <c r="DQ78">
        <v>400</v>
      </c>
      <c r="DR78">
        <v>17</v>
      </c>
      <c r="DS78">
        <v>0.36</v>
      </c>
      <c r="DT78">
        <v>0.18</v>
      </c>
      <c r="DU78">
        <v>0.35464329268292683</v>
      </c>
      <c r="DV78">
        <v>1.7110682887332331E-2</v>
      </c>
      <c r="DW78">
        <v>2.5657366366039321E-2</v>
      </c>
      <c r="DX78">
        <v>1</v>
      </c>
      <c r="DY78">
        <v>1.6342424242424241</v>
      </c>
      <c r="DZ78">
        <v>-2.5352120609612752</v>
      </c>
      <c r="EA78">
        <v>1.4940610313748599</v>
      </c>
      <c r="EB78">
        <v>0</v>
      </c>
      <c r="EC78">
        <v>5.0349580487804878E-2</v>
      </c>
      <c r="ED78">
        <v>3.9898729437762577E-2</v>
      </c>
      <c r="EE78">
        <v>4.1229964203305224E-3</v>
      </c>
      <c r="EF78">
        <v>1</v>
      </c>
      <c r="EG78">
        <v>2</v>
      </c>
      <c r="EH78">
        <v>3</v>
      </c>
      <c r="EI78" t="s">
        <v>305</v>
      </c>
      <c r="EJ78">
        <v>100</v>
      </c>
      <c r="EK78">
        <v>100</v>
      </c>
      <c r="EL78">
        <v>2.1579999999999999</v>
      </c>
      <c r="EM78">
        <v>0.1101</v>
      </c>
      <c r="EN78">
        <v>1.544134729349901</v>
      </c>
      <c r="EO78">
        <v>1.948427853356016E-3</v>
      </c>
      <c r="EP78">
        <v>-1.17243448438673E-6</v>
      </c>
      <c r="EQ78">
        <v>3.7522437633766031E-10</v>
      </c>
      <c r="ER78">
        <v>-4.8377184931869821E-2</v>
      </c>
      <c r="ES78">
        <v>1.324990706552629E-3</v>
      </c>
      <c r="ET78">
        <v>4.5198677459254959E-4</v>
      </c>
      <c r="EU78">
        <v>-2.6198240979392152E-7</v>
      </c>
      <c r="EV78">
        <v>2</v>
      </c>
      <c r="EW78">
        <v>2078</v>
      </c>
      <c r="EX78">
        <v>1</v>
      </c>
      <c r="EY78">
        <v>28</v>
      </c>
      <c r="EZ78">
        <v>1.8</v>
      </c>
      <c r="FA78">
        <v>1.8</v>
      </c>
      <c r="FB78">
        <v>1.64917</v>
      </c>
      <c r="FC78">
        <v>2.5366200000000001</v>
      </c>
      <c r="FD78">
        <v>2.8491200000000001</v>
      </c>
      <c r="FE78">
        <v>3.1958000000000002</v>
      </c>
      <c r="FF78">
        <v>3.0981399999999999</v>
      </c>
      <c r="FG78">
        <v>2.3962400000000001</v>
      </c>
      <c r="FH78">
        <v>34.806600000000003</v>
      </c>
      <c r="FI78">
        <v>16.093399999999999</v>
      </c>
      <c r="FJ78">
        <v>18</v>
      </c>
      <c r="FK78">
        <v>1054.53</v>
      </c>
      <c r="FL78">
        <v>798.36400000000003</v>
      </c>
      <c r="FM78">
        <v>25</v>
      </c>
      <c r="FN78">
        <v>23.609500000000001</v>
      </c>
      <c r="FO78">
        <v>30.0002</v>
      </c>
      <c r="FP78">
        <v>23.366700000000002</v>
      </c>
      <c r="FQ78">
        <v>23.432099999999998</v>
      </c>
      <c r="FR78">
        <v>33.01</v>
      </c>
      <c r="FS78">
        <v>15.7661</v>
      </c>
      <c r="FT78">
        <v>97.751199999999997</v>
      </c>
      <c r="FU78">
        <v>25</v>
      </c>
      <c r="FV78">
        <v>400</v>
      </c>
      <c r="FW78">
        <v>17.472100000000001</v>
      </c>
      <c r="FX78">
        <v>101.351</v>
      </c>
      <c r="FY78">
        <v>101.57899999999999</v>
      </c>
    </row>
    <row r="79" spans="1:181" x14ac:dyDescent="0.2">
      <c r="A79">
        <v>61</v>
      </c>
      <c r="B79">
        <v>1634338622.0999999</v>
      </c>
      <c r="C79">
        <v>1833.099999904633</v>
      </c>
      <c r="D79" t="s">
        <v>441</v>
      </c>
      <c r="E79" t="s">
        <v>442</v>
      </c>
      <c r="F79" t="s">
        <v>301</v>
      </c>
      <c r="G79">
        <v>1634338622.0999999</v>
      </c>
      <c r="H79">
        <f t="shared" si="46"/>
        <v>1.6014619217313223E-4</v>
      </c>
      <c r="I79">
        <f t="shared" si="47"/>
        <v>0.16014619217313222</v>
      </c>
      <c r="J79">
        <f t="shared" si="48"/>
        <v>-0.63416390628228259</v>
      </c>
      <c r="K79">
        <f t="shared" si="49"/>
        <v>400.33800000000002</v>
      </c>
      <c r="L79">
        <f t="shared" si="50"/>
        <v>494.97394052353405</v>
      </c>
      <c r="M79">
        <f t="shared" si="51"/>
        <v>45.126527858497795</v>
      </c>
      <c r="N79">
        <f t="shared" si="52"/>
        <v>36.498616251811207</v>
      </c>
      <c r="O79">
        <f t="shared" si="53"/>
        <v>9.5252399277293478E-3</v>
      </c>
      <c r="P79">
        <f t="shared" si="54"/>
        <v>2.769078715553194</v>
      </c>
      <c r="Q79">
        <f t="shared" si="55"/>
        <v>9.5070743711561222E-3</v>
      </c>
      <c r="R79">
        <f t="shared" si="56"/>
        <v>5.9435506651029299E-3</v>
      </c>
      <c r="S79">
        <f t="shared" si="57"/>
        <v>0</v>
      </c>
      <c r="T79">
        <f t="shared" si="58"/>
        <v>25.000850722169226</v>
      </c>
      <c r="U79">
        <f t="shared" si="59"/>
        <v>24.518699999999999</v>
      </c>
      <c r="V79">
        <f t="shared" si="60"/>
        <v>3.0895736876927566</v>
      </c>
      <c r="W79">
        <f t="shared" si="61"/>
        <v>49.97424852606207</v>
      </c>
      <c r="X79">
        <f t="shared" si="62"/>
        <v>1.5932691069921601</v>
      </c>
      <c r="Y79">
        <f t="shared" si="63"/>
        <v>3.1881802207816179</v>
      </c>
      <c r="Z79">
        <f t="shared" si="64"/>
        <v>1.4963045807005966</v>
      </c>
      <c r="AA79">
        <f t="shared" si="65"/>
        <v>-7.0624470748351316</v>
      </c>
      <c r="AB79">
        <f t="shared" si="66"/>
        <v>78.539665378158617</v>
      </c>
      <c r="AC79">
        <f t="shared" si="67"/>
        <v>5.9863144446563652</v>
      </c>
      <c r="AD79">
        <f t="shared" si="68"/>
        <v>77.463532747979855</v>
      </c>
      <c r="AE79">
        <v>4</v>
      </c>
      <c r="AF79">
        <v>0</v>
      </c>
      <c r="AG79">
        <f t="shared" si="69"/>
        <v>1</v>
      </c>
      <c r="AH79">
        <f t="shared" si="70"/>
        <v>0</v>
      </c>
      <c r="AI79">
        <f t="shared" si="71"/>
        <v>48497.068357624274</v>
      </c>
      <c r="AJ79" t="s">
        <v>302</v>
      </c>
      <c r="AK79" t="s">
        <v>302</v>
      </c>
      <c r="AL79">
        <v>0</v>
      </c>
      <c r="AM79">
        <v>0</v>
      </c>
      <c r="AN79" t="e">
        <f t="shared" si="72"/>
        <v>#DIV/0!</v>
      </c>
      <c r="AO79">
        <v>0</v>
      </c>
      <c r="AP79" t="s">
        <v>302</v>
      </c>
      <c r="AQ79" t="s">
        <v>302</v>
      </c>
      <c r="AR79">
        <v>0</v>
      </c>
      <c r="AS79">
        <v>0</v>
      </c>
      <c r="AT79" t="e">
        <f t="shared" si="73"/>
        <v>#DIV/0!</v>
      </c>
      <c r="AU79">
        <v>0.5</v>
      </c>
      <c r="AV79">
        <f t="shared" si="74"/>
        <v>0</v>
      </c>
      <c r="AW79">
        <f t="shared" si="75"/>
        <v>-0.63416390628228259</v>
      </c>
      <c r="AX79" t="e">
        <f t="shared" si="76"/>
        <v>#DIV/0!</v>
      </c>
      <c r="AY79" t="e">
        <f t="shared" si="77"/>
        <v>#DIV/0!</v>
      </c>
      <c r="AZ79" t="e">
        <f t="shared" si="78"/>
        <v>#DIV/0!</v>
      </c>
      <c r="BA79" t="e">
        <f t="shared" si="79"/>
        <v>#DIV/0!</v>
      </c>
      <c r="BB79" t="s">
        <v>302</v>
      </c>
      <c r="BC79">
        <v>0</v>
      </c>
      <c r="BD79" t="e">
        <f t="shared" si="80"/>
        <v>#DIV/0!</v>
      </c>
      <c r="BE79" t="e">
        <f t="shared" si="81"/>
        <v>#DIV/0!</v>
      </c>
      <c r="BF79" t="e">
        <f t="shared" si="82"/>
        <v>#DIV/0!</v>
      </c>
      <c r="BG79" t="e">
        <f t="shared" si="83"/>
        <v>#DIV/0!</v>
      </c>
      <c r="BH79" t="e">
        <f t="shared" si="84"/>
        <v>#DIV/0!</v>
      </c>
      <c r="BI79" t="e">
        <f t="shared" si="85"/>
        <v>#DIV/0!</v>
      </c>
      <c r="BJ79" t="e">
        <f t="shared" si="86"/>
        <v>#DIV/0!</v>
      </c>
      <c r="BK79" t="e">
        <f t="shared" si="87"/>
        <v>#DIV/0!</v>
      </c>
      <c r="BL79">
        <f t="shared" si="88"/>
        <v>0</v>
      </c>
      <c r="BM79">
        <f t="shared" si="89"/>
        <v>0</v>
      </c>
      <c r="BN79">
        <f t="shared" si="90"/>
        <v>0</v>
      </c>
      <c r="BO79">
        <f t="shared" si="91"/>
        <v>0</v>
      </c>
      <c r="BP79">
        <v>6</v>
      </c>
      <c r="BQ79">
        <v>0.5</v>
      </c>
      <c r="BR79" t="s">
        <v>303</v>
      </c>
      <c r="BS79">
        <v>1634338622.0999999</v>
      </c>
      <c r="BT79">
        <v>400.33800000000002</v>
      </c>
      <c r="BU79">
        <v>399.99599999999998</v>
      </c>
      <c r="BV79">
        <v>17.475899999999999</v>
      </c>
      <c r="BW79">
        <v>17.381499999999999</v>
      </c>
      <c r="BX79">
        <v>398.21600000000001</v>
      </c>
      <c r="BY79">
        <v>17.3675</v>
      </c>
      <c r="BZ79">
        <v>1000.09</v>
      </c>
      <c r="CA79">
        <v>91.069800000000001</v>
      </c>
      <c r="CB79">
        <v>9.9702399999999997E-2</v>
      </c>
      <c r="CC79">
        <v>25.044799999999999</v>
      </c>
      <c r="CD79">
        <v>24.518699999999999</v>
      </c>
      <c r="CE79">
        <v>999.9</v>
      </c>
      <c r="CF79">
        <v>0</v>
      </c>
      <c r="CG79">
        <v>0</v>
      </c>
      <c r="CH79">
        <v>10005.6</v>
      </c>
      <c r="CI79">
        <v>0</v>
      </c>
      <c r="CJ79">
        <v>1.5289399999999999E-3</v>
      </c>
      <c r="CK79">
        <v>0</v>
      </c>
      <c r="CL79">
        <v>0</v>
      </c>
      <c r="CM79">
        <v>0</v>
      </c>
      <c r="CN79">
        <v>0</v>
      </c>
      <c r="CO79">
        <v>0.51</v>
      </c>
      <c r="CP79">
        <v>0</v>
      </c>
      <c r="CQ79">
        <v>-8.94</v>
      </c>
      <c r="CR79">
        <v>-2.4700000000000002</v>
      </c>
      <c r="CS79">
        <v>33.75</v>
      </c>
      <c r="CT79">
        <v>39.5</v>
      </c>
      <c r="CU79">
        <v>36.686999999999998</v>
      </c>
      <c r="CV79">
        <v>38.436999999999998</v>
      </c>
      <c r="CW79">
        <v>35.186999999999998</v>
      </c>
      <c r="CX79">
        <v>0</v>
      </c>
      <c r="CY79">
        <v>0</v>
      </c>
      <c r="CZ79">
        <v>0</v>
      </c>
      <c r="DA79">
        <v>4620.3999998569489</v>
      </c>
      <c r="DB79">
        <v>0</v>
      </c>
      <c r="DC79">
        <v>1.994</v>
      </c>
      <c r="DD79">
        <v>-8.179230898096721</v>
      </c>
      <c r="DE79">
        <v>4.3376924315406677</v>
      </c>
      <c r="DF79">
        <v>-6.2196000000000007</v>
      </c>
      <c r="DG79">
        <v>15</v>
      </c>
      <c r="DH79">
        <v>1634338569.0999999</v>
      </c>
      <c r="DI79" t="s">
        <v>443</v>
      </c>
      <c r="DJ79">
        <v>1634338568.5999999</v>
      </c>
      <c r="DK79">
        <v>1634338569.0999999</v>
      </c>
      <c r="DL79">
        <v>137</v>
      </c>
      <c r="DM79">
        <v>-3.5999999999999997E-2</v>
      </c>
      <c r="DN79">
        <v>-1E-3</v>
      </c>
      <c r="DO79">
        <v>2.1219999999999999</v>
      </c>
      <c r="DP79">
        <v>0.107</v>
      </c>
      <c r="DQ79">
        <v>400</v>
      </c>
      <c r="DR79">
        <v>17</v>
      </c>
      <c r="DS79">
        <v>0.27</v>
      </c>
      <c r="DT79">
        <v>0.13</v>
      </c>
      <c r="DU79">
        <v>0.31410553658536589</v>
      </c>
      <c r="DV79">
        <v>0.1435618118466904</v>
      </c>
      <c r="DW79">
        <v>3.2027722190122829E-2</v>
      </c>
      <c r="DX79">
        <v>1</v>
      </c>
      <c r="DY79">
        <v>2.145428571428571</v>
      </c>
      <c r="DZ79">
        <v>-3.6493150684931508</v>
      </c>
      <c r="EA79">
        <v>1.8628478089161431</v>
      </c>
      <c r="EB79">
        <v>0</v>
      </c>
      <c r="EC79">
        <v>9.2945004878048784E-2</v>
      </c>
      <c r="ED79">
        <v>1.2030466202090421E-2</v>
      </c>
      <c r="EE79">
        <v>1.269877273108191E-3</v>
      </c>
      <c r="EF79">
        <v>1</v>
      </c>
      <c r="EG79">
        <v>2</v>
      </c>
      <c r="EH79">
        <v>3</v>
      </c>
      <c r="EI79" t="s">
        <v>305</v>
      </c>
      <c r="EJ79">
        <v>100</v>
      </c>
      <c r="EK79">
        <v>100</v>
      </c>
      <c r="EL79">
        <v>2.1219999999999999</v>
      </c>
      <c r="EM79">
        <v>0.1084</v>
      </c>
      <c r="EN79">
        <v>1.5085654479845281</v>
      </c>
      <c r="EO79">
        <v>1.948427853356016E-3</v>
      </c>
      <c r="EP79">
        <v>-1.17243448438673E-6</v>
      </c>
      <c r="EQ79">
        <v>3.7522437633766031E-10</v>
      </c>
      <c r="ER79">
        <v>-4.9570306935246222E-2</v>
      </c>
      <c r="ES79">
        <v>1.324990706552629E-3</v>
      </c>
      <c r="ET79">
        <v>4.5198677459254959E-4</v>
      </c>
      <c r="EU79">
        <v>-2.6198240979392152E-7</v>
      </c>
      <c r="EV79">
        <v>2</v>
      </c>
      <c r="EW79">
        <v>2078</v>
      </c>
      <c r="EX79">
        <v>1</v>
      </c>
      <c r="EY79">
        <v>28</v>
      </c>
      <c r="EZ79">
        <v>0.9</v>
      </c>
      <c r="FA79">
        <v>0.9</v>
      </c>
      <c r="FB79">
        <v>1.64673</v>
      </c>
      <c r="FC79">
        <v>2.5402800000000001</v>
      </c>
      <c r="FD79">
        <v>2.8491200000000001</v>
      </c>
      <c r="FE79">
        <v>3.1958000000000002</v>
      </c>
      <c r="FF79">
        <v>3.0981399999999999</v>
      </c>
      <c r="FG79">
        <v>2.4267599999999998</v>
      </c>
      <c r="FH79">
        <v>34.646299999999997</v>
      </c>
      <c r="FI79">
        <v>16.084599999999998</v>
      </c>
      <c r="FJ79">
        <v>18</v>
      </c>
      <c r="FK79">
        <v>1054.5899999999999</v>
      </c>
      <c r="FL79">
        <v>799.61800000000005</v>
      </c>
      <c r="FM79">
        <v>25.0001</v>
      </c>
      <c r="FN79">
        <v>23.599499999999999</v>
      </c>
      <c r="FO79">
        <v>30.0002</v>
      </c>
      <c r="FP79">
        <v>23.353000000000002</v>
      </c>
      <c r="FQ79">
        <v>23.416399999999999</v>
      </c>
      <c r="FR79">
        <v>32.968400000000003</v>
      </c>
      <c r="FS79">
        <v>15.492100000000001</v>
      </c>
      <c r="FT79">
        <v>97.751199999999997</v>
      </c>
      <c r="FU79">
        <v>25</v>
      </c>
      <c r="FV79">
        <v>400</v>
      </c>
      <c r="FW79">
        <v>17.4115</v>
      </c>
      <c r="FX79">
        <v>101.35</v>
      </c>
      <c r="FY79">
        <v>101.58499999999999</v>
      </c>
    </row>
    <row r="80" spans="1:181" x14ac:dyDescent="0.2">
      <c r="A80">
        <v>62</v>
      </c>
      <c r="B80">
        <v>1634338627.0999999</v>
      </c>
      <c r="C80">
        <v>1838.099999904633</v>
      </c>
      <c r="D80" t="s">
        <v>444</v>
      </c>
      <c r="E80" t="s">
        <v>445</v>
      </c>
      <c r="F80" t="s">
        <v>301</v>
      </c>
      <c r="G80">
        <v>1634338627.0999999</v>
      </c>
      <c r="H80">
        <f t="shared" si="46"/>
        <v>1.6046350611350686E-4</v>
      </c>
      <c r="I80">
        <f t="shared" si="47"/>
        <v>0.16046350611350685</v>
      </c>
      <c r="J80">
        <f t="shared" si="48"/>
        <v>-0.60921277364701731</v>
      </c>
      <c r="K80">
        <f t="shared" si="49"/>
        <v>400.33699999999999</v>
      </c>
      <c r="L80">
        <f t="shared" si="50"/>
        <v>490.72944419934902</v>
      </c>
      <c r="M80">
        <f t="shared" si="51"/>
        <v>44.739385816897638</v>
      </c>
      <c r="N80">
        <f t="shared" si="52"/>
        <v>36.498383603213</v>
      </c>
      <c r="O80">
        <f t="shared" si="53"/>
        <v>9.5336007351351816E-3</v>
      </c>
      <c r="P80">
        <f t="shared" si="54"/>
        <v>2.7630281583141736</v>
      </c>
      <c r="Q80">
        <f t="shared" si="55"/>
        <v>9.5153635407859878E-3</v>
      </c>
      <c r="R80">
        <f t="shared" si="56"/>
        <v>5.9487378121226729E-3</v>
      </c>
      <c r="S80">
        <f t="shared" si="57"/>
        <v>0</v>
      </c>
      <c r="T80">
        <f t="shared" si="58"/>
        <v>25.001474094486792</v>
      </c>
      <c r="U80">
        <f t="shared" si="59"/>
        <v>24.528500000000001</v>
      </c>
      <c r="V80">
        <f t="shared" si="60"/>
        <v>3.0913858392303575</v>
      </c>
      <c r="W80">
        <f t="shared" si="61"/>
        <v>49.977391075639098</v>
      </c>
      <c r="X80">
        <f t="shared" si="62"/>
        <v>1.5934452693071002</v>
      </c>
      <c r="Y80">
        <f t="shared" si="63"/>
        <v>3.1883322338604558</v>
      </c>
      <c r="Z80">
        <f t="shared" si="64"/>
        <v>1.4979405699232573</v>
      </c>
      <c r="AA80">
        <f t="shared" si="65"/>
        <v>-7.076440619605652</v>
      </c>
      <c r="AB80">
        <f t="shared" si="66"/>
        <v>77.027409432131421</v>
      </c>
      <c r="AC80">
        <f t="shared" si="67"/>
        <v>5.8842205001351369</v>
      </c>
      <c r="AD80">
        <f t="shared" si="68"/>
        <v>75.835189312660901</v>
      </c>
      <c r="AE80">
        <v>3</v>
      </c>
      <c r="AF80">
        <v>0</v>
      </c>
      <c r="AG80">
        <f t="shared" si="69"/>
        <v>1</v>
      </c>
      <c r="AH80">
        <f t="shared" si="70"/>
        <v>0</v>
      </c>
      <c r="AI80">
        <f t="shared" si="71"/>
        <v>48331.004145726132</v>
      </c>
      <c r="AJ80" t="s">
        <v>302</v>
      </c>
      <c r="AK80" t="s">
        <v>302</v>
      </c>
      <c r="AL80">
        <v>0</v>
      </c>
      <c r="AM80">
        <v>0</v>
      </c>
      <c r="AN80" t="e">
        <f t="shared" si="72"/>
        <v>#DIV/0!</v>
      </c>
      <c r="AO80">
        <v>0</v>
      </c>
      <c r="AP80" t="s">
        <v>302</v>
      </c>
      <c r="AQ80" t="s">
        <v>302</v>
      </c>
      <c r="AR80">
        <v>0</v>
      </c>
      <c r="AS80">
        <v>0</v>
      </c>
      <c r="AT80" t="e">
        <f t="shared" si="73"/>
        <v>#DIV/0!</v>
      </c>
      <c r="AU80">
        <v>0.5</v>
      </c>
      <c r="AV80">
        <f t="shared" si="74"/>
        <v>0</v>
      </c>
      <c r="AW80">
        <f t="shared" si="75"/>
        <v>-0.60921277364701731</v>
      </c>
      <c r="AX80" t="e">
        <f t="shared" si="76"/>
        <v>#DIV/0!</v>
      </c>
      <c r="AY80" t="e">
        <f t="shared" si="77"/>
        <v>#DIV/0!</v>
      </c>
      <c r="AZ80" t="e">
        <f t="shared" si="78"/>
        <v>#DIV/0!</v>
      </c>
      <c r="BA80" t="e">
        <f t="shared" si="79"/>
        <v>#DIV/0!</v>
      </c>
      <c r="BB80" t="s">
        <v>302</v>
      </c>
      <c r="BC80">
        <v>0</v>
      </c>
      <c r="BD80" t="e">
        <f t="shared" si="80"/>
        <v>#DIV/0!</v>
      </c>
      <c r="BE80" t="e">
        <f t="shared" si="81"/>
        <v>#DIV/0!</v>
      </c>
      <c r="BF80" t="e">
        <f t="shared" si="82"/>
        <v>#DIV/0!</v>
      </c>
      <c r="BG80" t="e">
        <f t="shared" si="83"/>
        <v>#DIV/0!</v>
      </c>
      <c r="BH80" t="e">
        <f t="shared" si="84"/>
        <v>#DIV/0!</v>
      </c>
      <c r="BI80" t="e">
        <f t="shared" si="85"/>
        <v>#DIV/0!</v>
      </c>
      <c r="BJ80" t="e">
        <f t="shared" si="86"/>
        <v>#DIV/0!</v>
      </c>
      <c r="BK80" t="e">
        <f t="shared" si="87"/>
        <v>#DIV/0!</v>
      </c>
      <c r="BL80">
        <f t="shared" si="88"/>
        <v>0</v>
      </c>
      <c r="BM80">
        <f t="shared" si="89"/>
        <v>0</v>
      </c>
      <c r="BN80">
        <f t="shared" si="90"/>
        <v>0</v>
      </c>
      <c r="BO80">
        <f t="shared" si="91"/>
        <v>0</v>
      </c>
      <c r="BP80">
        <v>6</v>
      </c>
      <c r="BQ80">
        <v>0.5</v>
      </c>
      <c r="BR80" t="s">
        <v>303</v>
      </c>
      <c r="BS80">
        <v>1634338627.0999999</v>
      </c>
      <c r="BT80">
        <v>400.33699999999999</v>
      </c>
      <c r="BU80">
        <v>400.01</v>
      </c>
      <c r="BV80">
        <v>17.477900000000002</v>
      </c>
      <c r="BW80">
        <v>17.383299999999998</v>
      </c>
      <c r="BX80">
        <v>398.21499999999997</v>
      </c>
      <c r="BY80">
        <v>17.369399999999999</v>
      </c>
      <c r="BZ80">
        <v>999.95100000000002</v>
      </c>
      <c r="CA80">
        <v>91.069100000000006</v>
      </c>
      <c r="CB80">
        <v>0.100049</v>
      </c>
      <c r="CC80">
        <v>25.0456</v>
      </c>
      <c r="CD80">
        <v>24.528500000000001</v>
      </c>
      <c r="CE80">
        <v>999.9</v>
      </c>
      <c r="CF80">
        <v>0</v>
      </c>
      <c r="CG80">
        <v>0</v>
      </c>
      <c r="CH80">
        <v>9970</v>
      </c>
      <c r="CI80">
        <v>0</v>
      </c>
      <c r="CJ80">
        <v>1.5289399999999999E-3</v>
      </c>
      <c r="CK80">
        <v>0</v>
      </c>
      <c r="CL80">
        <v>0</v>
      </c>
      <c r="CM80">
        <v>0</v>
      </c>
      <c r="CN80">
        <v>0</v>
      </c>
      <c r="CO80">
        <v>3.06</v>
      </c>
      <c r="CP80">
        <v>0</v>
      </c>
      <c r="CQ80">
        <v>-6.64</v>
      </c>
      <c r="CR80">
        <v>-1.41</v>
      </c>
      <c r="CS80">
        <v>34.311999999999998</v>
      </c>
      <c r="CT80">
        <v>39.5</v>
      </c>
      <c r="CU80">
        <v>36.5</v>
      </c>
      <c r="CV80">
        <v>38.5</v>
      </c>
      <c r="CW80">
        <v>35.125</v>
      </c>
      <c r="CX80">
        <v>0</v>
      </c>
      <c r="CY80">
        <v>0</v>
      </c>
      <c r="CZ80">
        <v>0</v>
      </c>
      <c r="DA80">
        <v>4625.7999999523163</v>
      </c>
      <c r="DB80">
        <v>0</v>
      </c>
      <c r="DC80">
        <v>1.9703846153846161</v>
      </c>
      <c r="DD80">
        <v>-1.4909401896578851</v>
      </c>
      <c r="DE80">
        <v>0.87555556426208936</v>
      </c>
      <c r="DF80">
        <v>-5.8065384615384614</v>
      </c>
      <c r="DG80">
        <v>15</v>
      </c>
      <c r="DH80">
        <v>1634338569.0999999</v>
      </c>
      <c r="DI80" t="s">
        <v>443</v>
      </c>
      <c r="DJ80">
        <v>1634338568.5999999</v>
      </c>
      <c r="DK80">
        <v>1634338569.0999999</v>
      </c>
      <c r="DL80">
        <v>137</v>
      </c>
      <c r="DM80">
        <v>-3.5999999999999997E-2</v>
      </c>
      <c r="DN80">
        <v>-1E-3</v>
      </c>
      <c r="DO80">
        <v>2.1219999999999999</v>
      </c>
      <c r="DP80">
        <v>0.107</v>
      </c>
      <c r="DQ80">
        <v>400</v>
      </c>
      <c r="DR80">
        <v>17</v>
      </c>
      <c r="DS80">
        <v>0.27</v>
      </c>
      <c r="DT80">
        <v>0.13</v>
      </c>
      <c r="DU80">
        <v>0.31820680487804881</v>
      </c>
      <c r="DV80">
        <v>-8.8469979094076445E-2</v>
      </c>
      <c r="DW80">
        <v>2.8264984478532509E-2</v>
      </c>
      <c r="DX80">
        <v>1</v>
      </c>
      <c r="DY80">
        <v>2.0479411764705882</v>
      </c>
      <c r="DZ80">
        <v>-2.3886715913359229</v>
      </c>
      <c r="EA80">
        <v>1.9449327516149491</v>
      </c>
      <c r="EB80">
        <v>0</v>
      </c>
      <c r="EC80">
        <v>9.3832614634146327E-2</v>
      </c>
      <c r="ED80">
        <v>7.8288836236934441E-3</v>
      </c>
      <c r="EE80">
        <v>8.4403018688386294E-4</v>
      </c>
      <c r="EF80">
        <v>1</v>
      </c>
      <c r="EG80">
        <v>2</v>
      </c>
      <c r="EH80">
        <v>3</v>
      </c>
      <c r="EI80" t="s">
        <v>305</v>
      </c>
      <c r="EJ80">
        <v>100</v>
      </c>
      <c r="EK80">
        <v>100</v>
      </c>
      <c r="EL80">
        <v>2.1219999999999999</v>
      </c>
      <c r="EM80">
        <v>0.1085</v>
      </c>
      <c r="EN80">
        <v>1.5085654479845281</v>
      </c>
      <c r="EO80">
        <v>1.948427853356016E-3</v>
      </c>
      <c r="EP80">
        <v>-1.17243448438673E-6</v>
      </c>
      <c r="EQ80">
        <v>3.7522437633766031E-10</v>
      </c>
      <c r="ER80">
        <v>-4.9570306935246222E-2</v>
      </c>
      <c r="ES80">
        <v>1.324990706552629E-3</v>
      </c>
      <c r="ET80">
        <v>4.5198677459254959E-4</v>
      </c>
      <c r="EU80">
        <v>-2.6198240979392152E-7</v>
      </c>
      <c r="EV80">
        <v>2</v>
      </c>
      <c r="EW80">
        <v>2078</v>
      </c>
      <c r="EX80">
        <v>1</v>
      </c>
      <c r="EY80">
        <v>28</v>
      </c>
      <c r="EZ80">
        <v>1</v>
      </c>
      <c r="FA80">
        <v>1</v>
      </c>
      <c r="FB80">
        <v>1.64673</v>
      </c>
      <c r="FC80">
        <v>2.5366200000000001</v>
      </c>
      <c r="FD80">
        <v>2.8491200000000001</v>
      </c>
      <c r="FE80">
        <v>3.1958000000000002</v>
      </c>
      <c r="FF80">
        <v>3.0981399999999999</v>
      </c>
      <c r="FG80">
        <v>2.4389599999999998</v>
      </c>
      <c r="FH80">
        <v>34.646299999999997</v>
      </c>
      <c r="FI80">
        <v>16.084599999999998</v>
      </c>
      <c r="FJ80">
        <v>18</v>
      </c>
      <c r="FK80">
        <v>1055.18</v>
      </c>
      <c r="FL80">
        <v>799.78899999999999</v>
      </c>
      <c r="FM80">
        <v>25.0002</v>
      </c>
      <c r="FN80">
        <v>23.599499999999999</v>
      </c>
      <c r="FO80">
        <v>30</v>
      </c>
      <c r="FP80">
        <v>23.353000000000002</v>
      </c>
      <c r="FQ80">
        <v>23.416399999999999</v>
      </c>
      <c r="FR80">
        <v>32.968000000000004</v>
      </c>
      <c r="FS80">
        <v>15.492100000000001</v>
      </c>
      <c r="FT80">
        <v>97.751199999999997</v>
      </c>
      <c r="FU80">
        <v>25</v>
      </c>
      <c r="FV80">
        <v>400</v>
      </c>
      <c r="FW80">
        <v>17.4115</v>
      </c>
      <c r="FX80">
        <v>101.351</v>
      </c>
      <c r="FY80">
        <v>101.586</v>
      </c>
    </row>
    <row r="81" spans="1:181" x14ac:dyDescent="0.2">
      <c r="A81">
        <v>63</v>
      </c>
      <c r="B81">
        <v>1634338632.0999999</v>
      </c>
      <c r="C81">
        <v>1843.099999904633</v>
      </c>
      <c r="D81" t="s">
        <v>446</v>
      </c>
      <c r="E81" t="s">
        <v>447</v>
      </c>
      <c r="F81" t="s">
        <v>301</v>
      </c>
      <c r="G81">
        <v>1634338632.0999999</v>
      </c>
      <c r="H81">
        <f t="shared" si="46"/>
        <v>1.5996551124345152E-4</v>
      </c>
      <c r="I81">
        <f t="shared" si="47"/>
        <v>0.15996551124345151</v>
      </c>
      <c r="J81">
        <f t="shared" si="48"/>
        <v>-0.52404531373680352</v>
      </c>
      <c r="K81">
        <f t="shared" si="49"/>
        <v>400.31200000000001</v>
      </c>
      <c r="L81">
        <f t="shared" si="50"/>
        <v>476.88029406342679</v>
      </c>
      <c r="M81">
        <f t="shared" si="51"/>
        <v>43.477299778694693</v>
      </c>
      <c r="N81">
        <f t="shared" si="52"/>
        <v>36.496548600714405</v>
      </c>
      <c r="O81">
        <f t="shared" si="53"/>
        <v>9.5000432768947932E-3</v>
      </c>
      <c r="P81">
        <f t="shared" si="54"/>
        <v>2.7667645344525114</v>
      </c>
      <c r="Q81">
        <f t="shared" si="55"/>
        <v>9.4819585168980508E-3</v>
      </c>
      <c r="R81">
        <f t="shared" si="56"/>
        <v>5.9278460151075459E-3</v>
      </c>
      <c r="S81">
        <f t="shared" si="57"/>
        <v>0</v>
      </c>
      <c r="T81">
        <f t="shared" si="58"/>
        <v>25.002066234828497</v>
      </c>
      <c r="U81">
        <f t="shared" si="59"/>
        <v>24.531500000000001</v>
      </c>
      <c r="V81">
        <f t="shared" si="60"/>
        <v>3.0919407652016289</v>
      </c>
      <c r="W81">
        <f t="shared" si="61"/>
        <v>49.973948533242584</v>
      </c>
      <c r="X81">
        <f t="shared" si="62"/>
        <v>1.5933734942740303</v>
      </c>
      <c r="Y81">
        <f t="shared" si="63"/>
        <v>3.1884082427749751</v>
      </c>
      <c r="Z81">
        <f t="shared" si="64"/>
        <v>1.4985672709275986</v>
      </c>
      <c r="AA81">
        <f t="shared" si="65"/>
        <v>-7.0544790458362119</v>
      </c>
      <c r="AB81">
        <f t="shared" si="66"/>
        <v>76.743751029631994</v>
      </c>
      <c r="AC81">
        <f t="shared" si="67"/>
        <v>5.8547346228864257</v>
      </c>
      <c r="AD81">
        <f t="shared" si="68"/>
        <v>75.544006606682203</v>
      </c>
      <c r="AE81">
        <v>4</v>
      </c>
      <c r="AF81">
        <v>0</v>
      </c>
      <c r="AG81">
        <f t="shared" si="69"/>
        <v>1</v>
      </c>
      <c r="AH81">
        <f t="shared" si="70"/>
        <v>0</v>
      </c>
      <c r="AI81">
        <f t="shared" si="71"/>
        <v>48433.405968541316</v>
      </c>
      <c r="AJ81" t="s">
        <v>302</v>
      </c>
      <c r="AK81" t="s">
        <v>302</v>
      </c>
      <c r="AL81">
        <v>0</v>
      </c>
      <c r="AM81">
        <v>0</v>
      </c>
      <c r="AN81" t="e">
        <f t="shared" si="72"/>
        <v>#DIV/0!</v>
      </c>
      <c r="AO81">
        <v>0</v>
      </c>
      <c r="AP81" t="s">
        <v>302</v>
      </c>
      <c r="AQ81" t="s">
        <v>302</v>
      </c>
      <c r="AR81">
        <v>0</v>
      </c>
      <c r="AS81">
        <v>0</v>
      </c>
      <c r="AT81" t="e">
        <f t="shared" si="73"/>
        <v>#DIV/0!</v>
      </c>
      <c r="AU81">
        <v>0.5</v>
      </c>
      <c r="AV81">
        <f t="shared" si="74"/>
        <v>0</v>
      </c>
      <c r="AW81">
        <f t="shared" si="75"/>
        <v>-0.52404531373680352</v>
      </c>
      <c r="AX81" t="e">
        <f t="shared" si="76"/>
        <v>#DIV/0!</v>
      </c>
      <c r="AY81" t="e">
        <f t="shared" si="77"/>
        <v>#DIV/0!</v>
      </c>
      <c r="AZ81" t="e">
        <f t="shared" si="78"/>
        <v>#DIV/0!</v>
      </c>
      <c r="BA81" t="e">
        <f t="shared" si="79"/>
        <v>#DIV/0!</v>
      </c>
      <c r="BB81" t="s">
        <v>302</v>
      </c>
      <c r="BC81">
        <v>0</v>
      </c>
      <c r="BD81" t="e">
        <f t="shared" si="80"/>
        <v>#DIV/0!</v>
      </c>
      <c r="BE81" t="e">
        <f t="shared" si="81"/>
        <v>#DIV/0!</v>
      </c>
      <c r="BF81" t="e">
        <f t="shared" si="82"/>
        <v>#DIV/0!</v>
      </c>
      <c r="BG81" t="e">
        <f t="shared" si="83"/>
        <v>#DIV/0!</v>
      </c>
      <c r="BH81" t="e">
        <f t="shared" si="84"/>
        <v>#DIV/0!</v>
      </c>
      <c r="BI81" t="e">
        <f t="shared" si="85"/>
        <v>#DIV/0!</v>
      </c>
      <c r="BJ81" t="e">
        <f t="shared" si="86"/>
        <v>#DIV/0!</v>
      </c>
      <c r="BK81" t="e">
        <f t="shared" si="87"/>
        <v>#DIV/0!</v>
      </c>
      <c r="BL81">
        <f t="shared" si="88"/>
        <v>0</v>
      </c>
      <c r="BM81">
        <f t="shared" si="89"/>
        <v>0</v>
      </c>
      <c r="BN81">
        <f t="shared" si="90"/>
        <v>0</v>
      </c>
      <c r="BO81">
        <f t="shared" si="91"/>
        <v>0</v>
      </c>
      <c r="BP81">
        <v>6</v>
      </c>
      <c r="BQ81">
        <v>0.5</v>
      </c>
      <c r="BR81" t="s">
        <v>303</v>
      </c>
      <c r="BS81">
        <v>1634338632.0999999</v>
      </c>
      <c r="BT81">
        <v>400.31200000000001</v>
      </c>
      <c r="BU81">
        <v>400.036</v>
      </c>
      <c r="BV81">
        <v>17.476900000000001</v>
      </c>
      <c r="BW81">
        <v>17.3826</v>
      </c>
      <c r="BX81">
        <v>398.19</v>
      </c>
      <c r="BY81">
        <v>17.368400000000001</v>
      </c>
      <c r="BZ81">
        <v>1000.02</v>
      </c>
      <c r="CA81">
        <v>91.070400000000006</v>
      </c>
      <c r="CB81">
        <v>9.9858699999999995E-2</v>
      </c>
      <c r="CC81">
        <v>25.045999999999999</v>
      </c>
      <c r="CD81">
        <v>24.531500000000001</v>
      </c>
      <c r="CE81">
        <v>999.9</v>
      </c>
      <c r="CF81">
        <v>0</v>
      </c>
      <c r="CG81">
        <v>0</v>
      </c>
      <c r="CH81">
        <v>9991.8799999999992</v>
      </c>
      <c r="CI81">
        <v>0</v>
      </c>
      <c r="CJ81">
        <v>1.5289399999999999E-3</v>
      </c>
      <c r="CK81">
        <v>0</v>
      </c>
      <c r="CL81">
        <v>0</v>
      </c>
      <c r="CM81">
        <v>0</v>
      </c>
      <c r="CN81">
        <v>0</v>
      </c>
      <c r="CO81">
        <v>0.8</v>
      </c>
      <c r="CP81">
        <v>0</v>
      </c>
      <c r="CQ81">
        <v>-3.84</v>
      </c>
      <c r="CR81">
        <v>-0.95</v>
      </c>
      <c r="CS81">
        <v>33.936999999999998</v>
      </c>
      <c r="CT81">
        <v>39.561999999999998</v>
      </c>
      <c r="CU81">
        <v>36.686999999999998</v>
      </c>
      <c r="CV81">
        <v>38.625</v>
      </c>
      <c r="CW81">
        <v>35.25</v>
      </c>
      <c r="CX81">
        <v>0</v>
      </c>
      <c r="CY81">
        <v>0</v>
      </c>
      <c r="CZ81">
        <v>0</v>
      </c>
      <c r="DA81">
        <v>4630.5999999046326</v>
      </c>
      <c r="DB81">
        <v>0</v>
      </c>
      <c r="DC81">
        <v>1.901538461538461</v>
      </c>
      <c r="DD81">
        <v>4.1565811825650796</v>
      </c>
      <c r="DE81">
        <v>2.1193162698483672</v>
      </c>
      <c r="DF81">
        <v>-5.8411538461538459</v>
      </c>
      <c r="DG81">
        <v>15</v>
      </c>
      <c r="DH81">
        <v>1634338569.0999999</v>
      </c>
      <c r="DI81" t="s">
        <v>443</v>
      </c>
      <c r="DJ81">
        <v>1634338568.5999999</v>
      </c>
      <c r="DK81">
        <v>1634338569.0999999</v>
      </c>
      <c r="DL81">
        <v>137</v>
      </c>
      <c r="DM81">
        <v>-3.5999999999999997E-2</v>
      </c>
      <c r="DN81">
        <v>-1E-3</v>
      </c>
      <c r="DO81">
        <v>2.1219999999999999</v>
      </c>
      <c r="DP81">
        <v>0.107</v>
      </c>
      <c r="DQ81">
        <v>400</v>
      </c>
      <c r="DR81">
        <v>17</v>
      </c>
      <c r="DS81">
        <v>0.27</v>
      </c>
      <c r="DT81">
        <v>0.13</v>
      </c>
      <c r="DU81">
        <v>0.31409956097560982</v>
      </c>
      <c r="DV81">
        <v>-7.4110662020896714E-3</v>
      </c>
      <c r="DW81">
        <v>2.974809540863757E-2</v>
      </c>
      <c r="DX81">
        <v>1</v>
      </c>
      <c r="DY81">
        <v>2.032058823529411</v>
      </c>
      <c r="DZ81">
        <v>1.169568892645815</v>
      </c>
      <c r="EA81">
        <v>1.891732445035136</v>
      </c>
      <c r="EB81">
        <v>0</v>
      </c>
      <c r="EC81">
        <v>9.4242326829268294E-2</v>
      </c>
      <c r="ED81">
        <v>2.902227177700317E-3</v>
      </c>
      <c r="EE81">
        <v>4.7810061856821831E-4</v>
      </c>
      <c r="EF81">
        <v>1</v>
      </c>
      <c r="EG81">
        <v>2</v>
      </c>
      <c r="EH81">
        <v>3</v>
      </c>
      <c r="EI81" t="s">
        <v>305</v>
      </c>
      <c r="EJ81">
        <v>100</v>
      </c>
      <c r="EK81">
        <v>100</v>
      </c>
      <c r="EL81">
        <v>2.1219999999999999</v>
      </c>
      <c r="EM81">
        <v>0.1085</v>
      </c>
      <c r="EN81">
        <v>1.5085654479845281</v>
      </c>
      <c r="EO81">
        <v>1.948427853356016E-3</v>
      </c>
      <c r="EP81">
        <v>-1.17243448438673E-6</v>
      </c>
      <c r="EQ81">
        <v>3.7522437633766031E-10</v>
      </c>
      <c r="ER81">
        <v>-4.9570306935246222E-2</v>
      </c>
      <c r="ES81">
        <v>1.324990706552629E-3</v>
      </c>
      <c r="ET81">
        <v>4.5198677459254959E-4</v>
      </c>
      <c r="EU81">
        <v>-2.6198240979392152E-7</v>
      </c>
      <c r="EV81">
        <v>2</v>
      </c>
      <c r="EW81">
        <v>2078</v>
      </c>
      <c r="EX81">
        <v>1</v>
      </c>
      <c r="EY81">
        <v>28</v>
      </c>
      <c r="EZ81">
        <v>1.1000000000000001</v>
      </c>
      <c r="FA81">
        <v>1.1000000000000001</v>
      </c>
      <c r="FB81">
        <v>1.64673</v>
      </c>
      <c r="FC81">
        <v>2.5366200000000001</v>
      </c>
      <c r="FD81">
        <v>2.8491200000000001</v>
      </c>
      <c r="FE81">
        <v>3.1958000000000002</v>
      </c>
      <c r="FF81">
        <v>3.0981399999999999</v>
      </c>
      <c r="FG81">
        <v>2.4035600000000001</v>
      </c>
      <c r="FH81">
        <v>34.646299999999997</v>
      </c>
      <c r="FI81">
        <v>16.084599999999998</v>
      </c>
      <c r="FJ81">
        <v>18</v>
      </c>
      <c r="FK81">
        <v>1054.81</v>
      </c>
      <c r="FL81">
        <v>799.81399999999996</v>
      </c>
      <c r="FM81">
        <v>25.0002</v>
      </c>
      <c r="FN81">
        <v>23.599499999999999</v>
      </c>
      <c r="FO81">
        <v>30.0002</v>
      </c>
      <c r="FP81">
        <v>23.353000000000002</v>
      </c>
      <c r="FQ81">
        <v>23.416399999999999</v>
      </c>
      <c r="FR81">
        <v>32.966700000000003</v>
      </c>
      <c r="FS81">
        <v>15.492100000000001</v>
      </c>
      <c r="FT81">
        <v>97.751199999999997</v>
      </c>
      <c r="FU81">
        <v>25</v>
      </c>
      <c r="FV81">
        <v>400</v>
      </c>
      <c r="FW81">
        <v>17.4115</v>
      </c>
      <c r="FX81">
        <v>101.349</v>
      </c>
      <c r="FY81">
        <v>101.58199999999999</v>
      </c>
    </row>
    <row r="82" spans="1:181" x14ac:dyDescent="0.2">
      <c r="A82">
        <v>64</v>
      </c>
      <c r="B82">
        <v>1634338637.0999999</v>
      </c>
      <c r="C82">
        <v>1848.099999904633</v>
      </c>
      <c r="D82" t="s">
        <v>448</v>
      </c>
      <c r="E82" t="s">
        <v>449</v>
      </c>
      <c r="F82" t="s">
        <v>301</v>
      </c>
      <c r="G82">
        <v>1634338637.0999999</v>
      </c>
      <c r="H82">
        <f t="shared" si="46"/>
        <v>1.618271292087229E-4</v>
      </c>
      <c r="I82">
        <f t="shared" si="47"/>
        <v>0.16182712920872289</v>
      </c>
      <c r="J82">
        <f t="shared" si="48"/>
        <v>-0.60811269796931711</v>
      </c>
      <c r="K82">
        <f t="shared" si="49"/>
        <v>400.33</v>
      </c>
      <c r="L82">
        <f t="shared" si="50"/>
        <v>489.60604032689042</v>
      </c>
      <c r="M82">
        <f t="shared" si="51"/>
        <v>44.637147098175994</v>
      </c>
      <c r="N82">
        <f t="shared" si="52"/>
        <v>36.497893461203994</v>
      </c>
      <c r="O82">
        <f t="shared" si="53"/>
        <v>9.6239326188462902E-3</v>
      </c>
      <c r="P82">
        <f t="shared" si="54"/>
        <v>2.7671735048184716</v>
      </c>
      <c r="Q82">
        <f t="shared" si="55"/>
        <v>9.6053763339768294E-3</v>
      </c>
      <c r="R82">
        <f t="shared" si="56"/>
        <v>6.0050244019962413E-3</v>
      </c>
      <c r="S82">
        <f t="shared" si="57"/>
        <v>0</v>
      </c>
      <c r="T82">
        <f t="shared" si="58"/>
        <v>25.000361014227465</v>
      </c>
      <c r="U82">
        <f t="shared" si="59"/>
        <v>24.5214</v>
      </c>
      <c r="V82">
        <f t="shared" si="60"/>
        <v>3.0900728612392623</v>
      </c>
      <c r="W82">
        <f t="shared" si="61"/>
        <v>49.982836345513903</v>
      </c>
      <c r="X82">
        <f t="shared" si="62"/>
        <v>1.5935429021533198</v>
      </c>
      <c r="Y82">
        <f t="shared" si="63"/>
        <v>3.1881802207816179</v>
      </c>
      <c r="Z82">
        <f t="shared" si="64"/>
        <v>1.4965299590859424</v>
      </c>
      <c r="AA82">
        <f t="shared" si="65"/>
        <v>-7.1365763981046797</v>
      </c>
      <c r="AB82">
        <f t="shared" si="66"/>
        <v>78.08283127289404</v>
      </c>
      <c r="AC82">
        <f t="shared" si="67"/>
        <v>5.9556730075380768</v>
      </c>
      <c r="AD82">
        <f t="shared" si="68"/>
        <v>76.901927882327442</v>
      </c>
      <c r="AE82">
        <v>5</v>
      </c>
      <c r="AF82">
        <v>1</v>
      </c>
      <c r="AG82">
        <f t="shared" si="69"/>
        <v>1</v>
      </c>
      <c r="AH82">
        <f t="shared" si="70"/>
        <v>0</v>
      </c>
      <c r="AI82">
        <f t="shared" si="71"/>
        <v>48444.800291243795</v>
      </c>
      <c r="AJ82" t="s">
        <v>302</v>
      </c>
      <c r="AK82" t="s">
        <v>302</v>
      </c>
      <c r="AL82">
        <v>0</v>
      </c>
      <c r="AM82">
        <v>0</v>
      </c>
      <c r="AN82" t="e">
        <f t="shared" si="72"/>
        <v>#DIV/0!</v>
      </c>
      <c r="AO82">
        <v>0</v>
      </c>
      <c r="AP82" t="s">
        <v>302</v>
      </c>
      <c r="AQ82" t="s">
        <v>302</v>
      </c>
      <c r="AR82">
        <v>0</v>
      </c>
      <c r="AS82">
        <v>0</v>
      </c>
      <c r="AT82" t="e">
        <f t="shared" si="73"/>
        <v>#DIV/0!</v>
      </c>
      <c r="AU82">
        <v>0.5</v>
      </c>
      <c r="AV82">
        <f t="shared" si="74"/>
        <v>0</v>
      </c>
      <c r="AW82">
        <f t="shared" si="75"/>
        <v>-0.60811269796931711</v>
      </c>
      <c r="AX82" t="e">
        <f t="shared" si="76"/>
        <v>#DIV/0!</v>
      </c>
      <c r="AY82" t="e">
        <f t="shared" si="77"/>
        <v>#DIV/0!</v>
      </c>
      <c r="AZ82" t="e">
        <f t="shared" si="78"/>
        <v>#DIV/0!</v>
      </c>
      <c r="BA82" t="e">
        <f t="shared" si="79"/>
        <v>#DIV/0!</v>
      </c>
      <c r="BB82" t="s">
        <v>302</v>
      </c>
      <c r="BC82">
        <v>0</v>
      </c>
      <c r="BD82" t="e">
        <f t="shared" si="80"/>
        <v>#DIV/0!</v>
      </c>
      <c r="BE82" t="e">
        <f t="shared" si="81"/>
        <v>#DIV/0!</v>
      </c>
      <c r="BF82" t="e">
        <f t="shared" si="82"/>
        <v>#DIV/0!</v>
      </c>
      <c r="BG82" t="e">
        <f t="shared" si="83"/>
        <v>#DIV/0!</v>
      </c>
      <c r="BH82" t="e">
        <f t="shared" si="84"/>
        <v>#DIV/0!</v>
      </c>
      <c r="BI82" t="e">
        <f t="shared" si="85"/>
        <v>#DIV/0!</v>
      </c>
      <c r="BJ82" t="e">
        <f t="shared" si="86"/>
        <v>#DIV/0!</v>
      </c>
      <c r="BK82" t="e">
        <f t="shared" si="87"/>
        <v>#DIV/0!</v>
      </c>
      <c r="BL82">
        <f t="shared" si="88"/>
        <v>0</v>
      </c>
      <c r="BM82">
        <f t="shared" si="89"/>
        <v>0</v>
      </c>
      <c r="BN82">
        <f t="shared" si="90"/>
        <v>0</v>
      </c>
      <c r="BO82">
        <f t="shared" si="91"/>
        <v>0</v>
      </c>
      <c r="BP82">
        <v>6</v>
      </c>
      <c r="BQ82">
        <v>0.5</v>
      </c>
      <c r="BR82" t="s">
        <v>303</v>
      </c>
      <c r="BS82">
        <v>1634338637.0999999</v>
      </c>
      <c r="BT82">
        <v>400.33</v>
      </c>
      <c r="BU82">
        <v>400.00400000000002</v>
      </c>
      <c r="BV82">
        <v>17.478899999999999</v>
      </c>
      <c r="BW82">
        <v>17.383500000000002</v>
      </c>
      <c r="BX82">
        <v>398.20800000000003</v>
      </c>
      <c r="BY82">
        <v>17.3705</v>
      </c>
      <c r="BZ82">
        <v>999.99099999999999</v>
      </c>
      <c r="CA82">
        <v>91.069599999999994</v>
      </c>
      <c r="CB82">
        <v>9.9918800000000002E-2</v>
      </c>
      <c r="CC82">
        <v>25.044799999999999</v>
      </c>
      <c r="CD82">
        <v>24.5214</v>
      </c>
      <c r="CE82">
        <v>999.9</v>
      </c>
      <c r="CF82">
        <v>0</v>
      </c>
      <c r="CG82">
        <v>0</v>
      </c>
      <c r="CH82">
        <v>9994.3799999999992</v>
      </c>
      <c r="CI82">
        <v>0</v>
      </c>
      <c r="CJ82">
        <v>1.5289399999999999E-3</v>
      </c>
      <c r="CK82">
        <v>0</v>
      </c>
      <c r="CL82">
        <v>0</v>
      </c>
      <c r="CM82">
        <v>0</v>
      </c>
      <c r="CN82">
        <v>0</v>
      </c>
      <c r="CO82">
        <v>0.3</v>
      </c>
      <c r="CP82">
        <v>0</v>
      </c>
      <c r="CQ82">
        <v>-7.09</v>
      </c>
      <c r="CR82">
        <v>-0.79</v>
      </c>
      <c r="CS82">
        <v>34.186999999999998</v>
      </c>
      <c r="CT82">
        <v>39.686999999999998</v>
      </c>
      <c r="CU82">
        <v>36.625</v>
      </c>
      <c r="CV82">
        <v>38.686999999999998</v>
      </c>
      <c r="CW82">
        <v>35.25</v>
      </c>
      <c r="CX82">
        <v>0</v>
      </c>
      <c r="CY82">
        <v>0</v>
      </c>
      <c r="CZ82">
        <v>0</v>
      </c>
      <c r="DA82">
        <v>4635.3999998569489</v>
      </c>
      <c r="DB82">
        <v>0</v>
      </c>
      <c r="DC82">
        <v>2.193076923076922</v>
      </c>
      <c r="DD82">
        <v>-1.7784615307660989</v>
      </c>
      <c r="DE82">
        <v>3.080683889144523</v>
      </c>
      <c r="DF82">
        <v>-5.875</v>
      </c>
      <c r="DG82">
        <v>15</v>
      </c>
      <c r="DH82">
        <v>1634338569.0999999</v>
      </c>
      <c r="DI82" t="s">
        <v>443</v>
      </c>
      <c r="DJ82">
        <v>1634338568.5999999</v>
      </c>
      <c r="DK82">
        <v>1634338569.0999999</v>
      </c>
      <c r="DL82">
        <v>137</v>
      </c>
      <c r="DM82">
        <v>-3.5999999999999997E-2</v>
      </c>
      <c r="DN82">
        <v>-1E-3</v>
      </c>
      <c r="DO82">
        <v>2.1219999999999999</v>
      </c>
      <c r="DP82">
        <v>0.107</v>
      </c>
      <c r="DQ82">
        <v>400</v>
      </c>
      <c r="DR82">
        <v>17</v>
      </c>
      <c r="DS82">
        <v>0.27</v>
      </c>
      <c r="DT82">
        <v>0.13</v>
      </c>
      <c r="DU82">
        <v>0.31372365853658529</v>
      </c>
      <c r="DV82">
        <v>-7.090647386759473E-2</v>
      </c>
      <c r="DW82">
        <v>2.7959764999195402E-2</v>
      </c>
      <c r="DX82">
        <v>1</v>
      </c>
      <c r="DY82">
        <v>1.951714285714286</v>
      </c>
      <c r="DZ82">
        <v>3.8050097847358142</v>
      </c>
      <c r="EA82">
        <v>1.8576797905133251</v>
      </c>
      <c r="EB82">
        <v>0</v>
      </c>
      <c r="EC82">
        <v>9.4641056097560974E-2</v>
      </c>
      <c r="ED82">
        <v>3.5844020905924068E-3</v>
      </c>
      <c r="EE82">
        <v>5.7071587867356356E-4</v>
      </c>
      <c r="EF82">
        <v>1</v>
      </c>
      <c r="EG82">
        <v>2</v>
      </c>
      <c r="EH82">
        <v>3</v>
      </c>
      <c r="EI82" t="s">
        <v>305</v>
      </c>
      <c r="EJ82">
        <v>100</v>
      </c>
      <c r="EK82">
        <v>100</v>
      </c>
      <c r="EL82">
        <v>2.1219999999999999</v>
      </c>
      <c r="EM82">
        <v>0.1084</v>
      </c>
      <c r="EN82">
        <v>1.5085654479845281</v>
      </c>
      <c r="EO82">
        <v>1.948427853356016E-3</v>
      </c>
      <c r="EP82">
        <v>-1.17243448438673E-6</v>
      </c>
      <c r="EQ82">
        <v>3.7522437633766031E-10</v>
      </c>
      <c r="ER82">
        <v>-4.9570306935246222E-2</v>
      </c>
      <c r="ES82">
        <v>1.324990706552629E-3</v>
      </c>
      <c r="ET82">
        <v>4.5198677459254959E-4</v>
      </c>
      <c r="EU82">
        <v>-2.6198240979392152E-7</v>
      </c>
      <c r="EV82">
        <v>2</v>
      </c>
      <c r="EW82">
        <v>2078</v>
      </c>
      <c r="EX82">
        <v>1</v>
      </c>
      <c r="EY82">
        <v>28</v>
      </c>
      <c r="EZ82">
        <v>1.1000000000000001</v>
      </c>
      <c r="FA82">
        <v>1.1000000000000001</v>
      </c>
      <c r="FB82">
        <v>1.64673</v>
      </c>
      <c r="FC82">
        <v>2.5329600000000001</v>
      </c>
      <c r="FD82">
        <v>2.8491200000000001</v>
      </c>
      <c r="FE82">
        <v>3.1958000000000002</v>
      </c>
      <c r="FF82">
        <v>3.0981399999999999</v>
      </c>
      <c r="FG82">
        <v>2.4426299999999999</v>
      </c>
      <c r="FH82">
        <v>34.646299999999997</v>
      </c>
      <c r="FI82">
        <v>16.084599999999998</v>
      </c>
      <c r="FJ82">
        <v>18</v>
      </c>
      <c r="FK82">
        <v>1054.1400000000001</v>
      </c>
      <c r="FL82">
        <v>799.93600000000004</v>
      </c>
      <c r="FM82">
        <v>25.0002</v>
      </c>
      <c r="FN82">
        <v>23.599499999999999</v>
      </c>
      <c r="FO82">
        <v>30</v>
      </c>
      <c r="FP82">
        <v>23.353000000000002</v>
      </c>
      <c r="FQ82">
        <v>23.416399999999999</v>
      </c>
      <c r="FR82">
        <v>32.967599999999997</v>
      </c>
      <c r="FS82">
        <v>15.492100000000001</v>
      </c>
      <c r="FT82">
        <v>97.751199999999997</v>
      </c>
      <c r="FU82">
        <v>25</v>
      </c>
      <c r="FV82">
        <v>400</v>
      </c>
      <c r="FW82">
        <v>17.4115</v>
      </c>
      <c r="FX82">
        <v>101.348</v>
      </c>
      <c r="FY82">
        <v>101.584</v>
      </c>
    </row>
    <row r="83" spans="1:181" x14ac:dyDescent="0.2">
      <c r="A83">
        <v>65</v>
      </c>
      <c r="B83">
        <v>1634338642.0999999</v>
      </c>
      <c r="C83">
        <v>1853.099999904633</v>
      </c>
      <c r="D83" t="s">
        <v>450</v>
      </c>
      <c r="E83" t="s">
        <v>451</v>
      </c>
      <c r="F83" t="s">
        <v>301</v>
      </c>
      <c r="G83">
        <v>1634338642.0999999</v>
      </c>
      <c r="H83">
        <f t="shared" ref="H83:H114" si="92">(I83)/1000</f>
        <v>1.6182884919840938E-4</v>
      </c>
      <c r="I83">
        <f t="shared" ref="I83:I102" si="93">1000*BZ83*AG83*(BV83-BW83)/(100*BP83*(1000-AG83*BV83))</f>
        <v>0.16182884919840937</v>
      </c>
      <c r="J83">
        <f t="shared" ref="J83:J102" si="94">BZ83*AG83*(BU83-BT83*(1000-AG83*BW83)/(1000-AG83*BV83))/(100*BP83)</f>
        <v>-0.58478866526314732</v>
      </c>
      <c r="K83">
        <f t="shared" ref="K83:K114" si="95">BT83 - IF(AG83&gt;1, J83*BP83*100/(AI83*CH83), 0)</f>
        <v>400.35300000000001</v>
      </c>
      <c r="L83">
        <f t="shared" ref="L83:L114" si="96">((R83-H83/2)*K83-J83)/(R83+H83/2)</f>
        <v>485.88685024932039</v>
      </c>
      <c r="M83">
        <f t="shared" ref="M83:M114" si="97">L83*(CA83+CB83)/1000</f>
        <v>44.298282612443067</v>
      </c>
      <c r="N83">
        <f t="shared" ref="N83:N102" si="98">(BT83 - IF(AG83&gt;1, J83*BP83*100/(AI83*CH83), 0))*(CA83+CB83)/1000</f>
        <v>36.500165274362097</v>
      </c>
      <c r="O83">
        <f t="shared" ref="O83:O114" si="99">2/((1/Q83-1/P83)+SIGN(Q83)*SQRT((1/Q83-1/P83)*(1/Q83-1/P83) + 4*BQ83/((BQ83+1)*(BQ83+1))*(2*1/Q83*1/P83-1/P83*1/P83)))</f>
        <v>9.6135423060538776E-3</v>
      </c>
      <c r="P83">
        <f t="shared" ref="P83:P102" si="100">IF(LEFT(BR83,1)&lt;&gt;"0",IF(LEFT(BR83,1)="1",3,$B$7),$D$5+$E$5*(CH83*CA83/($K$5*1000))+$F$5*(CH83*CA83/($K$5*1000))*MAX(MIN(BP83,$J$5),$I$5)*MAX(MIN(BP83,$J$5),$I$5)+$G$5*MAX(MIN(BP83,$J$5),$I$5)*(CH83*CA83/($K$5*1000))+$H$5*(CH83*CA83/($K$5*1000))*(CH83*CA83/($K$5*1000)))</f>
        <v>2.7666502724967419</v>
      </c>
      <c r="Q83">
        <f t="shared" ref="Q83:Q102" si="101">H83*(1000-(1000*0.61365*EXP(17.502*U83/(240.97+U83))/(CA83+CB83)+BV83)/2)/(1000*0.61365*EXP(17.502*U83/(240.97+U83))/(CA83+CB83)-BV83)</f>
        <v>9.5950225313429401E-3</v>
      </c>
      <c r="R83">
        <f t="shared" ref="R83:R102" si="102">1/((BQ83+1)/(O83/1.6)+1/(P83/1.37)) + BQ83/((BQ83+1)/(O83/1.6) + BQ83/(P83/1.37))</f>
        <v>5.9985500036275454E-3</v>
      </c>
      <c r="S83">
        <f t="shared" ref="S83:S102" si="103">(BL83*BO83)</f>
        <v>0</v>
      </c>
      <c r="T83">
        <f t="shared" ref="T83:T114" si="104">(CC83+(S83+2*0.95*0.0000000567*(((CC83+$B$9)+273)^4-(CC83+273)^4)-44100*H83)/(1.84*29.3*P83+8*0.95*0.0000000567*(CC83+273)^3))</f>
        <v>25.001552772780521</v>
      </c>
      <c r="U83">
        <f t="shared" ref="U83:U114" si="105">($C$9*CD83+$D$9*CE83+$E$9*T83)</f>
        <v>24.530999999999999</v>
      </c>
      <c r="V83">
        <f t="shared" ref="V83:V114" si="106">0.61365*EXP(17.502*U83/(240.97+U83))</f>
        <v>3.0918482714935815</v>
      </c>
      <c r="W83">
        <f t="shared" ref="W83:W114" si="107">(X83/Y83*100)</f>
        <v>49.984076356131993</v>
      </c>
      <c r="X83">
        <f t="shared" ref="X83:X102" si="108">BV83*(CA83+CB83)/1000</f>
        <v>1.5936964106138498</v>
      </c>
      <c r="Y83">
        <f t="shared" ref="Y83:Y102" si="109">0.61365*EXP(17.502*CC83/(240.97+CC83))</f>
        <v>3.1884082427749751</v>
      </c>
      <c r="Z83">
        <f t="shared" ref="Z83:Z102" si="110">(V83-BV83*(CA83+CB83)/1000)</f>
        <v>1.4981518608797317</v>
      </c>
      <c r="AA83">
        <f t="shared" ref="AA83:AA102" si="111">(-H83*44100)</f>
        <v>-7.1366522496498535</v>
      </c>
      <c r="AB83">
        <f t="shared" ref="AB83:AB102" si="112">2*29.3*P83*0.92*(CC83-U83)</f>
        <v>76.815159487784939</v>
      </c>
      <c r="AC83">
        <f t="shared" ref="AC83:AC102" si="113">2*0.95*0.0000000567*(((CC83+$B$9)+273)^4-(U83+273)^4)</f>
        <v>5.8604096039409193</v>
      </c>
      <c r="AD83">
        <f t="shared" ref="AD83:AD114" si="114">S83+AC83+AA83+AB83</f>
        <v>75.538916842076006</v>
      </c>
      <c r="AE83">
        <v>5</v>
      </c>
      <c r="AF83">
        <v>0</v>
      </c>
      <c r="AG83">
        <f t="shared" ref="AG83:AG102" si="115">IF(AE83*$H$15&gt;=AI83,1,(AI83/(AI83-AE83*$H$15)))</f>
        <v>1</v>
      </c>
      <c r="AH83">
        <f t="shared" ref="AH83:AH114" si="116">(AG83-1)*100</f>
        <v>0</v>
      </c>
      <c r="AI83">
        <f t="shared" ref="AI83:AI102" si="117">MAX(0,($B$15+$C$15*CH83)/(1+$D$15*CH83)*CA83/(CC83+273)*$E$15)</f>
        <v>48430.263659815631</v>
      </c>
      <c r="AJ83" t="s">
        <v>302</v>
      </c>
      <c r="AK83" t="s">
        <v>302</v>
      </c>
      <c r="AL83">
        <v>0</v>
      </c>
      <c r="AM83">
        <v>0</v>
      </c>
      <c r="AN83" t="e">
        <f t="shared" ref="AN83:AN114" si="118">1-AL83/AM83</f>
        <v>#DIV/0!</v>
      </c>
      <c r="AO83">
        <v>0</v>
      </c>
      <c r="AP83" t="s">
        <v>302</v>
      </c>
      <c r="AQ83" t="s">
        <v>302</v>
      </c>
      <c r="AR83">
        <v>0</v>
      </c>
      <c r="AS83">
        <v>0</v>
      </c>
      <c r="AT83" t="e">
        <f t="shared" ref="AT83:AT114" si="119">1-AR83/AS83</f>
        <v>#DIV/0!</v>
      </c>
      <c r="AU83">
        <v>0.5</v>
      </c>
      <c r="AV83">
        <f t="shared" ref="AV83:AV102" si="120">BM83</f>
        <v>0</v>
      </c>
      <c r="AW83">
        <f t="shared" ref="AW83:AW102" si="121">J83</f>
        <v>-0.58478866526314732</v>
      </c>
      <c r="AX83" t="e">
        <f t="shared" ref="AX83:AX102" si="122">AT83*AU83*AV83</f>
        <v>#DIV/0!</v>
      </c>
      <c r="AY83" t="e">
        <f t="shared" ref="AY83:AY102" si="123">(AW83-AO83)/AV83</f>
        <v>#DIV/0!</v>
      </c>
      <c r="AZ83" t="e">
        <f t="shared" ref="AZ83:AZ102" si="124">(AM83-AS83)/AS83</f>
        <v>#DIV/0!</v>
      </c>
      <c r="BA83" t="e">
        <f t="shared" ref="BA83:BA102" si="125">AL83/(AN83+AL83/AS83)</f>
        <v>#DIV/0!</v>
      </c>
      <c r="BB83" t="s">
        <v>302</v>
      </c>
      <c r="BC83">
        <v>0</v>
      </c>
      <c r="BD83" t="e">
        <f t="shared" ref="BD83:BD114" si="126">IF(BC83&lt;&gt;0, BC83, BA83)</f>
        <v>#DIV/0!</v>
      </c>
      <c r="BE83" t="e">
        <f t="shared" ref="BE83:BE114" si="127">1-BD83/AS83</f>
        <v>#DIV/0!</v>
      </c>
      <c r="BF83" t="e">
        <f t="shared" ref="BF83:BF102" si="128">(AS83-AR83)/(AS83-BD83)</f>
        <v>#DIV/0!</v>
      </c>
      <c r="BG83" t="e">
        <f t="shared" ref="BG83:BG102" si="129">(AM83-AS83)/(AM83-BD83)</f>
        <v>#DIV/0!</v>
      </c>
      <c r="BH83" t="e">
        <f t="shared" ref="BH83:BH102" si="130">(AS83-AR83)/(AS83-AL83)</f>
        <v>#DIV/0!</v>
      </c>
      <c r="BI83" t="e">
        <f t="shared" ref="BI83:BI102" si="131">(AM83-AS83)/(AM83-AL83)</f>
        <v>#DIV/0!</v>
      </c>
      <c r="BJ83" t="e">
        <f t="shared" ref="BJ83:BJ102" si="132">(BF83*BD83/AR83)</f>
        <v>#DIV/0!</v>
      </c>
      <c r="BK83" t="e">
        <f t="shared" ref="BK83:BK114" si="133">(1-BJ83)</f>
        <v>#DIV/0!</v>
      </c>
      <c r="BL83">
        <f t="shared" ref="BL83:BL102" si="134">$B$13*CI83+$C$13*CJ83+$F$13*CK83*(1-CN83)</f>
        <v>0</v>
      </c>
      <c r="BM83">
        <f t="shared" ref="BM83:BM114" si="135">BL83*BN83</f>
        <v>0</v>
      </c>
      <c r="BN83">
        <f t="shared" ref="BN83:BN102" si="136">($B$13*$D$11+$C$13*$D$11+$F$13*((CX83+CP83)/MAX(CX83+CP83+CY83, 0.1)*$I$11+CY83/MAX(CX83+CP83+CY83, 0.1)*$J$11))/($B$13+$C$13+$F$13)</f>
        <v>0</v>
      </c>
      <c r="BO83">
        <f t="shared" ref="BO83:BO102" si="137">($B$13*$K$11+$C$13*$K$11+$F$13*((CX83+CP83)/MAX(CX83+CP83+CY83, 0.1)*$P$11+CY83/MAX(CX83+CP83+CY83, 0.1)*$Q$11))/($B$13+$C$13+$F$13)</f>
        <v>0</v>
      </c>
      <c r="BP83">
        <v>6</v>
      </c>
      <c r="BQ83">
        <v>0.5</v>
      </c>
      <c r="BR83" t="s">
        <v>303</v>
      </c>
      <c r="BS83">
        <v>1634338642.0999999</v>
      </c>
      <c r="BT83">
        <v>400.35300000000001</v>
      </c>
      <c r="BU83">
        <v>400.041</v>
      </c>
      <c r="BV83">
        <v>17.480499999999999</v>
      </c>
      <c r="BW83">
        <v>17.385100000000001</v>
      </c>
      <c r="BX83">
        <v>398.23099999999999</v>
      </c>
      <c r="BY83">
        <v>17.372</v>
      </c>
      <c r="BZ83">
        <v>1000</v>
      </c>
      <c r="CA83">
        <v>91.07</v>
      </c>
      <c r="CB83">
        <v>9.9955699999999995E-2</v>
      </c>
      <c r="CC83">
        <v>25.045999999999999</v>
      </c>
      <c r="CD83">
        <v>24.530999999999999</v>
      </c>
      <c r="CE83">
        <v>999.9</v>
      </c>
      <c r="CF83">
        <v>0</v>
      </c>
      <c r="CG83">
        <v>0</v>
      </c>
      <c r="CH83">
        <v>9991.25</v>
      </c>
      <c r="CI83">
        <v>0</v>
      </c>
      <c r="CJ83">
        <v>1.5289399999999999E-3</v>
      </c>
      <c r="CK83">
        <v>0</v>
      </c>
      <c r="CL83">
        <v>0</v>
      </c>
      <c r="CM83">
        <v>0</v>
      </c>
      <c r="CN83">
        <v>0</v>
      </c>
      <c r="CO83">
        <v>2.4700000000000002</v>
      </c>
      <c r="CP83">
        <v>0</v>
      </c>
      <c r="CQ83">
        <v>-8.4600000000000009</v>
      </c>
      <c r="CR83">
        <v>-1.48</v>
      </c>
      <c r="CS83">
        <v>33.875</v>
      </c>
      <c r="CT83">
        <v>39.686999999999998</v>
      </c>
      <c r="CU83">
        <v>36.75</v>
      </c>
      <c r="CV83">
        <v>38.811999999999998</v>
      </c>
      <c r="CW83">
        <v>35.25</v>
      </c>
      <c r="CX83">
        <v>0</v>
      </c>
      <c r="CY83">
        <v>0</v>
      </c>
      <c r="CZ83">
        <v>0</v>
      </c>
      <c r="DA83">
        <v>4640.7999999523163</v>
      </c>
      <c r="DB83">
        <v>0</v>
      </c>
      <c r="DC83">
        <v>2.2080000000000002</v>
      </c>
      <c r="DD83">
        <v>-2.146923070544096</v>
      </c>
      <c r="DE83">
        <v>-4.2053844846046937</v>
      </c>
      <c r="DF83">
        <v>-6.1579999999999986</v>
      </c>
      <c r="DG83">
        <v>15</v>
      </c>
      <c r="DH83">
        <v>1634338569.0999999</v>
      </c>
      <c r="DI83" t="s">
        <v>443</v>
      </c>
      <c r="DJ83">
        <v>1634338568.5999999</v>
      </c>
      <c r="DK83">
        <v>1634338569.0999999</v>
      </c>
      <c r="DL83">
        <v>137</v>
      </c>
      <c r="DM83">
        <v>-3.5999999999999997E-2</v>
      </c>
      <c r="DN83">
        <v>-1E-3</v>
      </c>
      <c r="DO83">
        <v>2.1219999999999999</v>
      </c>
      <c r="DP83">
        <v>0.107</v>
      </c>
      <c r="DQ83">
        <v>400</v>
      </c>
      <c r="DR83">
        <v>17</v>
      </c>
      <c r="DS83">
        <v>0.27</v>
      </c>
      <c r="DT83">
        <v>0.13</v>
      </c>
      <c r="DU83">
        <v>0.31365892682926833</v>
      </c>
      <c r="DV83">
        <v>4.6646236933798088E-2</v>
      </c>
      <c r="DW83">
        <v>2.4800348739080501E-2</v>
      </c>
      <c r="DX83">
        <v>1</v>
      </c>
      <c r="DY83">
        <v>2.1994117647058822</v>
      </c>
      <c r="DZ83">
        <v>-0.98109427820207851</v>
      </c>
      <c r="EA83">
        <v>1.711883965928406</v>
      </c>
      <c r="EB83">
        <v>1</v>
      </c>
      <c r="EC83">
        <v>9.4961631707317085E-2</v>
      </c>
      <c r="ED83">
        <v>4.0361310104530812E-3</v>
      </c>
      <c r="EE83">
        <v>6.064634271799428E-4</v>
      </c>
      <c r="EF83">
        <v>1</v>
      </c>
      <c r="EG83">
        <v>3</v>
      </c>
      <c r="EH83">
        <v>3</v>
      </c>
      <c r="EI83" t="s">
        <v>308</v>
      </c>
      <c r="EJ83">
        <v>100</v>
      </c>
      <c r="EK83">
        <v>100</v>
      </c>
      <c r="EL83">
        <v>2.1219999999999999</v>
      </c>
      <c r="EM83">
        <v>0.1085</v>
      </c>
      <c r="EN83">
        <v>1.5085654479845281</v>
      </c>
      <c r="EO83">
        <v>1.948427853356016E-3</v>
      </c>
      <c r="EP83">
        <v>-1.17243448438673E-6</v>
      </c>
      <c r="EQ83">
        <v>3.7522437633766031E-10</v>
      </c>
      <c r="ER83">
        <v>-4.9570306935246222E-2</v>
      </c>
      <c r="ES83">
        <v>1.324990706552629E-3</v>
      </c>
      <c r="ET83">
        <v>4.5198677459254959E-4</v>
      </c>
      <c r="EU83">
        <v>-2.6198240979392152E-7</v>
      </c>
      <c r="EV83">
        <v>2</v>
      </c>
      <c r="EW83">
        <v>2078</v>
      </c>
      <c r="EX83">
        <v>1</v>
      </c>
      <c r="EY83">
        <v>28</v>
      </c>
      <c r="EZ83">
        <v>1.2</v>
      </c>
      <c r="FA83">
        <v>1.2</v>
      </c>
      <c r="FB83">
        <v>1.64673</v>
      </c>
      <c r="FC83">
        <v>2.5329600000000001</v>
      </c>
      <c r="FD83">
        <v>2.8491200000000001</v>
      </c>
      <c r="FE83">
        <v>3.1958000000000002</v>
      </c>
      <c r="FF83">
        <v>3.0981399999999999</v>
      </c>
      <c r="FG83">
        <v>2.4169900000000002</v>
      </c>
      <c r="FH83">
        <v>34.646299999999997</v>
      </c>
      <c r="FI83">
        <v>16.084599999999998</v>
      </c>
      <c r="FJ83">
        <v>18</v>
      </c>
      <c r="FK83">
        <v>1053.28</v>
      </c>
      <c r="FL83">
        <v>799.69100000000003</v>
      </c>
      <c r="FM83">
        <v>25.0002</v>
      </c>
      <c r="FN83">
        <v>23.599499999999999</v>
      </c>
      <c r="FO83">
        <v>30</v>
      </c>
      <c r="FP83">
        <v>23.353000000000002</v>
      </c>
      <c r="FQ83">
        <v>23.416399999999999</v>
      </c>
      <c r="FR83">
        <v>32.965000000000003</v>
      </c>
      <c r="FS83">
        <v>15.492100000000001</v>
      </c>
      <c r="FT83">
        <v>97.751199999999997</v>
      </c>
      <c r="FU83">
        <v>25</v>
      </c>
      <c r="FV83">
        <v>400</v>
      </c>
      <c r="FW83">
        <v>17.4115</v>
      </c>
      <c r="FX83">
        <v>101.351</v>
      </c>
      <c r="FY83">
        <v>101.58499999999999</v>
      </c>
    </row>
    <row r="84" spans="1:181" x14ac:dyDescent="0.2">
      <c r="A84">
        <v>66</v>
      </c>
      <c r="B84">
        <v>1634338647.0999999</v>
      </c>
      <c r="C84">
        <v>1858.099999904633</v>
      </c>
      <c r="D84" t="s">
        <v>452</v>
      </c>
      <c r="E84" t="s">
        <v>453</v>
      </c>
      <c r="F84" t="s">
        <v>301</v>
      </c>
      <c r="G84">
        <v>1634338647.0999999</v>
      </c>
      <c r="H84">
        <f t="shared" si="92"/>
        <v>1.6590859727935625E-4</v>
      </c>
      <c r="I84">
        <f t="shared" si="93"/>
        <v>0.16590859727935625</v>
      </c>
      <c r="J84">
        <f t="shared" si="94"/>
        <v>-0.6947850955605942</v>
      </c>
      <c r="K84">
        <f t="shared" si="95"/>
        <v>400.34300000000002</v>
      </c>
      <c r="L84">
        <f t="shared" si="96"/>
        <v>501.07225987536765</v>
      </c>
      <c r="M84">
        <f t="shared" si="97"/>
        <v>45.684104815071812</v>
      </c>
      <c r="N84">
        <f t="shared" si="98"/>
        <v>36.500347431984004</v>
      </c>
      <c r="O84">
        <f t="shared" si="99"/>
        <v>9.8650066658686301E-3</v>
      </c>
      <c r="P84">
        <f t="shared" si="100"/>
        <v>2.7694545740410987</v>
      </c>
      <c r="Q84">
        <f t="shared" si="101"/>
        <v>9.8455261295541507E-3</v>
      </c>
      <c r="R84">
        <f t="shared" si="102"/>
        <v>6.1552008389783386E-3</v>
      </c>
      <c r="S84">
        <f t="shared" si="103"/>
        <v>0</v>
      </c>
      <c r="T84">
        <f t="shared" si="104"/>
        <v>25.002475177114768</v>
      </c>
      <c r="U84">
        <f t="shared" si="105"/>
        <v>24.525300000000001</v>
      </c>
      <c r="V84">
        <f t="shared" si="106"/>
        <v>3.0907940141510766</v>
      </c>
      <c r="W84">
        <f t="shared" si="107"/>
        <v>49.984477194847635</v>
      </c>
      <c r="X84">
        <f t="shared" si="108"/>
        <v>1.5938991661535997</v>
      </c>
      <c r="Y84">
        <f t="shared" si="109"/>
        <v>3.1887883110997062</v>
      </c>
      <c r="Z84">
        <f t="shared" si="110"/>
        <v>1.4968948479974769</v>
      </c>
      <c r="AA84">
        <f t="shared" si="111"/>
        <v>-7.3165691400196105</v>
      </c>
      <c r="AB84">
        <f t="shared" si="112"/>
        <v>78.042682652253859</v>
      </c>
      <c r="AC84">
        <f t="shared" si="113"/>
        <v>5.9479205410558516</v>
      </c>
      <c r="AD84">
        <f t="shared" si="114"/>
        <v>76.6740340532901</v>
      </c>
      <c r="AE84">
        <v>4</v>
      </c>
      <c r="AF84">
        <v>0</v>
      </c>
      <c r="AG84">
        <f t="shared" si="115"/>
        <v>1</v>
      </c>
      <c r="AH84">
        <f t="shared" si="116"/>
        <v>0</v>
      </c>
      <c r="AI84">
        <f t="shared" si="117"/>
        <v>48506.923554878689</v>
      </c>
      <c r="AJ84" t="s">
        <v>302</v>
      </c>
      <c r="AK84" t="s">
        <v>302</v>
      </c>
      <c r="AL84">
        <v>0</v>
      </c>
      <c r="AM84">
        <v>0</v>
      </c>
      <c r="AN84" t="e">
        <f t="shared" si="118"/>
        <v>#DIV/0!</v>
      </c>
      <c r="AO84">
        <v>0</v>
      </c>
      <c r="AP84" t="s">
        <v>302</v>
      </c>
      <c r="AQ84" t="s">
        <v>302</v>
      </c>
      <c r="AR84">
        <v>0</v>
      </c>
      <c r="AS84">
        <v>0</v>
      </c>
      <c r="AT84" t="e">
        <f t="shared" si="119"/>
        <v>#DIV/0!</v>
      </c>
      <c r="AU84">
        <v>0.5</v>
      </c>
      <c r="AV84">
        <f t="shared" si="120"/>
        <v>0</v>
      </c>
      <c r="AW84">
        <f t="shared" si="121"/>
        <v>-0.6947850955605942</v>
      </c>
      <c r="AX84" t="e">
        <f t="shared" si="122"/>
        <v>#DIV/0!</v>
      </c>
      <c r="AY84" t="e">
        <f t="shared" si="123"/>
        <v>#DIV/0!</v>
      </c>
      <c r="AZ84" t="e">
        <f t="shared" si="124"/>
        <v>#DIV/0!</v>
      </c>
      <c r="BA84" t="e">
        <f t="shared" si="125"/>
        <v>#DIV/0!</v>
      </c>
      <c r="BB84" t="s">
        <v>302</v>
      </c>
      <c r="BC84">
        <v>0</v>
      </c>
      <c r="BD84" t="e">
        <f t="shared" si="126"/>
        <v>#DIV/0!</v>
      </c>
      <c r="BE84" t="e">
        <f t="shared" si="127"/>
        <v>#DIV/0!</v>
      </c>
      <c r="BF84" t="e">
        <f t="shared" si="128"/>
        <v>#DIV/0!</v>
      </c>
      <c r="BG84" t="e">
        <f t="shared" si="129"/>
        <v>#DIV/0!</v>
      </c>
      <c r="BH84" t="e">
        <f t="shared" si="130"/>
        <v>#DIV/0!</v>
      </c>
      <c r="BI84" t="e">
        <f t="shared" si="131"/>
        <v>#DIV/0!</v>
      </c>
      <c r="BJ84" t="e">
        <f t="shared" si="132"/>
        <v>#DIV/0!</v>
      </c>
      <c r="BK84" t="e">
        <f t="shared" si="133"/>
        <v>#DIV/0!</v>
      </c>
      <c r="BL84">
        <f t="shared" si="134"/>
        <v>0</v>
      </c>
      <c r="BM84">
        <f t="shared" si="135"/>
        <v>0</v>
      </c>
      <c r="BN84">
        <f t="shared" si="136"/>
        <v>0</v>
      </c>
      <c r="BO84">
        <f t="shared" si="137"/>
        <v>0</v>
      </c>
      <c r="BP84">
        <v>6</v>
      </c>
      <c r="BQ84">
        <v>0.5</v>
      </c>
      <c r="BR84" t="s">
        <v>303</v>
      </c>
      <c r="BS84">
        <v>1634338647.0999999</v>
      </c>
      <c r="BT84">
        <v>400.34300000000002</v>
      </c>
      <c r="BU84">
        <v>399.96600000000001</v>
      </c>
      <c r="BV84">
        <v>17.482199999999999</v>
      </c>
      <c r="BW84">
        <v>17.384399999999999</v>
      </c>
      <c r="BX84">
        <v>398.22</v>
      </c>
      <c r="BY84">
        <v>17.373699999999999</v>
      </c>
      <c r="BZ84">
        <v>1000.05</v>
      </c>
      <c r="CA84">
        <v>91.072699999999998</v>
      </c>
      <c r="CB84">
        <v>9.9987999999999994E-2</v>
      </c>
      <c r="CC84">
        <v>25.047999999999998</v>
      </c>
      <c r="CD84">
        <v>24.525300000000001</v>
      </c>
      <c r="CE84">
        <v>999.9</v>
      </c>
      <c r="CF84">
        <v>0</v>
      </c>
      <c r="CG84">
        <v>0</v>
      </c>
      <c r="CH84">
        <v>10007.5</v>
      </c>
      <c r="CI84">
        <v>0</v>
      </c>
      <c r="CJ84">
        <v>1.5289399999999999E-3</v>
      </c>
      <c r="CK84">
        <v>0</v>
      </c>
      <c r="CL84">
        <v>0</v>
      </c>
      <c r="CM84">
        <v>0</v>
      </c>
      <c r="CN84">
        <v>0</v>
      </c>
      <c r="CO84">
        <v>7.07</v>
      </c>
      <c r="CP84">
        <v>0</v>
      </c>
      <c r="CQ84">
        <v>-9.82</v>
      </c>
      <c r="CR84">
        <v>-1.5</v>
      </c>
      <c r="CS84">
        <v>33.875</v>
      </c>
      <c r="CT84">
        <v>39.686999999999998</v>
      </c>
      <c r="CU84">
        <v>36.686999999999998</v>
      </c>
      <c r="CV84">
        <v>38.811999999999998</v>
      </c>
      <c r="CW84">
        <v>35.311999999999998</v>
      </c>
      <c r="CX84">
        <v>0</v>
      </c>
      <c r="CY84">
        <v>0</v>
      </c>
      <c r="CZ84">
        <v>0</v>
      </c>
      <c r="DA84">
        <v>4645.5999999046326</v>
      </c>
      <c r="DB84">
        <v>0</v>
      </c>
      <c r="DC84">
        <v>2.2267999999999999</v>
      </c>
      <c r="DD84">
        <v>1.2007692096195739</v>
      </c>
      <c r="DE84">
        <v>-4.1176921937945421</v>
      </c>
      <c r="DF84">
        <v>-6.2075999999999976</v>
      </c>
      <c r="DG84">
        <v>15</v>
      </c>
      <c r="DH84">
        <v>1634338569.0999999</v>
      </c>
      <c r="DI84" t="s">
        <v>443</v>
      </c>
      <c r="DJ84">
        <v>1634338568.5999999</v>
      </c>
      <c r="DK84">
        <v>1634338569.0999999</v>
      </c>
      <c r="DL84">
        <v>137</v>
      </c>
      <c r="DM84">
        <v>-3.5999999999999997E-2</v>
      </c>
      <c r="DN84">
        <v>-1E-3</v>
      </c>
      <c r="DO84">
        <v>2.1219999999999999</v>
      </c>
      <c r="DP84">
        <v>0.107</v>
      </c>
      <c r="DQ84">
        <v>400</v>
      </c>
      <c r="DR84">
        <v>17</v>
      </c>
      <c r="DS84">
        <v>0.27</v>
      </c>
      <c r="DT84">
        <v>0.13</v>
      </c>
      <c r="DU84">
        <v>0.32645099999999999</v>
      </c>
      <c r="DV84">
        <v>0.15201089895470399</v>
      </c>
      <c r="DW84">
        <v>2.820947084346483E-2</v>
      </c>
      <c r="DX84">
        <v>1</v>
      </c>
      <c r="DY84">
        <v>2.0802941176470591</v>
      </c>
      <c r="DZ84">
        <v>-2.2688926458157228</v>
      </c>
      <c r="EA84">
        <v>1.580000903376729</v>
      </c>
      <c r="EB84">
        <v>0</v>
      </c>
      <c r="EC84">
        <v>9.5393251219512198E-2</v>
      </c>
      <c r="ED84">
        <v>7.756166550522684E-3</v>
      </c>
      <c r="EE84">
        <v>9.2744976620837897E-4</v>
      </c>
      <c r="EF84">
        <v>1</v>
      </c>
      <c r="EG84">
        <v>2</v>
      </c>
      <c r="EH84">
        <v>3</v>
      </c>
      <c r="EI84" t="s">
        <v>305</v>
      </c>
      <c r="EJ84">
        <v>100</v>
      </c>
      <c r="EK84">
        <v>100</v>
      </c>
      <c r="EL84">
        <v>2.1230000000000002</v>
      </c>
      <c r="EM84">
        <v>0.1085</v>
      </c>
      <c r="EN84">
        <v>1.5085654479845281</v>
      </c>
      <c r="EO84">
        <v>1.948427853356016E-3</v>
      </c>
      <c r="EP84">
        <v>-1.17243448438673E-6</v>
      </c>
      <c r="EQ84">
        <v>3.7522437633766031E-10</v>
      </c>
      <c r="ER84">
        <v>-4.9570306935246222E-2</v>
      </c>
      <c r="ES84">
        <v>1.324990706552629E-3</v>
      </c>
      <c r="ET84">
        <v>4.5198677459254959E-4</v>
      </c>
      <c r="EU84">
        <v>-2.6198240979392152E-7</v>
      </c>
      <c r="EV84">
        <v>2</v>
      </c>
      <c r="EW84">
        <v>2078</v>
      </c>
      <c r="EX84">
        <v>1</v>
      </c>
      <c r="EY84">
        <v>28</v>
      </c>
      <c r="EZ84">
        <v>1.3</v>
      </c>
      <c r="FA84">
        <v>1.3</v>
      </c>
      <c r="FB84">
        <v>1.64673</v>
      </c>
      <c r="FC84">
        <v>2.5366200000000001</v>
      </c>
      <c r="FD84">
        <v>2.8491200000000001</v>
      </c>
      <c r="FE84">
        <v>3.1958000000000002</v>
      </c>
      <c r="FF84">
        <v>3.0981399999999999</v>
      </c>
      <c r="FG84">
        <v>2.4243199999999998</v>
      </c>
      <c r="FH84">
        <v>34.646299999999997</v>
      </c>
      <c r="FI84">
        <v>16.084599999999998</v>
      </c>
      <c r="FJ84">
        <v>18</v>
      </c>
      <c r="FK84">
        <v>1055.06</v>
      </c>
      <c r="FL84">
        <v>799.76499999999999</v>
      </c>
      <c r="FM84">
        <v>25.0002</v>
      </c>
      <c r="FN84">
        <v>23.599499999999999</v>
      </c>
      <c r="FO84">
        <v>30</v>
      </c>
      <c r="FP84">
        <v>23.353000000000002</v>
      </c>
      <c r="FQ84">
        <v>23.416399999999999</v>
      </c>
      <c r="FR84">
        <v>32.966200000000001</v>
      </c>
      <c r="FS84">
        <v>15.492100000000001</v>
      </c>
      <c r="FT84">
        <v>97.751199999999997</v>
      </c>
      <c r="FU84">
        <v>25</v>
      </c>
      <c r="FV84">
        <v>400</v>
      </c>
      <c r="FW84">
        <v>17.4115</v>
      </c>
      <c r="FX84">
        <v>101.348</v>
      </c>
      <c r="FY84">
        <v>101.583</v>
      </c>
    </row>
    <row r="85" spans="1:181" x14ac:dyDescent="0.2">
      <c r="A85">
        <v>67</v>
      </c>
      <c r="B85">
        <v>1634338652.0999999</v>
      </c>
      <c r="C85">
        <v>1863.099999904633</v>
      </c>
      <c r="D85" t="s">
        <v>454</v>
      </c>
      <c r="E85" t="s">
        <v>455</v>
      </c>
      <c r="F85" t="s">
        <v>301</v>
      </c>
      <c r="G85">
        <v>1634338652.0999999</v>
      </c>
      <c r="H85">
        <f t="shared" si="92"/>
        <v>1.6454053904778294E-4</v>
      </c>
      <c r="I85">
        <f t="shared" si="93"/>
        <v>0.16454053904778293</v>
      </c>
      <c r="J85">
        <f t="shared" si="94"/>
        <v>-0.58919997601502128</v>
      </c>
      <c r="K85">
        <f t="shared" si="95"/>
        <v>400.351</v>
      </c>
      <c r="L85">
        <f t="shared" si="96"/>
        <v>485.07271814223253</v>
      </c>
      <c r="M85">
        <f t="shared" si="97"/>
        <v>44.225366610948569</v>
      </c>
      <c r="N85">
        <f t="shared" si="98"/>
        <v>36.501062801202998</v>
      </c>
      <c r="O85">
        <f t="shared" si="99"/>
        <v>9.7679180283911666E-3</v>
      </c>
      <c r="P85">
        <f t="shared" si="100"/>
        <v>2.7707229413463708</v>
      </c>
      <c r="Q85">
        <f t="shared" si="101"/>
        <v>9.7488273731521913E-3</v>
      </c>
      <c r="R85">
        <f t="shared" si="102"/>
        <v>6.0947291840062149E-3</v>
      </c>
      <c r="S85">
        <f t="shared" si="103"/>
        <v>0</v>
      </c>
      <c r="T85">
        <f t="shared" si="104"/>
        <v>25.004969837555294</v>
      </c>
      <c r="U85">
        <f t="shared" si="105"/>
        <v>24.536899999999999</v>
      </c>
      <c r="V85">
        <f t="shared" si="106"/>
        <v>3.0929398513724067</v>
      </c>
      <c r="W85">
        <f t="shared" si="107"/>
        <v>49.971341514526827</v>
      </c>
      <c r="X85">
        <f t="shared" si="108"/>
        <v>1.5936797399094</v>
      </c>
      <c r="Y85">
        <f t="shared" si="109"/>
        <v>3.1891874254488695</v>
      </c>
      <c r="Z85">
        <f t="shared" si="110"/>
        <v>1.4992601114630066</v>
      </c>
      <c r="AA85">
        <f t="shared" si="111"/>
        <v>-7.2562377720072275</v>
      </c>
      <c r="AB85">
        <f t="shared" si="112"/>
        <v>76.659360447755972</v>
      </c>
      <c r="AC85">
        <f t="shared" si="113"/>
        <v>5.8402207580547945</v>
      </c>
      <c r="AD85">
        <f t="shared" si="114"/>
        <v>75.243343433803545</v>
      </c>
      <c r="AE85">
        <v>5</v>
      </c>
      <c r="AF85">
        <v>1</v>
      </c>
      <c r="AG85">
        <f t="shared" si="115"/>
        <v>1</v>
      </c>
      <c r="AH85">
        <f t="shared" si="116"/>
        <v>0</v>
      </c>
      <c r="AI85">
        <f t="shared" si="117"/>
        <v>48541.38494773586</v>
      </c>
      <c r="AJ85" t="s">
        <v>302</v>
      </c>
      <c r="AK85" t="s">
        <v>302</v>
      </c>
      <c r="AL85">
        <v>0</v>
      </c>
      <c r="AM85">
        <v>0</v>
      </c>
      <c r="AN85" t="e">
        <f t="shared" si="118"/>
        <v>#DIV/0!</v>
      </c>
      <c r="AO85">
        <v>0</v>
      </c>
      <c r="AP85" t="s">
        <v>302</v>
      </c>
      <c r="AQ85" t="s">
        <v>302</v>
      </c>
      <c r="AR85">
        <v>0</v>
      </c>
      <c r="AS85">
        <v>0</v>
      </c>
      <c r="AT85" t="e">
        <f t="shared" si="119"/>
        <v>#DIV/0!</v>
      </c>
      <c r="AU85">
        <v>0.5</v>
      </c>
      <c r="AV85">
        <f t="shared" si="120"/>
        <v>0</v>
      </c>
      <c r="AW85">
        <f t="shared" si="121"/>
        <v>-0.58919997601502128</v>
      </c>
      <c r="AX85" t="e">
        <f t="shared" si="122"/>
        <v>#DIV/0!</v>
      </c>
      <c r="AY85" t="e">
        <f t="shared" si="123"/>
        <v>#DIV/0!</v>
      </c>
      <c r="AZ85" t="e">
        <f t="shared" si="124"/>
        <v>#DIV/0!</v>
      </c>
      <c r="BA85" t="e">
        <f t="shared" si="125"/>
        <v>#DIV/0!</v>
      </c>
      <c r="BB85" t="s">
        <v>302</v>
      </c>
      <c r="BC85">
        <v>0</v>
      </c>
      <c r="BD85" t="e">
        <f t="shared" si="126"/>
        <v>#DIV/0!</v>
      </c>
      <c r="BE85" t="e">
        <f t="shared" si="127"/>
        <v>#DIV/0!</v>
      </c>
      <c r="BF85" t="e">
        <f t="shared" si="128"/>
        <v>#DIV/0!</v>
      </c>
      <c r="BG85" t="e">
        <f t="shared" si="129"/>
        <v>#DIV/0!</v>
      </c>
      <c r="BH85" t="e">
        <f t="shared" si="130"/>
        <v>#DIV/0!</v>
      </c>
      <c r="BI85" t="e">
        <f t="shared" si="131"/>
        <v>#DIV/0!</v>
      </c>
      <c r="BJ85" t="e">
        <f t="shared" si="132"/>
        <v>#DIV/0!</v>
      </c>
      <c r="BK85" t="e">
        <f t="shared" si="133"/>
        <v>#DIV/0!</v>
      </c>
      <c r="BL85">
        <f t="shared" si="134"/>
        <v>0</v>
      </c>
      <c r="BM85">
        <f t="shared" si="135"/>
        <v>0</v>
      </c>
      <c r="BN85">
        <f t="shared" si="136"/>
        <v>0</v>
      </c>
      <c r="BO85">
        <f t="shared" si="137"/>
        <v>0</v>
      </c>
      <c r="BP85">
        <v>6</v>
      </c>
      <c r="BQ85">
        <v>0.5</v>
      </c>
      <c r="BR85" t="s">
        <v>303</v>
      </c>
      <c r="BS85">
        <v>1634338652.0999999</v>
      </c>
      <c r="BT85">
        <v>400.351</v>
      </c>
      <c r="BU85">
        <v>400.03699999999998</v>
      </c>
      <c r="BV85">
        <v>17.479800000000001</v>
      </c>
      <c r="BW85">
        <v>17.3828</v>
      </c>
      <c r="BX85">
        <v>398.22800000000001</v>
      </c>
      <c r="BY85">
        <v>17.371300000000002</v>
      </c>
      <c r="BZ85">
        <v>999.98599999999999</v>
      </c>
      <c r="CA85">
        <v>91.072599999999994</v>
      </c>
      <c r="CB85">
        <v>0.100053</v>
      </c>
      <c r="CC85">
        <v>25.0501</v>
      </c>
      <c r="CD85">
        <v>24.536899999999999</v>
      </c>
      <c r="CE85">
        <v>999.9</v>
      </c>
      <c r="CF85">
        <v>0</v>
      </c>
      <c r="CG85">
        <v>0</v>
      </c>
      <c r="CH85">
        <v>10015</v>
      </c>
      <c r="CI85">
        <v>0</v>
      </c>
      <c r="CJ85">
        <v>1.5289399999999999E-3</v>
      </c>
      <c r="CK85">
        <v>0</v>
      </c>
      <c r="CL85">
        <v>0</v>
      </c>
      <c r="CM85">
        <v>0</v>
      </c>
      <c r="CN85">
        <v>0</v>
      </c>
      <c r="CO85">
        <v>2.1800000000000002</v>
      </c>
      <c r="CP85">
        <v>0</v>
      </c>
      <c r="CQ85">
        <v>-5.2</v>
      </c>
      <c r="CR85">
        <v>-1.02</v>
      </c>
      <c r="CS85">
        <v>33.936999999999998</v>
      </c>
      <c r="CT85">
        <v>39.75</v>
      </c>
      <c r="CU85">
        <v>36.811999999999998</v>
      </c>
      <c r="CV85">
        <v>38.936999999999998</v>
      </c>
      <c r="CW85">
        <v>35.311999999999998</v>
      </c>
      <c r="CX85">
        <v>0</v>
      </c>
      <c r="CY85">
        <v>0</v>
      </c>
      <c r="CZ85">
        <v>0</v>
      </c>
      <c r="DA85">
        <v>4650.3999998569489</v>
      </c>
      <c r="DB85">
        <v>0</v>
      </c>
      <c r="DC85">
        <v>2.1696</v>
      </c>
      <c r="DD85">
        <v>-0.44999993577980679</v>
      </c>
      <c r="DE85">
        <v>2.4161538502991431</v>
      </c>
      <c r="DF85">
        <v>-6.2211999999999996</v>
      </c>
      <c r="DG85">
        <v>15</v>
      </c>
      <c r="DH85">
        <v>1634338569.0999999</v>
      </c>
      <c r="DI85" t="s">
        <v>443</v>
      </c>
      <c r="DJ85">
        <v>1634338568.5999999</v>
      </c>
      <c r="DK85">
        <v>1634338569.0999999</v>
      </c>
      <c r="DL85">
        <v>137</v>
      </c>
      <c r="DM85">
        <v>-3.5999999999999997E-2</v>
      </c>
      <c r="DN85">
        <v>-1E-3</v>
      </c>
      <c r="DO85">
        <v>2.1219999999999999</v>
      </c>
      <c r="DP85">
        <v>0.107</v>
      </c>
      <c r="DQ85">
        <v>400</v>
      </c>
      <c r="DR85">
        <v>17</v>
      </c>
      <c r="DS85">
        <v>0.27</v>
      </c>
      <c r="DT85">
        <v>0.13</v>
      </c>
      <c r="DU85">
        <v>0.33133604878048778</v>
      </c>
      <c r="DV85">
        <v>0.18832461324041891</v>
      </c>
      <c r="DW85">
        <v>2.9736050489756159E-2</v>
      </c>
      <c r="DX85">
        <v>1</v>
      </c>
      <c r="DY85">
        <v>2.148857142857143</v>
      </c>
      <c r="DZ85">
        <v>-0.14277886497064671</v>
      </c>
      <c r="EA85">
        <v>1.72583027046375</v>
      </c>
      <c r="EB85">
        <v>1</v>
      </c>
      <c r="EC85">
        <v>9.6073053658536578E-2</v>
      </c>
      <c r="ED85">
        <v>8.2296229965157074E-3</v>
      </c>
      <c r="EE85">
        <v>9.7971556950002627E-4</v>
      </c>
      <c r="EF85">
        <v>1</v>
      </c>
      <c r="EG85">
        <v>3</v>
      </c>
      <c r="EH85">
        <v>3</v>
      </c>
      <c r="EI85" t="s">
        <v>308</v>
      </c>
      <c r="EJ85">
        <v>100</v>
      </c>
      <c r="EK85">
        <v>100</v>
      </c>
      <c r="EL85">
        <v>2.1230000000000002</v>
      </c>
      <c r="EM85">
        <v>0.1085</v>
      </c>
      <c r="EN85">
        <v>1.5085654479845281</v>
      </c>
      <c r="EO85">
        <v>1.948427853356016E-3</v>
      </c>
      <c r="EP85">
        <v>-1.17243448438673E-6</v>
      </c>
      <c r="EQ85">
        <v>3.7522437633766031E-10</v>
      </c>
      <c r="ER85">
        <v>-4.9570306935246222E-2</v>
      </c>
      <c r="ES85">
        <v>1.324990706552629E-3</v>
      </c>
      <c r="ET85">
        <v>4.5198677459254959E-4</v>
      </c>
      <c r="EU85">
        <v>-2.6198240979392152E-7</v>
      </c>
      <c r="EV85">
        <v>2</v>
      </c>
      <c r="EW85">
        <v>2078</v>
      </c>
      <c r="EX85">
        <v>1</v>
      </c>
      <c r="EY85">
        <v>28</v>
      </c>
      <c r="EZ85">
        <v>1.4</v>
      </c>
      <c r="FA85">
        <v>1.4</v>
      </c>
      <c r="FB85">
        <v>1.64673</v>
      </c>
      <c r="FC85">
        <v>2.5378400000000001</v>
      </c>
      <c r="FD85">
        <v>2.8491200000000001</v>
      </c>
      <c r="FE85">
        <v>3.1958000000000002</v>
      </c>
      <c r="FF85">
        <v>3.0981399999999999</v>
      </c>
      <c r="FG85">
        <v>2.3974600000000001</v>
      </c>
      <c r="FH85">
        <v>34.6235</v>
      </c>
      <c r="FI85">
        <v>16.075800000000001</v>
      </c>
      <c r="FJ85">
        <v>18</v>
      </c>
      <c r="FK85">
        <v>1054.04</v>
      </c>
      <c r="FL85">
        <v>800.255</v>
      </c>
      <c r="FM85">
        <v>25.0002</v>
      </c>
      <c r="FN85">
        <v>23.599499999999999</v>
      </c>
      <c r="FO85">
        <v>30.0002</v>
      </c>
      <c r="FP85">
        <v>23.353000000000002</v>
      </c>
      <c r="FQ85">
        <v>23.416399999999999</v>
      </c>
      <c r="FR85">
        <v>32.964399999999998</v>
      </c>
      <c r="FS85">
        <v>15.492100000000001</v>
      </c>
      <c r="FT85">
        <v>97.751199999999997</v>
      </c>
      <c r="FU85">
        <v>25</v>
      </c>
      <c r="FV85">
        <v>400</v>
      </c>
      <c r="FW85">
        <v>17.4115</v>
      </c>
      <c r="FX85">
        <v>101.349</v>
      </c>
      <c r="FY85">
        <v>101.584</v>
      </c>
    </row>
    <row r="86" spans="1:181" x14ac:dyDescent="0.2">
      <c r="A86">
        <v>68</v>
      </c>
      <c r="B86">
        <v>1634338657.0999999</v>
      </c>
      <c r="C86">
        <v>1868.099999904633</v>
      </c>
      <c r="D86" t="s">
        <v>456</v>
      </c>
      <c r="E86" t="s">
        <v>457</v>
      </c>
      <c r="F86" t="s">
        <v>301</v>
      </c>
      <c r="G86">
        <v>1634338657.0999999</v>
      </c>
      <c r="H86">
        <f t="shared" si="92"/>
        <v>1.662326971557075E-4</v>
      </c>
      <c r="I86">
        <f t="shared" si="93"/>
        <v>0.16623269715570752</v>
      </c>
      <c r="J86">
        <f t="shared" si="94"/>
        <v>-0.60319446551397438</v>
      </c>
      <c r="K86">
        <f t="shared" si="95"/>
        <v>400.33800000000002</v>
      </c>
      <c r="L86">
        <f t="shared" si="96"/>
        <v>486.30781662245448</v>
      </c>
      <c r="M86">
        <f t="shared" si="97"/>
        <v>44.337161487529791</v>
      </c>
      <c r="N86">
        <f t="shared" si="98"/>
        <v>36.499208832118804</v>
      </c>
      <c r="O86">
        <f t="shared" si="99"/>
        <v>9.8713298415358218E-3</v>
      </c>
      <c r="P86">
        <f t="shared" si="100"/>
        <v>2.7682575567534329</v>
      </c>
      <c r="Q86">
        <f t="shared" si="101"/>
        <v>9.8518159346571762E-3</v>
      </c>
      <c r="R86">
        <f t="shared" si="102"/>
        <v>6.1591349563980225E-3</v>
      </c>
      <c r="S86">
        <f t="shared" si="103"/>
        <v>0</v>
      </c>
      <c r="T86">
        <f t="shared" si="104"/>
        <v>25.005568026447708</v>
      </c>
      <c r="U86">
        <f t="shared" si="105"/>
        <v>24.5349</v>
      </c>
      <c r="V86">
        <f t="shared" si="106"/>
        <v>3.0925697865601771</v>
      </c>
      <c r="W86">
        <f t="shared" si="107"/>
        <v>49.970294641941926</v>
      </c>
      <c r="X86">
        <f t="shared" si="108"/>
        <v>1.5937508297323399</v>
      </c>
      <c r="Y86">
        <f t="shared" si="109"/>
        <v>3.189396502766757</v>
      </c>
      <c r="Z86">
        <f t="shared" si="110"/>
        <v>1.4988189568278372</v>
      </c>
      <c r="AA86">
        <f t="shared" si="111"/>
        <v>-7.3308619445667009</v>
      </c>
      <c r="AB86">
        <f t="shared" si="112"/>
        <v>77.053800212660676</v>
      </c>
      <c r="AC86">
        <f t="shared" si="113"/>
        <v>5.87547220406144</v>
      </c>
      <c r="AD86">
        <f t="shared" si="114"/>
        <v>75.598410472155422</v>
      </c>
      <c r="AE86">
        <v>4</v>
      </c>
      <c r="AF86">
        <v>0</v>
      </c>
      <c r="AG86">
        <f t="shared" si="115"/>
        <v>1</v>
      </c>
      <c r="AH86">
        <f t="shared" si="116"/>
        <v>0</v>
      </c>
      <c r="AI86">
        <f t="shared" si="117"/>
        <v>48473.529808203377</v>
      </c>
      <c r="AJ86" t="s">
        <v>302</v>
      </c>
      <c r="AK86" t="s">
        <v>302</v>
      </c>
      <c r="AL86">
        <v>0</v>
      </c>
      <c r="AM86">
        <v>0</v>
      </c>
      <c r="AN86" t="e">
        <f t="shared" si="118"/>
        <v>#DIV/0!</v>
      </c>
      <c r="AO86">
        <v>0</v>
      </c>
      <c r="AP86" t="s">
        <v>302</v>
      </c>
      <c r="AQ86" t="s">
        <v>302</v>
      </c>
      <c r="AR86">
        <v>0</v>
      </c>
      <c r="AS86">
        <v>0</v>
      </c>
      <c r="AT86" t="e">
        <f t="shared" si="119"/>
        <v>#DIV/0!</v>
      </c>
      <c r="AU86">
        <v>0.5</v>
      </c>
      <c r="AV86">
        <f t="shared" si="120"/>
        <v>0</v>
      </c>
      <c r="AW86">
        <f t="shared" si="121"/>
        <v>-0.60319446551397438</v>
      </c>
      <c r="AX86" t="e">
        <f t="shared" si="122"/>
        <v>#DIV/0!</v>
      </c>
      <c r="AY86" t="e">
        <f t="shared" si="123"/>
        <v>#DIV/0!</v>
      </c>
      <c r="AZ86" t="e">
        <f t="shared" si="124"/>
        <v>#DIV/0!</v>
      </c>
      <c r="BA86" t="e">
        <f t="shared" si="125"/>
        <v>#DIV/0!</v>
      </c>
      <c r="BB86" t="s">
        <v>302</v>
      </c>
      <c r="BC86">
        <v>0</v>
      </c>
      <c r="BD86" t="e">
        <f t="shared" si="126"/>
        <v>#DIV/0!</v>
      </c>
      <c r="BE86" t="e">
        <f t="shared" si="127"/>
        <v>#DIV/0!</v>
      </c>
      <c r="BF86" t="e">
        <f t="shared" si="128"/>
        <v>#DIV/0!</v>
      </c>
      <c r="BG86" t="e">
        <f t="shared" si="129"/>
        <v>#DIV/0!</v>
      </c>
      <c r="BH86" t="e">
        <f t="shared" si="130"/>
        <v>#DIV/0!</v>
      </c>
      <c r="BI86" t="e">
        <f t="shared" si="131"/>
        <v>#DIV/0!</v>
      </c>
      <c r="BJ86" t="e">
        <f t="shared" si="132"/>
        <v>#DIV/0!</v>
      </c>
      <c r="BK86" t="e">
        <f t="shared" si="133"/>
        <v>#DIV/0!</v>
      </c>
      <c r="BL86">
        <f t="shared" si="134"/>
        <v>0</v>
      </c>
      <c r="BM86">
        <f t="shared" si="135"/>
        <v>0</v>
      </c>
      <c r="BN86">
        <f t="shared" si="136"/>
        <v>0</v>
      </c>
      <c r="BO86">
        <f t="shared" si="137"/>
        <v>0</v>
      </c>
      <c r="BP86">
        <v>6</v>
      </c>
      <c r="BQ86">
        <v>0.5</v>
      </c>
      <c r="BR86" t="s">
        <v>303</v>
      </c>
      <c r="BS86">
        <v>1634338657.0999999</v>
      </c>
      <c r="BT86">
        <v>400.33800000000002</v>
      </c>
      <c r="BU86">
        <v>400.01600000000002</v>
      </c>
      <c r="BV86">
        <v>17.480899999999998</v>
      </c>
      <c r="BW86">
        <v>17.382899999999999</v>
      </c>
      <c r="BX86">
        <v>398.21600000000001</v>
      </c>
      <c r="BY86">
        <v>17.372399999999999</v>
      </c>
      <c r="BZ86">
        <v>999.96</v>
      </c>
      <c r="CA86">
        <v>91.071200000000005</v>
      </c>
      <c r="CB86">
        <v>9.9782599999999999E-2</v>
      </c>
      <c r="CC86">
        <v>25.051200000000001</v>
      </c>
      <c r="CD86">
        <v>24.5349</v>
      </c>
      <c r="CE86">
        <v>999.9</v>
      </c>
      <c r="CF86">
        <v>0</v>
      </c>
      <c r="CG86">
        <v>0</v>
      </c>
      <c r="CH86">
        <v>10000.6</v>
      </c>
      <c r="CI86">
        <v>0</v>
      </c>
      <c r="CJ86">
        <v>1.5289399999999999E-3</v>
      </c>
      <c r="CK86">
        <v>0</v>
      </c>
      <c r="CL86">
        <v>0</v>
      </c>
      <c r="CM86">
        <v>0</v>
      </c>
      <c r="CN86">
        <v>0</v>
      </c>
      <c r="CO86">
        <v>-0.78</v>
      </c>
      <c r="CP86">
        <v>0</v>
      </c>
      <c r="CQ86">
        <v>-2.61</v>
      </c>
      <c r="CR86">
        <v>-0.63</v>
      </c>
      <c r="CS86">
        <v>33.936999999999998</v>
      </c>
      <c r="CT86">
        <v>39.811999999999998</v>
      </c>
      <c r="CU86">
        <v>36.811999999999998</v>
      </c>
      <c r="CV86">
        <v>39</v>
      </c>
      <c r="CW86">
        <v>35.311999999999998</v>
      </c>
      <c r="CX86">
        <v>0</v>
      </c>
      <c r="CY86">
        <v>0</v>
      </c>
      <c r="CZ86">
        <v>0</v>
      </c>
      <c r="DA86">
        <v>4655.7999999523163</v>
      </c>
      <c r="DB86">
        <v>0</v>
      </c>
      <c r="DC86">
        <v>1.993461538461538</v>
      </c>
      <c r="DD86">
        <v>-2.032478651681231</v>
      </c>
      <c r="DE86">
        <v>1.8133334254584299</v>
      </c>
      <c r="DF86">
        <v>-6.031538461538462</v>
      </c>
      <c r="DG86">
        <v>15</v>
      </c>
      <c r="DH86">
        <v>1634338569.0999999</v>
      </c>
      <c r="DI86" t="s">
        <v>443</v>
      </c>
      <c r="DJ86">
        <v>1634338568.5999999</v>
      </c>
      <c r="DK86">
        <v>1634338569.0999999</v>
      </c>
      <c r="DL86">
        <v>137</v>
      </c>
      <c r="DM86">
        <v>-3.5999999999999997E-2</v>
      </c>
      <c r="DN86">
        <v>-1E-3</v>
      </c>
      <c r="DO86">
        <v>2.1219999999999999</v>
      </c>
      <c r="DP86">
        <v>0.107</v>
      </c>
      <c r="DQ86">
        <v>400</v>
      </c>
      <c r="DR86">
        <v>17</v>
      </c>
      <c r="DS86">
        <v>0.27</v>
      </c>
      <c r="DT86">
        <v>0.13</v>
      </c>
      <c r="DU86">
        <v>0.33592260975609761</v>
      </c>
      <c r="DV86">
        <v>-2.9525979094076029E-2</v>
      </c>
      <c r="DW86">
        <v>2.777921300828921E-2</v>
      </c>
      <c r="DX86">
        <v>1</v>
      </c>
      <c r="DY86">
        <v>2.078529411764706</v>
      </c>
      <c r="DZ86">
        <v>0.46180543382997269</v>
      </c>
      <c r="EA86">
        <v>1.8584499112605539</v>
      </c>
      <c r="EB86">
        <v>1</v>
      </c>
      <c r="EC86">
        <v>9.6747831707317072E-2</v>
      </c>
      <c r="ED86">
        <v>9.564382578397158E-3</v>
      </c>
      <c r="EE86">
        <v>1.0636394445577111E-3</v>
      </c>
      <c r="EF86">
        <v>1</v>
      </c>
      <c r="EG86">
        <v>3</v>
      </c>
      <c r="EH86">
        <v>3</v>
      </c>
      <c r="EI86" t="s">
        <v>308</v>
      </c>
      <c r="EJ86">
        <v>100</v>
      </c>
      <c r="EK86">
        <v>100</v>
      </c>
      <c r="EL86">
        <v>2.1219999999999999</v>
      </c>
      <c r="EM86">
        <v>0.1085</v>
      </c>
      <c r="EN86">
        <v>1.5085654479845281</v>
      </c>
      <c r="EO86">
        <v>1.948427853356016E-3</v>
      </c>
      <c r="EP86">
        <v>-1.17243448438673E-6</v>
      </c>
      <c r="EQ86">
        <v>3.7522437633766031E-10</v>
      </c>
      <c r="ER86">
        <v>-4.9570306935246222E-2</v>
      </c>
      <c r="ES86">
        <v>1.324990706552629E-3</v>
      </c>
      <c r="ET86">
        <v>4.5198677459254959E-4</v>
      </c>
      <c r="EU86">
        <v>-2.6198240979392152E-7</v>
      </c>
      <c r="EV86">
        <v>2</v>
      </c>
      <c r="EW86">
        <v>2078</v>
      </c>
      <c r="EX86">
        <v>1</v>
      </c>
      <c r="EY86">
        <v>28</v>
      </c>
      <c r="EZ86">
        <v>1.5</v>
      </c>
      <c r="FA86">
        <v>1.5</v>
      </c>
      <c r="FB86">
        <v>1.64673</v>
      </c>
      <c r="FC86">
        <v>2.5402800000000001</v>
      </c>
      <c r="FD86">
        <v>2.8491200000000001</v>
      </c>
      <c r="FE86">
        <v>3.1958000000000002</v>
      </c>
      <c r="FF86">
        <v>3.0981399999999999</v>
      </c>
      <c r="FG86">
        <v>2.4182100000000002</v>
      </c>
      <c r="FH86">
        <v>34.646299999999997</v>
      </c>
      <c r="FI86">
        <v>16.0671</v>
      </c>
      <c r="FJ86">
        <v>18</v>
      </c>
      <c r="FK86">
        <v>1054.6400000000001</v>
      </c>
      <c r="FL86">
        <v>799.85699999999997</v>
      </c>
      <c r="FM86">
        <v>25.0001</v>
      </c>
      <c r="FN86">
        <v>23.5992</v>
      </c>
      <c r="FO86">
        <v>30.0001</v>
      </c>
      <c r="FP86">
        <v>23.351500000000001</v>
      </c>
      <c r="FQ86">
        <v>23.416</v>
      </c>
      <c r="FR86">
        <v>32.964700000000001</v>
      </c>
      <c r="FS86">
        <v>15.492100000000001</v>
      </c>
      <c r="FT86">
        <v>97.751199999999997</v>
      </c>
      <c r="FU86">
        <v>25</v>
      </c>
      <c r="FV86">
        <v>400</v>
      </c>
      <c r="FW86">
        <v>17.4115</v>
      </c>
      <c r="FX86">
        <v>101.351</v>
      </c>
      <c r="FY86">
        <v>101.583</v>
      </c>
    </row>
    <row r="87" spans="1:181" x14ac:dyDescent="0.2">
      <c r="A87">
        <v>69</v>
      </c>
      <c r="B87">
        <v>1634338662.0999999</v>
      </c>
      <c r="C87">
        <v>1873.099999904633</v>
      </c>
      <c r="D87" t="s">
        <v>458</v>
      </c>
      <c r="E87" t="s">
        <v>459</v>
      </c>
      <c r="F87" t="s">
        <v>301</v>
      </c>
      <c r="G87">
        <v>1634338662.0999999</v>
      </c>
      <c r="H87">
        <f t="shared" si="92"/>
        <v>1.6625261203520204E-4</v>
      </c>
      <c r="I87">
        <f t="shared" si="93"/>
        <v>0.16625261203520203</v>
      </c>
      <c r="J87">
        <f t="shared" si="94"/>
        <v>-0.59326420941814484</v>
      </c>
      <c r="K87">
        <f t="shared" si="95"/>
        <v>400.327</v>
      </c>
      <c r="L87">
        <f t="shared" si="96"/>
        <v>484.74286564862348</v>
      </c>
      <c r="M87">
        <f t="shared" si="97"/>
        <v>44.194674552110996</v>
      </c>
      <c r="N87">
        <f t="shared" si="98"/>
        <v>36.498363840278998</v>
      </c>
      <c r="O87">
        <f t="shared" si="99"/>
        <v>9.8668112468130852E-3</v>
      </c>
      <c r="P87">
        <f t="shared" si="100"/>
        <v>2.7698519825054682</v>
      </c>
      <c r="Q87">
        <f t="shared" si="101"/>
        <v>9.8473263804537241E-3</v>
      </c>
      <c r="R87">
        <f t="shared" si="102"/>
        <v>6.1563263839817615E-3</v>
      </c>
      <c r="S87">
        <f t="shared" si="103"/>
        <v>0</v>
      </c>
      <c r="T87">
        <f t="shared" si="104"/>
        <v>25.006687001322518</v>
      </c>
      <c r="U87">
        <f t="shared" si="105"/>
        <v>24.5395</v>
      </c>
      <c r="V87">
        <f t="shared" si="106"/>
        <v>3.0934209934953683</v>
      </c>
      <c r="W87">
        <f t="shared" si="107"/>
        <v>49.96666339845229</v>
      </c>
      <c r="X87">
        <f t="shared" si="108"/>
        <v>1.5937394899238997</v>
      </c>
      <c r="Y87">
        <f t="shared" si="109"/>
        <v>3.1896055920621378</v>
      </c>
      <c r="Z87">
        <f t="shared" si="110"/>
        <v>1.4996815035714686</v>
      </c>
      <c r="AA87">
        <f t="shared" si="111"/>
        <v>-7.3317401907524102</v>
      </c>
      <c r="AB87">
        <f t="shared" si="112"/>
        <v>76.575531769451885</v>
      </c>
      <c r="AC87">
        <f t="shared" si="113"/>
        <v>5.8358098424573308</v>
      </c>
      <c r="AD87">
        <f t="shared" si="114"/>
        <v>75.079601421156809</v>
      </c>
      <c r="AE87">
        <v>4</v>
      </c>
      <c r="AF87">
        <v>0</v>
      </c>
      <c r="AG87">
        <f t="shared" si="115"/>
        <v>1</v>
      </c>
      <c r="AH87">
        <f t="shared" si="116"/>
        <v>0</v>
      </c>
      <c r="AI87">
        <f t="shared" si="117"/>
        <v>48517.097495884387</v>
      </c>
      <c r="AJ87" t="s">
        <v>302</v>
      </c>
      <c r="AK87" t="s">
        <v>302</v>
      </c>
      <c r="AL87">
        <v>0</v>
      </c>
      <c r="AM87">
        <v>0</v>
      </c>
      <c r="AN87" t="e">
        <f t="shared" si="118"/>
        <v>#DIV/0!</v>
      </c>
      <c r="AO87">
        <v>0</v>
      </c>
      <c r="AP87" t="s">
        <v>302</v>
      </c>
      <c r="AQ87" t="s">
        <v>302</v>
      </c>
      <c r="AR87">
        <v>0</v>
      </c>
      <c r="AS87">
        <v>0</v>
      </c>
      <c r="AT87" t="e">
        <f t="shared" si="119"/>
        <v>#DIV/0!</v>
      </c>
      <c r="AU87">
        <v>0.5</v>
      </c>
      <c r="AV87">
        <f t="shared" si="120"/>
        <v>0</v>
      </c>
      <c r="AW87">
        <f t="shared" si="121"/>
        <v>-0.59326420941814484</v>
      </c>
      <c r="AX87" t="e">
        <f t="shared" si="122"/>
        <v>#DIV/0!</v>
      </c>
      <c r="AY87" t="e">
        <f t="shared" si="123"/>
        <v>#DIV/0!</v>
      </c>
      <c r="AZ87" t="e">
        <f t="shared" si="124"/>
        <v>#DIV/0!</v>
      </c>
      <c r="BA87" t="e">
        <f t="shared" si="125"/>
        <v>#DIV/0!</v>
      </c>
      <c r="BB87" t="s">
        <v>302</v>
      </c>
      <c r="BC87">
        <v>0</v>
      </c>
      <c r="BD87" t="e">
        <f t="shared" si="126"/>
        <v>#DIV/0!</v>
      </c>
      <c r="BE87" t="e">
        <f t="shared" si="127"/>
        <v>#DIV/0!</v>
      </c>
      <c r="BF87" t="e">
        <f t="shared" si="128"/>
        <v>#DIV/0!</v>
      </c>
      <c r="BG87" t="e">
        <f t="shared" si="129"/>
        <v>#DIV/0!</v>
      </c>
      <c r="BH87" t="e">
        <f t="shared" si="130"/>
        <v>#DIV/0!</v>
      </c>
      <c r="BI87" t="e">
        <f t="shared" si="131"/>
        <v>#DIV/0!</v>
      </c>
      <c r="BJ87" t="e">
        <f t="shared" si="132"/>
        <v>#DIV/0!</v>
      </c>
      <c r="BK87" t="e">
        <f t="shared" si="133"/>
        <v>#DIV/0!</v>
      </c>
      <c r="BL87">
        <f t="shared" si="134"/>
        <v>0</v>
      </c>
      <c r="BM87">
        <f t="shared" si="135"/>
        <v>0</v>
      </c>
      <c r="BN87">
        <f t="shared" si="136"/>
        <v>0</v>
      </c>
      <c r="BO87">
        <f t="shared" si="137"/>
        <v>0</v>
      </c>
      <c r="BP87">
        <v>6</v>
      </c>
      <c r="BQ87">
        <v>0.5</v>
      </c>
      <c r="BR87" t="s">
        <v>303</v>
      </c>
      <c r="BS87">
        <v>1634338662.0999999</v>
      </c>
      <c r="BT87">
        <v>400.327</v>
      </c>
      <c r="BU87">
        <v>400.01100000000002</v>
      </c>
      <c r="BV87">
        <v>17.480699999999999</v>
      </c>
      <c r="BW87">
        <v>17.3827</v>
      </c>
      <c r="BX87">
        <v>398.20499999999998</v>
      </c>
      <c r="BY87">
        <v>17.372199999999999</v>
      </c>
      <c r="BZ87">
        <v>1000.08</v>
      </c>
      <c r="CA87">
        <v>91.071299999999994</v>
      </c>
      <c r="CB87">
        <v>0.100077</v>
      </c>
      <c r="CC87">
        <v>25.052299999999999</v>
      </c>
      <c r="CD87">
        <v>24.5395</v>
      </c>
      <c r="CE87">
        <v>999.9</v>
      </c>
      <c r="CF87">
        <v>0</v>
      </c>
      <c r="CG87">
        <v>0</v>
      </c>
      <c r="CH87">
        <v>10010</v>
      </c>
      <c r="CI87">
        <v>0</v>
      </c>
      <c r="CJ87">
        <v>1.5289399999999999E-3</v>
      </c>
      <c r="CK87">
        <v>0</v>
      </c>
      <c r="CL87">
        <v>0</v>
      </c>
      <c r="CM87">
        <v>0</v>
      </c>
      <c r="CN87">
        <v>0</v>
      </c>
      <c r="CO87">
        <v>5.07</v>
      </c>
      <c r="CP87">
        <v>0</v>
      </c>
      <c r="CQ87">
        <v>-7.18</v>
      </c>
      <c r="CR87">
        <v>-1.1299999999999999</v>
      </c>
      <c r="CS87">
        <v>34.125</v>
      </c>
      <c r="CT87">
        <v>39.875</v>
      </c>
      <c r="CU87">
        <v>36.811999999999998</v>
      </c>
      <c r="CV87">
        <v>39.061999999999998</v>
      </c>
      <c r="CW87">
        <v>35.375</v>
      </c>
      <c r="CX87">
        <v>0</v>
      </c>
      <c r="CY87">
        <v>0</v>
      </c>
      <c r="CZ87">
        <v>0</v>
      </c>
      <c r="DA87">
        <v>4660.5999999046326</v>
      </c>
      <c r="DB87">
        <v>0</v>
      </c>
      <c r="DC87">
        <v>1.8115384615384611</v>
      </c>
      <c r="DD87">
        <v>-6.7651282306668152</v>
      </c>
      <c r="DE87">
        <v>18.158290768626689</v>
      </c>
      <c r="DF87">
        <v>-5.1234615384615392</v>
      </c>
      <c r="DG87">
        <v>15</v>
      </c>
      <c r="DH87">
        <v>1634338569.0999999</v>
      </c>
      <c r="DI87" t="s">
        <v>443</v>
      </c>
      <c r="DJ87">
        <v>1634338568.5999999</v>
      </c>
      <c r="DK87">
        <v>1634338569.0999999</v>
      </c>
      <c r="DL87">
        <v>137</v>
      </c>
      <c r="DM87">
        <v>-3.5999999999999997E-2</v>
      </c>
      <c r="DN87">
        <v>-1E-3</v>
      </c>
      <c r="DO87">
        <v>2.1219999999999999</v>
      </c>
      <c r="DP87">
        <v>0.107</v>
      </c>
      <c r="DQ87">
        <v>400</v>
      </c>
      <c r="DR87">
        <v>17</v>
      </c>
      <c r="DS87">
        <v>0.27</v>
      </c>
      <c r="DT87">
        <v>0.13</v>
      </c>
      <c r="DU87">
        <v>0.32764934146341468</v>
      </c>
      <c r="DV87">
        <v>-0.1990775121951219</v>
      </c>
      <c r="DW87">
        <v>3.3738828597799531E-2</v>
      </c>
      <c r="DX87">
        <v>1</v>
      </c>
      <c r="DY87">
        <v>1.729411764705882</v>
      </c>
      <c r="DZ87">
        <v>-5.1608622147083754</v>
      </c>
      <c r="EA87">
        <v>1.837679068788016</v>
      </c>
      <c r="EB87">
        <v>0</v>
      </c>
      <c r="EC87">
        <v>9.7546778048780494E-2</v>
      </c>
      <c r="ED87">
        <v>9.696947038327788E-3</v>
      </c>
      <c r="EE87">
        <v>1.0957429050230661E-3</v>
      </c>
      <c r="EF87">
        <v>1</v>
      </c>
      <c r="EG87">
        <v>2</v>
      </c>
      <c r="EH87">
        <v>3</v>
      </c>
      <c r="EI87" t="s">
        <v>305</v>
      </c>
      <c r="EJ87">
        <v>100</v>
      </c>
      <c r="EK87">
        <v>100</v>
      </c>
      <c r="EL87">
        <v>2.1219999999999999</v>
      </c>
      <c r="EM87">
        <v>0.1085</v>
      </c>
      <c r="EN87">
        <v>1.5085654479845281</v>
      </c>
      <c r="EO87">
        <v>1.948427853356016E-3</v>
      </c>
      <c r="EP87">
        <v>-1.17243448438673E-6</v>
      </c>
      <c r="EQ87">
        <v>3.7522437633766031E-10</v>
      </c>
      <c r="ER87">
        <v>-4.9570306935246222E-2</v>
      </c>
      <c r="ES87">
        <v>1.324990706552629E-3</v>
      </c>
      <c r="ET87">
        <v>4.5198677459254959E-4</v>
      </c>
      <c r="EU87">
        <v>-2.6198240979392152E-7</v>
      </c>
      <c r="EV87">
        <v>2</v>
      </c>
      <c r="EW87">
        <v>2078</v>
      </c>
      <c r="EX87">
        <v>1</v>
      </c>
      <c r="EY87">
        <v>28</v>
      </c>
      <c r="EZ87">
        <v>1.6</v>
      </c>
      <c r="FA87">
        <v>1.6</v>
      </c>
      <c r="FB87">
        <v>1.64673</v>
      </c>
      <c r="FC87">
        <v>2.5378400000000001</v>
      </c>
      <c r="FD87">
        <v>2.8491200000000001</v>
      </c>
      <c r="FE87">
        <v>3.1958000000000002</v>
      </c>
      <c r="FF87">
        <v>3.0981399999999999</v>
      </c>
      <c r="FG87">
        <v>2.4035600000000001</v>
      </c>
      <c r="FH87">
        <v>34.6235</v>
      </c>
      <c r="FI87">
        <v>16.0671</v>
      </c>
      <c r="FJ87">
        <v>18</v>
      </c>
      <c r="FK87">
        <v>1054.95</v>
      </c>
      <c r="FL87">
        <v>799.75900000000001</v>
      </c>
      <c r="FM87">
        <v>25</v>
      </c>
      <c r="FN87">
        <v>23.5976</v>
      </c>
      <c r="FO87">
        <v>30</v>
      </c>
      <c r="FP87">
        <v>23.350999999999999</v>
      </c>
      <c r="FQ87">
        <v>23.414400000000001</v>
      </c>
      <c r="FR87">
        <v>32.964399999999998</v>
      </c>
      <c r="FS87">
        <v>15.492100000000001</v>
      </c>
      <c r="FT87">
        <v>97.751199999999997</v>
      </c>
      <c r="FU87">
        <v>25</v>
      </c>
      <c r="FV87">
        <v>400</v>
      </c>
      <c r="FW87">
        <v>17.4115</v>
      </c>
      <c r="FX87">
        <v>101.352</v>
      </c>
      <c r="FY87">
        <v>101.583</v>
      </c>
    </row>
    <row r="88" spans="1:181" x14ac:dyDescent="0.2">
      <c r="A88">
        <v>70</v>
      </c>
      <c r="B88">
        <v>1634338667.0999999</v>
      </c>
      <c r="C88">
        <v>1878.099999904633</v>
      </c>
      <c r="D88" t="s">
        <v>460</v>
      </c>
      <c r="E88" t="s">
        <v>461</v>
      </c>
      <c r="F88" t="s">
        <v>301</v>
      </c>
      <c r="G88">
        <v>1634338667.0999999</v>
      </c>
      <c r="H88">
        <f t="shared" si="92"/>
        <v>1.6488893647633143E-4</v>
      </c>
      <c r="I88">
        <f t="shared" si="93"/>
        <v>0.16488893647633143</v>
      </c>
      <c r="J88">
        <f t="shared" si="94"/>
        <v>-0.61603479105146719</v>
      </c>
      <c r="K88">
        <f t="shared" si="95"/>
        <v>400.34699999999998</v>
      </c>
      <c r="L88">
        <f t="shared" si="96"/>
        <v>489.14550024018621</v>
      </c>
      <c r="M88">
        <f t="shared" si="97"/>
        <v>44.595437078838046</v>
      </c>
      <c r="N88">
        <f t="shared" si="98"/>
        <v>36.499670219668502</v>
      </c>
      <c r="O88">
        <f t="shared" si="99"/>
        <v>9.7950225157717591E-3</v>
      </c>
      <c r="P88">
        <f t="shared" si="100"/>
        <v>2.7677116896515441</v>
      </c>
      <c r="Q88">
        <f t="shared" si="101"/>
        <v>9.7758050370545645E-3</v>
      </c>
      <c r="R88">
        <f t="shared" si="102"/>
        <v>6.111601585605678E-3</v>
      </c>
      <c r="S88">
        <f t="shared" si="103"/>
        <v>0</v>
      </c>
      <c r="T88">
        <f t="shared" si="104"/>
        <v>25.007028640259595</v>
      </c>
      <c r="U88">
        <f t="shared" si="105"/>
        <v>24.5319</v>
      </c>
      <c r="V88">
        <f t="shared" si="106"/>
        <v>3.0920147619094531</v>
      </c>
      <c r="W88">
        <f t="shared" si="107"/>
        <v>49.967384764089402</v>
      </c>
      <c r="X88">
        <f t="shared" si="108"/>
        <v>1.5937624986426002</v>
      </c>
      <c r="Y88">
        <f t="shared" si="109"/>
        <v>3.1896055920621378</v>
      </c>
      <c r="Z88">
        <f t="shared" si="110"/>
        <v>1.4982522632668529</v>
      </c>
      <c r="AA88">
        <f t="shared" si="111"/>
        <v>-7.2716020986062162</v>
      </c>
      <c r="AB88">
        <f t="shared" si="112"/>
        <v>77.650378907541707</v>
      </c>
      <c r="AC88">
        <f t="shared" si="113"/>
        <v>5.9220734249671025</v>
      </c>
      <c r="AD88">
        <f t="shared" si="114"/>
        <v>76.300850233902594</v>
      </c>
      <c r="AE88">
        <v>4</v>
      </c>
      <c r="AF88">
        <v>0</v>
      </c>
      <c r="AG88">
        <f t="shared" si="115"/>
        <v>1</v>
      </c>
      <c r="AH88">
        <f t="shared" si="116"/>
        <v>0</v>
      </c>
      <c r="AI88">
        <f t="shared" si="117"/>
        <v>48458.353475588054</v>
      </c>
      <c r="AJ88" t="s">
        <v>302</v>
      </c>
      <c r="AK88" t="s">
        <v>302</v>
      </c>
      <c r="AL88">
        <v>0</v>
      </c>
      <c r="AM88">
        <v>0</v>
      </c>
      <c r="AN88" t="e">
        <f t="shared" si="118"/>
        <v>#DIV/0!</v>
      </c>
      <c r="AO88">
        <v>0</v>
      </c>
      <c r="AP88" t="s">
        <v>302</v>
      </c>
      <c r="AQ88" t="s">
        <v>302</v>
      </c>
      <c r="AR88">
        <v>0</v>
      </c>
      <c r="AS88">
        <v>0</v>
      </c>
      <c r="AT88" t="e">
        <f t="shared" si="119"/>
        <v>#DIV/0!</v>
      </c>
      <c r="AU88">
        <v>0.5</v>
      </c>
      <c r="AV88">
        <f t="shared" si="120"/>
        <v>0</v>
      </c>
      <c r="AW88">
        <f t="shared" si="121"/>
        <v>-0.61603479105146719</v>
      </c>
      <c r="AX88" t="e">
        <f t="shared" si="122"/>
        <v>#DIV/0!</v>
      </c>
      <c r="AY88" t="e">
        <f t="shared" si="123"/>
        <v>#DIV/0!</v>
      </c>
      <c r="AZ88" t="e">
        <f t="shared" si="124"/>
        <v>#DIV/0!</v>
      </c>
      <c r="BA88" t="e">
        <f t="shared" si="125"/>
        <v>#DIV/0!</v>
      </c>
      <c r="BB88" t="s">
        <v>302</v>
      </c>
      <c r="BC88">
        <v>0</v>
      </c>
      <c r="BD88" t="e">
        <f t="shared" si="126"/>
        <v>#DIV/0!</v>
      </c>
      <c r="BE88" t="e">
        <f t="shared" si="127"/>
        <v>#DIV/0!</v>
      </c>
      <c r="BF88" t="e">
        <f t="shared" si="128"/>
        <v>#DIV/0!</v>
      </c>
      <c r="BG88" t="e">
        <f t="shared" si="129"/>
        <v>#DIV/0!</v>
      </c>
      <c r="BH88" t="e">
        <f t="shared" si="130"/>
        <v>#DIV/0!</v>
      </c>
      <c r="BI88" t="e">
        <f t="shared" si="131"/>
        <v>#DIV/0!</v>
      </c>
      <c r="BJ88" t="e">
        <f t="shared" si="132"/>
        <v>#DIV/0!</v>
      </c>
      <c r="BK88" t="e">
        <f t="shared" si="133"/>
        <v>#DIV/0!</v>
      </c>
      <c r="BL88">
        <f t="shared" si="134"/>
        <v>0</v>
      </c>
      <c r="BM88">
        <f t="shared" si="135"/>
        <v>0</v>
      </c>
      <c r="BN88">
        <f t="shared" si="136"/>
        <v>0</v>
      </c>
      <c r="BO88">
        <f t="shared" si="137"/>
        <v>0</v>
      </c>
      <c r="BP88">
        <v>6</v>
      </c>
      <c r="BQ88">
        <v>0.5</v>
      </c>
      <c r="BR88" t="s">
        <v>303</v>
      </c>
      <c r="BS88">
        <v>1634338667.0999999</v>
      </c>
      <c r="BT88">
        <v>400.34699999999998</v>
      </c>
      <c r="BU88">
        <v>400.017</v>
      </c>
      <c r="BV88">
        <v>17.481200000000001</v>
      </c>
      <c r="BW88">
        <v>17.384</v>
      </c>
      <c r="BX88">
        <v>398.22500000000002</v>
      </c>
      <c r="BY88">
        <v>17.372699999999998</v>
      </c>
      <c r="BZ88">
        <v>1000.04</v>
      </c>
      <c r="CA88">
        <v>91.070099999999996</v>
      </c>
      <c r="CB88">
        <v>9.9985500000000005E-2</v>
      </c>
      <c r="CC88">
        <v>25.052299999999999</v>
      </c>
      <c r="CD88">
        <v>24.5319</v>
      </c>
      <c r="CE88">
        <v>999.9</v>
      </c>
      <c r="CF88">
        <v>0</v>
      </c>
      <c r="CG88">
        <v>0</v>
      </c>
      <c r="CH88">
        <v>9997.5</v>
      </c>
      <c r="CI88">
        <v>0</v>
      </c>
      <c r="CJ88">
        <v>1.5289399999999999E-3</v>
      </c>
      <c r="CK88">
        <v>0</v>
      </c>
      <c r="CL88">
        <v>0</v>
      </c>
      <c r="CM88">
        <v>0</v>
      </c>
      <c r="CN88">
        <v>0</v>
      </c>
      <c r="CO88">
        <v>-0.33</v>
      </c>
      <c r="CP88">
        <v>0</v>
      </c>
      <c r="CQ88">
        <v>-3.97</v>
      </c>
      <c r="CR88">
        <v>-0.93</v>
      </c>
      <c r="CS88">
        <v>34</v>
      </c>
      <c r="CT88">
        <v>39.875</v>
      </c>
      <c r="CU88">
        <v>36.811999999999998</v>
      </c>
      <c r="CV88">
        <v>39.125</v>
      </c>
      <c r="CW88">
        <v>35.311999999999998</v>
      </c>
      <c r="CX88">
        <v>0</v>
      </c>
      <c r="CY88">
        <v>0</v>
      </c>
      <c r="CZ88">
        <v>0</v>
      </c>
      <c r="DA88">
        <v>4665.3999998569489</v>
      </c>
      <c r="DB88">
        <v>0</v>
      </c>
      <c r="DC88">
        <v>1.799230769230769</v>
      </c>
      <c r="DD88">
        <v>4.4123076780621409</v>
      </c>
      <c r="DE88">
        <v>0.18427375383397751</v>
      </c>
      <c r="DF88">
        <v>-5.257307692307692</v>
      </c>
      <c r="DG88">
        <v>15</v>
      </c>
      <c r="DH88">
        <v>1634338569.0999999</v>
      </c>
      <c r="DI88" t="s">
        <v>443</v>
      </c>
      <c r="DJ88">
        <v>1634338568.5999999</v>
      </c>
      <c r="DK88">
        <v>1634338569.0999999</v>
      </c>
      <c r="DL88">
        <v>137</v>
      </c>
      <c r="DM88">
        <v>-3.5999999999999997E-2</v>
      </c>
      <c r="DN88">
        <v>-1E-3</v>
      </c>
      <c r="DO88">
        <v>2.1219999999999999</v>
      </c>
      <c r="DP88">
        <v>0.107</v>
      </c>
      <c r="DQ88">
        <v>400</v>
      </c>
      <c r="DR88">
        <v>17</v>
      </c>
      <c r="DS88">
        <v>0.27</v>
      </c>
      <c r="DT88">
        <v>0.13</v>
      </c>
      <c r="DU88">
        <v>0.31876056097560979</v>
      </c>
      <c r="DV88">
        <v>-0.17864381184669059</v>
      </c>
      <c r="DW88">
        <v>3.119296994989516E-2</v>
      </c>
      <c r="DX88">
        <v>1</v>
      </c>
      <c r="DY88">
        <v>2.0534285714285709</v>
      </c>
      <c r="DZ88">
        <v>0.2491585127201501</v>
      </c>
      <c r="EA88">
        <v>2.0212286826965178</v>
      </c>
      <c r="EB88">
        <v>1</v>
      </c>
      <c r="EC88">
        <v>9.778328780487805E-2</v>
      </c>
      <c r="ED88">
        <v>1.344489198606489E-3</v>
      </c>
      <c r="EE88">
        <v>8.3059807608591306E-4</v>
      </c>
      <c r="EF88">
        <v>1</v>
      </c>
      <c r="EG88">
        <v>3</v>
      </c>
      <c r="EH88">
        <v>3</v>
      </c>
      <c r="EI88" t="s">
        <v>308</v>
      </c>
      <c r="EJ88">
        <v>100</v>
      </c>
      <c r="EK88">
        <v>100</v>
      </c>
      <c r="EL88">
        <v>2.1219999999999999</v>
      </c>
      <c r="EM88">
        <v>0.1085</v>
      </c>
      <c r="EN88">
        <v>1.5085654479845281</v>
      </c>
      <c r="EO88">
        <v>1.948427853356016E-3</v>
      </c>
      <c r="EP88">
        <v>-1.17243448438673E-6</v>
      </c>
      <c r="EQ88">
        <v>3.7522437633766031E-10</v>
      </c>
      <c r="ER88">
        <v>-4.9570306935246222E-2</v>
      </c>
      <c r="ES88">
        <v>1.324990706552629E-3</v>
      </c>
      <c r="ET88">
        <v>4.5198677459254959E-4</v>
      </c>
      <c r="EU88">
        <v>-2.6198240979392152E-7</v>
      </c>
      <c r="EV88">
        <v>2</v>
      </c>
      <c r="EW88">
        <v>2078</v>
      </c>
      <c r="EX88">
        <v>1</v>
      </c>
      <c r="EY88">
        <v>28</v>
      </c>
      <c r="EZ88">
        <v>1.6</v>
      </c>
      <c r="FA88">
        <v>1.6</v>
      </c>
      <c r="FB88">
        <v>1.64673</v>
      </c>
      <c r="FC88">
        <v>2.5354000000000001</v>
      </c>
      <c r="FD88">
        <v>2.8491200000000001</v>
      </c>
      <c r="FE88">
        <v>3.1958000000000002</v>
      </c>
      <c r="FF88">
        <v>3.0981399999999999</v>
      </c>
      <c r="FG88">
        <v>2.3864700000000001</v>
      </c>
      <c r="FH88">
        <v>34.6235</v>
      </c>
      <c r="FI88">
        <v>16.075800000000001</v>
      </c>
      <c r="FJ88">
        <v>18</v>
      </c>
      <c r="FK88">
        <v>1055.17</v>
      </c>
      <c r="FL88">
        <v>800.053</v>
      </c>
      <c r="FM88">
        <v>25.0001</v>
      </c>
      <c r="FN88">
        <v>23.5976</v>
      </c>
      <c r="FO88">
        <v>30.0002</v>
      </c>
      <c r="FP88">
        <v>23.350999999999999</v>
      </c>
      <c r="FQ88">
        <v>23.414400000000001</v>
      </c>
      <c r="FR88">
        <v>32.962800000000001</v>
      </c>
      <c r="FS88">
        <v>15.492100000000001</v>
      </c>
      <c r="FT88">
        <v>97.751199999999997</v>
      </c>
      <c r="FU88">
        <v>25</v>
      </c>
      <c r="FV88">
        <v>400</v>
      </c>
      <c r="FW88">
        <v>17.4115</v>
      </c>
      <c r="FX88">
        <v>101.35</v>
      </c>
      <c r="FY88">
        <v>101.584</v>
      </c>
    </row>
    <row r="89" spans="1:181" x14ac:dyDescent="0.2">
      <c r="A89">
        <v>71</v>
      </c>
      <c r="B89">
        <v>1634338672.0999999</v>
      </c>
      <c r="C89">
        <v>1883.099999904633</v>
      </c>
      <c r="D89" t="s">
        <v>462</v>
      </c>
      <c r="E89" t="s">
        <v>463</v>
      </c>
      <c r="F89" t="s">
        <v>301</v>
      </c>
      <c r="G89">
        <v>1634338672.0999999</v>
      </c>
      <c r="H89">
        <f t="shared" si="92"/>
        <v>1.6776380242466531E-4</v>
      </c>
      <c r="I89">
        <f t="shared" si="93"/>
        <v>0.16776380242466532</v>
      </c>
      <c r="J89">
        <f t="shared" si="94"/>
        <v>-0.52381423141732086</v>
      </c>
      <c r="K89">
        <f t="shared" si="95"/>
        <v>400.286</v>
      </c>
      <c r="L89">
        <f t="shared" si="96"/>
        <v>472.80053143373146</v>
      </c>
      <c r="M89">
        <f t="shared" si="97"/>
        <v>43.106538789010628</v>
      </c>
      <c r="N89">
        <f t="shared" si="98"/>
        <v>36.495187375051401</v>
      </c>
      <c r="O89">
        <f t="shared" si="99"/>
        <v>9.9588122033314325E-3</v>
      </c>
      <c r="P89">
        <f t="shared" si="100"/>
        <v>2.7679775177135268</v>
      </c>
      <c r="Q89">
        <f t="shared" si="101"/>
        <v>9.9389492596042607E-3</v>
      </c>
      <c r="R89">
        <f t="shared" si="102"/>
        <v>6.213624556748969E-3</v>
      </c>
      <c r="S89">
        <f t="shared" si="103"/>
        <v>0</v>
      </c>
      <c r="T89">
        <f t="shared" si="104"/>
        <v>25.00584342275727</v>
      </c>
      <c r="U89">
        <f t="shared" si="105"/>
        <v>24.538</v>
      </c>
      <c r="V89">
        <f t="shared" si="106"/>
        <v>3.0931434035176553</v>
      </c>
      <c r="W89">
        <f t="shared" si="107"/>
        <v>49.968337563134476</v>
      </c>
      <c r="X89">
        <f t="shared" si="108"/>
        <v>1.5937548963199399</v>
      </c>
      <c r="Y89">
        <f t="shared" si="109"/>
        <v>3.1895295582052281</v>
      </c>
      <c r="Z89">
        <f t="shared" si="110"/>
        <v>1.4993885071977153</v>
      </c>
      <c r="AA89">
        <f t="shared" si="111"/>
        <v>-7.3983836869277404</v>
      </c>
      <c r="AB89">
        <f t="shared" si="112"/>
        <v>76.687860102181872</v>
      </c>
      <c r="AC89">
        <f t="shared" si="113"/>
        <v>5.848272203795438</v>
      </c>
      <c r="AD89">
        <f t="shared" si="114"/>
        <v>75.137748619049574</v>
      </c>
      <c r="AE89">
        <v>4</v>
      </c>
      <c r="AF89">
        <v>0</v>
      </c>
      <c r="AG89">
        <f t="shared" si="115"/>
        <v>1</v>
      </c>
      <c r="AH89">
        <f t="shared" si="116"/>
        <v>0</v>
      </c>
      <c r="AI89">
        <f t="shared" si="117"/>
        <v>48465.773220099778</v>
      </c>
      <c r="AJ89" t="s">
        <v>302</v>
      </c>
      <c r="AK89" t="s">
        <v>302</v>
      </c>
      <c r="AL89">
        <v>0</v>
      </c>
      <c r="AM89">
        <v>0</v>
      </c>
      <c r="AN89" t="e">
        <f t="shared" si="118"/>
        <v>#DIV/0!</v>
      </c>
      <c r="AO89">
        <v>0</v>
      </c>
      <c r="AP89" t="s">
        <v>302</v>
      </c>
      <c r="AQ89" t="s">
        <v>302</v>
      </c>
      <c r="AR89">
        <v>0</v>
      </c>
      <c r="AS89">
        <v>0</v>
      </c>
      <c r="AT89" t="e">
        <f t="shared" si="119"/>
        <v>#DIV/0!</v>
      </c>
      <c r="AU89">
        <v>0.5</v>
      </c>
      <c r="AV89">
        <f t="shared" si="120"/>
        <v>0</v>
      </c>
      <c r="AW89">
        <f t="shared" si="121"/>
        <v>-0.52381423141732086</v>
      </c>
      <c r="AX89" t="e">
        <f t="shared" si="122"/>
        <v>#DIV/0!</v>
      </c>
      <c r="AY89" t="e">
        <f t="shared" si="123"/>
        <v>#DIV/0!</v>
      </c>
      <c r="AZ89" t="e">
        <f t="shared" si="124"/>
        <v>#DIV/0!</v>
      </c>
      <c r="BA89" t="e">
        <f t="shared" si="125"/>
        <v>#DIV/0!</v>
      </c>
      <c r="BB89" t="s">
        <v>302</v>
      </c>
      <c r="BC89">
        <v>0</v>
      </c>
      <c r="BD89" t="e">
        <f t="shared" si="126"/>
        <v>#DIV/0!</v>
      </c>
      <c r="BE89" t="e">
        <f t="shared" si="127"/>
        <v>#DIV/0!</v>
      </c>
      <c r="BF89" t="e">
        <f t="shared" si="128"/>
        <v>#DIV/0!</v>
      </c>
      <c r="BG89" t="e">
        <f t="shared" si="129"/>
        <v>#DIV/0!</v>
      </c>
      <c r="BH89" t="e">
        <f t="shared" si="130"/>
        <v>#DIV/0!</v>
      </c>
      <c r="BI89" t="e">
        <f t="shared" si="131"/>
        <v>#DIV/0!</v>
      </c>
      <c r="BJ89" t="e">
        <f t="shared" si="132"/>
        <v>#DIV/0!</v>
      </c>
      <c r="BK89" t="e">
        <f t="shared" si="133"/>
        <v>#DIV/0!</v>
      </c>
      <c r="BL89">
        <f t="shared" si="134"/>
        <v>0</v>
      </c>
      <c r="BM89">
        <f t="shared" si="135"/>
        <v>0</v>
      </c>
      <c r="BN89">
        <f t="shared" si="136"/>
        <v>0</v>
      </c>
      <c r="BO89">
        <f t="shared" si="137"/>
        <v>0</v>
      </c>
      <c r="BP89">
        <v>6</v>
      </c>
      <c r="BQ89">
        <v>0.5</v>
      </c>
      <c r="BR89" t="s">
        <v>303</v>
      </c>
      <c r="BS89">
        <v>1634338672.0999999</v>
      </c>
      <c r="BT89">
        <v>400.286</v>
      </c>
      <c r="BU89">
        <v>400.012</v>
      </c>
      <c r="BV89">
        <v>17.480599999999999</v>
      </c>
      <c r="BW89">
        <v>17.381699999999999</v>
      </c>
      <c r="BX89">
        <v>398.16300000000001</v>
      </c>
      <c r="BY89">
        <v>17.3721</v>
      </c>
      <c r="BZ89">
        <v>999.98699999999997</v>
      </c>
      <c r="CA89">
        <v>91.072999999999993</v>
      </c>
      <c r="CB89">
        <v>9.9779900000000005E-2</v>
      </c>
      <c r="CC89">
        <v>25.0519</v>
      </c>
      <c r="CD89">
        <v>24.538</v>
      </c>
      <c r="CE89">
        <v>999.9</v>
      </c>
      <c r="CF89">
        <v>0</v>
      </c>
      <c r="CG89">
        <v>0</v>
      </c>
      <c r="CH89">
        <v>9998.75</v>
      </c>
      <c r="CI89">
        <v>0</v>
      </c>
      <c r="CJ89">
        <v>1.5289399999999999E-3</v>
      </c>
      <c r="CK89">
        <v>0</v>
      </c>
      <c r="CL89">
        <v>0</v>
      </c>
      <c r="CM89">
        <v>0</v>
      </c>
      <c r="CN89">
        <v>0</v>
      </c>
      <c r="CO89">
        <v>3.01</v>
      </c>
      <c r="CP89">
        <v>0</v>
      </c>
      <c r="CQ89">
        <v>-3.14</v>
      </c>
      <c r="CR89">
        <v>-0.79</v>
      </c>
      <c r="CS89">
        <v>33.875</v>
      </c>
      <c r="CT89">
        <v>39.936999999999998</v>
      </c>
      <c r="CU89">
        <v>36.875</v>
      </c>
      <c r="CV89">
        <v>39.186999999999998</v>
      </c>
      <c r="CW89">
        <v>35.375</v>
      </c>
      <c r="CX89">
        <v>0</v>
      </c>
      <c r="CY89">
        <v>0</v>
      </c>
      <c r="CZ89">
        <v>0</v>
      </c>
      <c r="DA89">
        <v>4670.7999999523163</v>
      </c>
      <c r="DB89">
        <v>0</v>
      </c>
      <c r="DC89">
        <v>1.9572000000000001</v>
      </c>
      <c r="DD89">
        <v>6.881538399239262</v>
      </c>
      <c r="DE89">
        <v>-13.431538146240459</v>
      </c>
      <c r="DF89">
        <v>-5.4696000000000007</v>
      </c>
      <c r="DG89">
        <v>15</v>
      </c>
      <c r="DH89">
        <v>1634338569.0999999</v>
      </c>
      <c r="DI89" t="s">
        <v>443</v>
      </c>
      <c r="DJ89">
        <v>1634338568.5999999</v>
      </c>
      <c r="DK89">
        <v>1634338569.0999999</v>
      </c>
      <c r="DL89">
        <v>137</v>
      </c>
      <c r="DM89">
        <v>-3.5999999999999997E-2</v>
      </c>
      <c r="DN89">
        <v>-1E-3</v>
      </c>
      <c r="DO89">
        <v>2.1219999999999999</v>
      </c>
      <c r="DP89">
        <v>0.107</v>
      </c>
      <c r="DQ89">
        <v>400</v>
      </c>
      <c r="DR89">
        <v>17</v>
      </c>
      <c r="DS89">
        <v>0.27</v>
      </c>
      <c r="DT89">
        <v>0.13</v>
      </c>
      <c r="DU89">
        <v>0.31210104878048778</v>
      </c>
      <c r="DV89">
        <v>4.5146508710801142E-2</v>
      </c>
      <c r="DW89">
        <v>2.1743134728058382E-2</v>
      </c>
      <c r="DX89">
        <v>1</v>
      </c>
      <c r="DY89">
        <v>1.8661764705882351</v>
      </c>
      <c r="DZ89">
        <v>2.7892224865406279</v>
      </c>
      <c r="EA89">
        <v>1.987540624380798</v>
      </c>
      <c r="EB89">
        <v>0</v>
      </c>
      <c r="EC89">
        <v>9.7978304878048789E-2</v>
      </c>
      <c r="ED89">
        <v>-4.2247944250887413E-4</v>
      </c>
      <c r="EE89">
        <v>7.9150041645251038E-4</v>
      </c>
      <c r="EF89">
        <v>1</v>
      </c>
      <c r="EG89">
        <v>2</v>
      </c>
      <c r="EH89">
        <v>3</v>
      </c>
      <c r="EI89" t="s">
        <v>305</v>
      </c>
      <c r="EJ89">
        <v>100</v>
      </c>
      <c r="EK89">
        <v>100</v>
      </c>
      <c r="EL89">
        <v>2.1230000000000002</v>
      </c>
      <c r="EM89">
        <v>0.1085</v>
      </c>
      <c r="EN89">
        <v>1.5085654479845281</v>
      </c>
      <c r="EO89">
        <v>1.948427853356016E-3</v>
      </c>
      <c r="EP89">
        <v>-1.17243448438673E-6</v>
      </c>
      <c r="EQ89">
        <v>3.7522437633766031E-10</v>
      </c>
      <c r="ER89">
        <v>-4.9570306935246222E-2</v>
      </c>
      <c r="ES89">
        <v>1.324990706552629E-3</v>
      </c>
      <c r="ET89">
        <v>4.5198677459254959E-4</v>
      </c>
      <c r="EU89">
        <v>-2.6198240979392152E-7</v>
      </c>
      <c r="EV89">
        <v>2</v>
      </c>
      <c r="EW89">
        <v>2078</v>
      </c>
      <c r="EX89">
        <v>1</v>
      </c>
      <c r="EY89">
        <v>28</v>
      </c>
      <c r="EZ89">
        <v>1.7</v>
      </c>
      <c r="FA89">
        <v>1.7</v>
      </c>
      <c r="FB89">
        <v>1.64673</v>
      </c>
      <c r="FC89">
        <v>2.5402800000000001</v>
      </c>
      <c r="FD89">
        <v>2.8491200000000001</v>
      </c>
      <c r="FE89">
        <v>3.1958000000000002</v>
      </c>
      <c r="FF89">
        <v>3.0981399999999999</v>
      </c>
      <c r="FG89">
        <v>2.4182100000000002</v>
      </c>
      <c r="FH89">
        <v>34.6235</v>
      </c>
      <c r="FI89">
        <v>16.084599999999998</v>
      </c>
      <c r="FJ89">
        <v>18</v>
      </c>
      <c r="FK89">
        <v>1054.58</v>
      </c>
      <c r="FL89">
        <v>800.20100000000002</v>
      </c>
      <c r="FM89">
        <v>24.9999</v>
      </c>
      <c r="FN89">
        <v>23.5976</v>
      </c>
      <c r="FO89">
        <v>30</v>
      </c>
      <c r="FP89">
        <v>23.350999999999999</v>
      </c>
      <c r="FQ89">
        <v>23.414400000000001</v>
      </c>
      <c r="FR89">
        <v>32.9619</v>
      </c>
      <c r="FS89">
        <v>15.492100000000001</v>
      </c>
      <c r="FT89">
        <v>97.751199999999997</v>
      </c>
      <c r="FU89">
        <v>25</v>
      </c>
      <c r="FV89">
        <v>400</v>
      </c>
      <c r="FW89">
        <v>17.4115</v>
      </c>
      <c r="FX89">
        <v>101.351</v>
      </c>
      <c r="FY89">
        <v>101.584</v>
      </c>
    </row>
    <row r="90" spans="1:181" x14ac:dyDescent="0.2">
      <c r="A90">
        <v>72</v>
      </c>
      <c r="B90">
        <v>1634338677.0999999</v>
      </c>
      <c r="C90">
        <v>1888.099999904633</v>
      </c>
      <c r="D90" t="s">
        <v>464</v>
      </c>
      <c r="E90" t="s">
        <v>465</v>
      </c>
      <c r="F90" t="s">
        <v>301</v>
      </c>
      <c r="G90">
        <v>1634338677.0999999</v>
      </c>
      <c r="H90">
        <f t="shared" si="92"/>
        <v>1.6759506185002256E-4</v>
      </c>
      <c r="I90">
        <f t="shared" si="93"/>
        <v>0.16759506185002257</v>
      </c>
      <c r="J90">
        <f t="shared" si="94"/>
        <v>-0.56541865549558834</v>
      </c>
      <c r="K90">
        <f t="shared" si="95"/>
        <v>400.30599999999998</v>
      </c>
      <c r="L90">
        <f t="shared" si="96"/>
        <v>479.39682184807828</v>
      </c>
      <c r="M90">
        <f t="shared" si="97"/>
        <v>43.709509173937668</v>
      </c>
      <c r="N90">
        <f t="shared" si="98"/>
        <v>36.498320351667203</v>
      </c>
      <c r="O90">
        <f t="shared" si="99"/>
        <v>9.9641176570580189E-3</v>
      </c>
      <c r="P90">
        <f t="shared" si="100"/>
        <v>2.766975692786859</v>
      </c>
      <c r="Q90">
        <f t="shared" si="101"/>
        <v>9.9442263831392794E-3</v>
      </c>
      <c r="R90">
        <f t="shared" si="102"/>
        <v>6.216925296609512E-3</v>
      </c>
      <c r="S90">
        <f t="shared" si="103"/>
        <v>0</v>
      </c>
      <c r="T90">
        <f t="shared" si="104"/>
        <v>25.008374354705321</v>
      </c>
      <c r="U90">
        <f t="shared" si="105"/>
        <v>24.526399999999999</v>
      </c>
      <c r="V90">
        <f t="shared" si="106"/>
        <v>3.0909974428505365</v>
      </c>
      <c r="W90">
        <f t="shared" si="107"/>
        <v>49.963543488148481</v>
      </c>
      <c r="X90">
        <f t="shared" si="108"/>
        <v>1.59383943342208</v>
      </c>
      <c r="Y90">
        <f t="shared" si="109"/>
        <v>3.1900047957970474</v>
      </c>
      <c r="Z90">
        <f t="shared" si="110"/>
        <v>1.4971580094284564</v>
      </c>
      <c r="AA90">
        <f t="shared" si="111"/>
        <v>-7.3909422275859953</v>
      </c>
      <c r="AB90">
        <f t="shared" si="112"/>
        <v>78.763446194149623</v>
      </c>
      <c r="AC90">
        <f t="shared" si="113"/>
        <v>6.0084575101945541</v>
      </c>
      <c r="AD90">
        <f t="shared" si="114"/>
        <v>77.380961476758188</v>
      </c>
      <c r="AE90">
        <v>4</v>
      </c>
      <c r="AF90">
        <v>0</v>
      </c>
      <c r="AG90">
        <f t="shared" si="115"/>
        <v>1</v>
      </c>
      <c r="AH90">
        <f t="shared" si="116"/>
        <v>0</v>
      </c>
      <c r="AI90">
        <f t="shared" si="117"/>
        <v>48437.955428181609</v>
      </c>
      <c r="AJ90" t="s">
        <v>302</v>
      </c>
      <c r="AK90" t="s">
        <v>302</v>
      </c>
      <c r="AL90">
        <v>0</v>
      </c>
      <c r="AM90">
        <v>0</v>
      </c>
      <c r="AN90" t="e">
        <f t="shared" si="118"/>
        <v>#DIV/0!</v>
      </c>
      <c r="AO90">
        <v>0</v>
      </c>
      <c r="AP90" t="s">
        <v>302</v>
      </c>
      <c r="AQ90" t="s">
        <v>302</v>
      </c>
      <c r="AR90">
        <v>0</v>
      </c>
      <c r="AS90">
        <v>0</v>
      </c>
      <c r="AT90" t="e">
        <f t="shared" si="119"/>
        <v>#DIV/0!</v>
      </c>
      <c r="AU90">
        <v>0.5</v>
      </c>
      <c r="AV90">
        <f t="shared" si="120"/>
        <v>0</v>
      </c>
      <c r="AW90">
        <f t="shared" si="121"/>
        <v>-0.56541865549558834</v>
      </c>
      <c r="AX90" t="e">
        <f t="shared" si="122"/>
        <v>#DIV/0!</v>
      </c>
      <c r="AY90" t="e">
        <f t="shared" si="123"/>
        <v>#DIV/0!</v>
      </c>
      <c r="AZ90" t="e">
        <f t="shared" si="124"/>
        <v>#DIV/0!</v>
      </c>
      <c r="BA90" t="e">
        <f t="shared" si="125"/>
        <v>#DIV/0!</v>
      </c>
      <c r="BB90" t="s">
        <v>302</v>
      </c>
      <c r="BC90">
        <v>0</v>
      </c>
      <c r="BD90" t="e">
        <f t="shared" si="126"/>
        <v>#DIV/0!</v>
      </c>
      <c r="BE90" t="e">
        <f t="shared" si="127"/>
        <v>#DIV/0!</v>
      </c>
      <c r="BF90" t="e">
        <f t="shared" si="128"/>
        <v>#DIV/0!</v>
      </c>
      <c r="BG90" t="e">
        <f t="shared" si="129"/>
        <v>#DIV/0!</v>
      </c>
      <c r="BH90" t="e">
        <f t="shared" si="130"/>
        <v>#DIV/0!</v>
      </c>
      <c r="BI90" t="e">
        <f t="shared" si="131"/>
        <v>#DIV/0!</v>
      </c>
      <c r="BJ90" t="e">
        <f t="shared" si="132"/>
        <v>#DIV/0!</v>
      </c>
      <c r="BK90" t="e">
        <f t="shared" si="133"/>
        <v>#DIV/0!</v>
      </c>
      <c r="BL90">
        <f t="shared" si="134"/>
        <v>0</v>
      </c>
      <c r="BM90">
        <f t="shared" si="135"/>
        <v>0</v>
      </c>
      <c r="BN90">
        <f t="shared" si="136"/>
        <v>0</v>
      </c>
      <c r="BO90">
        <f t="shared" si="137"/>
        <v>0</v>
      </c>
      <c r="BP90">
        <v>6</v>
      </c>
      <c r="BQ90">
        <v>0.5</v>
      </c>
      <c r="BR90" t="s">
        <v>303</v>
      </c>
      <c r="BS90">
        <v>1634338677.0999999</v>
      </c>
      <c r="BT90">
        <v>400.30599999999998</v>
      </c>
      <c r="BU90">
        <v>400.00700000000001</v>
      </c>
      <c r="BV90">
        <v>17.480899999999998</v>
      </c>
      <c r="BW90">
        <v>17.382100000000001</v>
      </c>
      <c r="BX90">
        <v>398.18400000000003</v>
      </c>
      <c r="BY90">
        <v>17.372399999999999</v>
      </c>
      <c r="BZ90">
        <v>999.99199999999996</v>
      </c>
      <c r="CA90">
        <v>91.076099999999997</v>
      </c>
      <c r="CB90">
        <v>9.9951200000000004E-2</v>
      </c>
      <c r="CC90">
        <v>25.054400000000001</v>
      </c>
      <c r="CD90">
        <v>24.526399999999999</v>
      </c>
      <c r="CE90">
        <v>999.9</v>
      </c>
      <c r="CF90">
        <v>0</v>
      </c>
      <c r="CG90">
        <v>0</v>
      </c>
      <c r="CH90">
        <v>9992.5</v>
      </c>
      <c r="CI90">
        <v>0</v>
      </c>
      <c r="CJ90">
        <v>1.5289399999999999E-3</v>
      </c>
      <c r="CK90">
        <v>0</v>
      </c>
      <c r="CL90">
        <v>0</v>
      </c>
      <c r="CM90">
        <v>0</v>
      </c>
      <c r="CN90">
        <v>0</v>
      </c>
      <c r="CO90">
        <v>2.92</v>
      </c>
      <c r="CP90">
        <v>0</v>
      </c>
      <c r="CQ90">
        <v>-8.1999999999999993</v>
      </c>
      <c r="CR90">
        <v>-1.26</v>
      </c>
      <c r="CS90">
        <v>34.125</v>
      </c>
      <c r="CT90">
        <v>39.936999999999998</v>
      </c>
      <c r="CU90">
        <v>36.936999999999998</v>
      </c>
      <c r="CV90">
        <v>39.25</v>
      </c>
      <c r="CW90">
        <v>35.375</v>
      </c>
      <c r="CX90">
        <v>0</v>
      </c>
      <c r="CY90">
        <v>0</v>
      </c>
      <c r="CZ90">
        <v>0</v>
      </c>
      <c r="DA90">
        <v>4675.5999999046326</v>
      </c>
      <c r="DB90">
        <v>0</v>
      </c>
      <c r="DC90">
        <v>2.3108</v>
      </c>
      <c r="DD90">
        <v>-1.533846253963143</v>
      </c>
      <c r="DE90">
        <v>5.296154007472003</v>
      </c>
      <c r="DF90">
        <v>-6.7287999999999988</v>
      </c>
      <c r="DG90">
        <v>15</v>
      </c>
      <c r="DH90">
        <v>1634338569.0999999</v>
      </c>
      <c r="DI90" t="s">
        <v>443</v>
      </c>
      <c r="DJ90">
        <v>1634338568.5999999</v>
      </c>
      <c r="DK90">
        <v>1634338569.0999999</v>
      </c>
      <c r="DL90">
        <v>137</v>
      </c>
      <c r="DM90">
        <v>-3.5999999999999997E-2</v>
      </c>
      <c r="DN90">
        <v>-1E-3</v>
      </c>
      <c r="DO90">
        <v>2.1219999999999999</v>
      </c>
      <c r="DP90">
        <v>0.107</v>
      </c>
      <c r="DQ90">
        <v>400</v>
      </c>
      <c r="DR90">
        <v>17</v>
      </c>
      <c r="DS90">
        <v>0.27</v>
      </c>
      <c r="DT90">
        <v>0.13</v>
      </c>
      <c r="DU90">
        <v>0.30968721951219508</v>
      </c>
      <c r="DV90">
        <v>2.496963763066222E-2</v>
      </c>
      <c r="DW90">
        <v>1.964534470954105E-2</v>
      </c>
      <c r="DX90">
        <v>1</v>
      </c>
      <c r="DY90">
        <v>1.9452941176470591</v>
      </c>
      <c r="DZ90">
        <v>4.1097210481825828</v>
      </c>
      <c r="EA90">
        <v>1.891818663263285</v>
      </c>
      <c r="EB90">
        <v>0</v>
      </c>
      <c r="EC90">
        <v>9.8176995121951202E-2</v>
      </c>
      <c r="ED90">
        <v>7.0337560975613958E-4</v>
      </c>
      <c r="EE90">
        <v>8.3486084482391849E-4</v>
      </c>
      <c r="EF90">
        <v>1</v>
      </c>
      <c r="EG90">
        <v>2</v>
      </c>
      <c r="EH90">
        <v>3</v>
      </c>
      <c r="EI90" t="s">
        <v>305</v>
      </c>
      <c r="EJ90">
        <v>100</v>
      </c>
      <c r="EK90">
        <v>100</v>
      </c>
      <c r="EL90">
        <v>2.1219999999999999</v>
      </c>
      <c r="EM90">
        <v>0.1085</v>
      </c>
      <c r="EN90">
        <v>1.5085654479845281</v>
      </c>
      <c r="EO90">
        <v>1.948427853356016E-3</v>
      </c>
      <c r="EP90">
        <v>-1.17243448438673E-6</v>
      </c>
      <c r="EQ90">
        <v>3.7522437633766031E-10</v>
      </c>
      <c r="ER90">
        <v>-4.9570306935246222E-2</v>
      </c>
      <c r="ES90">
        <v>1.324990706552629E-3</v>
      </c>
      <c r="ET90">
        <v>4.5198677459254959E-4</v>
      </c>
      <c r="EU90">
        <v>-2.6198240979392152E-7</v>
      </c>
      <c r="EV90">
        <v>2</v>
      </c>
      <c r="EW90">
        <v>2078</v>
      </c>
      <c r="EX90">
        <v>1</v>
      </c>
      <c r="EY90">
        <v>28</v>
      </c>
      <c r="EZ90">
        <v>1.8</v>
      </c>
      <c r="FA90">
        <v>1.8</v>
      </c>
      <c r="FB90">
        <v>1.64551</v>
      </c>
      <c r="FC90">
        <v>2.5415000000000001</v>
      </c>
      <c r="FD90">
        <v>2.8491200000000001</v>
      </c>
      <c r="FE90">
        <v>3.1958000000000002</v>
      </c>
      <c r="FF90">
        <v>3.0981399999999999</v>
      </c>
      <c r="FG90">
        <v>2.3877000000000002</v>
      </c>
      <c r="FH90">
        <v>34.6235</v>
      </c>
      <c r="FI90">
        <v>16.075800000000001</v>
      </c>
      <c r="FJ90">
        <v>18</v>
      </c>
      <c r="FK90">
        <v>1054.8</v>
      </c>
      <c r="FL90">
        <v>800.12699999999995</v>
      </c>
      <c r="FM90">
        <v>25</v>
      </c>
      <c r="FN90">
        <v>23.5976</v>
      </c>
      <c r="FO90">
        <v>30.0001</v>
      </c>
      <c r="FP90">
        <v>23.350999999999999</v>
      </c>
      <c r="FQ90">
        <v>23.414400000000001</v>
      </c>
      <c r="FR90">
        <v>32.9617</v>
      </c>
      <c r="FS90">
        <v>15.492100000000001</v>
      </c>
      <c r="FT90">
        <v>97.751199999999997</v>
      </c>
      <c r="FU90">
        <v>25</v>
      </c>
      <c r="FV90">
        <v>400</v>
      </c>
      <c r="FW90">
        <v>17.4115</v>
      </c>
      <c r="FX90">
        <v>101.35299999999999</v>
      </c>
      <c r="FY90">
        <v>101.58199999999999</v>
      </c>
    </row>
    <row r="91" spans="1:181" x14ac:dyDescent="0.2">
      <c r="A91">
        <v>73</v>
      </c>
      <c r="B91">
        <v>1634338950.0999999</v>
      </c>
      <c r="C91">
        <v>2161.099999904633</v>
      </c>
      <c r="D91" t="s">
        <v>468</v>
      </c>
      <c r="E91" t="s">
        <v>469</v>
      </c>
      <c r="F91" t="s">
        <v>301</v>
      </c>
      <c r="G91">
        <v>1634338950.0999999</v>
      </c>
      <c r="H91">
        <f t="shared" si="92"/>
        <v>4.9524437399212365E-5</v>
      </c>
      <c r="I91">
        <f t="shared" si="93"/>
        <v>4.9524437399212362E-2</v>
      </c>
      <c r="J91">
        <f t="shared" si="94"/>
        <v>-0.67644413996136055</v>
      </c>
      <c r="K91">
        <f t="shared" si="95"/>
        <v>400.38200000000001</v>
      </c>
      <c r="L91">
        <f t="shared" si="96"/>
        <v>749.12443069179244</v>
      </c>
      <c r="M91">
        <f t="shared" si="97"/>
        <v>68.299041123694508</v>
      </c>
      <c r="N91">
        <f t="shared" si="98"/>
        <v>36.503557436959007</v>
      </c>
      <c r="O91">
        <f t="shared" si="99"/>
        <v>2.9743943531409045E-3</v>
      </c>
      <c r="P91">
        <f t="shared" si="100"/>
        <v>2.7686111669797273</v>
      </c>
      <c r="Q91">
        <f t="shared" si="101"/>
        <v>2.972620234010453E-3</v>
      </c>
      <c r="R91">
        <f t="shared" si="102"/>
        <v>1.8580469518509227E-3</v>
      </c>
      <c r="S91">
        <f t="shared" si="103"/>
        <v>0</v>
      </c>
      <c r="T91">
        <f t="shared" si="104"/>
        <v>25.000406466405121</v>
      </c>
      <c r="U91">
        <f t="shared" si="105"/>
        <v>24.392299999999999</v>
      </c>
      <c r="V91">
        <f t="shared" si="106"/>
        <v>3.0662837165308079</v>
      </c>
      <c r="W91">
        <f t="shared" si="107"/>
        <v>49.840737291308947</v>
      </c>
      <c r="X91">
        <f t="shared" si="108"/>
        <v>1.5860979964616</v>
      </c>
      <c r="Y91">
        <f t="shared" si="109"/>
        <v>3.1823325308997346</v>
      </c>
      <c r="Z91">
        <f t="shared" si="110"/>
        <v>1.4801857200692079</v>
      </c>
      <c r="AA91">
        <f t="shared" si="111"/>
        <v>-2.1840276893052653</v>
      </c>
      <c r="AB91">
        <f t="shared" si="112"/>
        <v>92.795790766109107</v>
      </c>
      <c r="AC91">
        <f t="shared" si="113"/>
        <v>7.0685165939055308</v>
      </c>
      <c r="AD91">
        <f t="shared" si="114"/>
        <v>97.680279670709368</v>
      </c>
      <c r="AE91">
        <v>6</v>
      </c>
      <c r="AF91">
        <v>1</v>
      </c>
      <c r="AG91">
        <f t="shared" si="115"/>
        <v>1</v>
      </c>
      <c r="AH91">
        <f t="shared" si="116"/>
        <v>0</v>
      </c>
      <c r="AI91">
        <f t="shared" si="117"/>
        <v>48489.319430067495</v>
      </c>
      <c r="AJ91" t="s">
        <v>302</v>
      </c>
      <c r="AK91" t="s">
        <v>302</v>
      </c>
      <c r="AL91">
        <v>0</v>
      </c>
      <c r="AM91">
        <v>0</v>
      </c>
      <c r="AN91" t="e">
        <f t="shared" si="118"/>
        <v>#DIV/0!</v>
      </c>
      <c r="AO91">
        <v>0</v>
      </c>
      <c r="AP91" t="s">
        <v>302</v>
      </c>
      <c r="AQ91" t="s">
        <v>302</v>
      </c>
      <c r="AR91">
        <v>0</v>
      </c>
      <c r="AS91">
        <v>0</v>
      </c>
      <c r="AT91" t="e">
        <f t="shared" si="119"/>
        <v>#DIV/0!</v>
      </c>
      <c r="AU91">
        <v>0.5</v>
      </c>
      <c r="AV91">
        <f t="shared" si="120"/>
        <v>0</v>
      </c>
      <c r="AW91">
        <f t="shared" si="121"/>
        <v>-0.67644413996136055</v>
      </c>
      <c r="AX91" t="e">
        <f t="shared" si="122"/>
        <v>#DIV/0!</v>
      </c>
      <c r="AY91" t="e">
        <f t="shared" si="123"/>
        <v>#DIV/0!</v>
      </c>
      <c r="AZ91" t="e">
        <f t="shared" si="124"/>
        <v>#DIV/0!</v>
      </c>
      <c r="BA91" t="e">
        <f t="shared" si="125"/>
        <v>#DIV/0!</v>
      </c>
      <c r="BB91" t="s">
        <v>302</v>
      </c>
      <c r="BC91">
        <v>0</v>
      </c>
      <c r="BD91" t="e">
        <f t="shared" si="126"/>
        <v>#DIV/0!</v>
      </c>
      <c r="BE91" t="e">
        <f t="shared" si="127"/>
        <v>#DIV/0!</v>
      </c>
      <c r="BF91" t="e">
        <f t="shared" si="128"/>
        <v>#DIV/0!</v>
      </c>
      <c r="BG91" t="e">
        <f t="shared" si="129"/>
        <v>#DIV/0!</v>
      </c>
      <c r="BH91" t="e">
        <f t="shared" si="130"/>
        <v>#DIV/0!</v>
      </c>
      <c r="BI91" t="e">
        <f t="shared" si="131"/>
        <v>#DIV/0!</v>
      </c>
      <c r="BJ91" t="e">
        <f t="shared" si="132"/>
        <v>#DIV/0!</v>
      </c>
      <c r="BK91" t="e">
        <f t="shared" si="133"/>
        <v>#DIV/0!</v>
      </c>
      <c r="BL91">
        <f t="shared" si="134"/>
        <v>0</v>
      </c>
      <c r="BM91">
        <f t="shared" si="135"/>
        <v>0</v>
      </c>
      <c r="BN91">
        <f t="shared" si="136"/>
        <v>0</v>
      </c>
      <c r="BO91">
        <f t="shared" si="137"/>
        <v>0</v>
      </c>
      <c r="BP91">
        <v>6</v>
      </c>
      <c r="BQ91">
        <v>0.5</v>
      </c>
      <c r="BR91" t="s">
        <v>303</v>
      </c>
      <c r="BS91">
        <v>1634338950.0999999</v>
      </c>
      <c r="BT91">
        <v>400.38200000000001</v>
      </c>
      <c r="BU91">
        <v>399.988</v>
      </c>
      <c r="BV91">
        <v>17.396799999999999</v>
      </c>
      <c r="BW91">
        <v>17.367599999999999</v>
      </c>
      <c r="BX91">
        <v>398.23500000000001</v>
      </c>
      <c r="BY91">
        <v>17.288599999999999</v>
      </c>
      <c r="BZ91">
        <v>999.92200000000003</v>
      </c>
      <c r="CA91">
        <v>91.072900000000004</v>
      </c>
      <c r="CB91">
        <v>9.8924499999999999E-2</v>
      </c>
      <c r="CC91">
        <v>25.013999999999999</v>
      </c>
      <c r="CD91">
        <v>24.392299999999999</v>
      </c>
      <c r="CE91">
        <v>999.9</v>
      </c>
      <c r="CF91">
        <v>0</v>
      </c>
      <c r="CG91">
        <v>0</v>
      </c>
      <c r="CH91">
        <v>10002.5</v>
      </c>
      <c r="CI91">
        <v>0</v>
      </c>
      <c r="CJ91">
        <v>1.5289399999999999E-3</v>
      </c>
      <c r="CK91">
        <v>0</v>
      </c>
      <c r="CL91">
        <v>0</v>
      </c>
      <c r="CM91">
        <v>0</v>
      </c>
      <c r="CN91">
        <v>0</v>
      </c>
      <c r="CO91">
        <v>1.91</v>
      </c>
      <c r="CP91">
        <v>0</v>
      </c>
      <c r="CQ91">
        <v>-2.56</v>
      </c>
      <c r="CR91">
        <v>-1.95</v>
      </c>
      <c r="CS91">
        <v>35.186999999999998</v>
      </c>
      <c r="CT91">
        <v>41.186999999999998</v>
      </c>
      <c r="CU91">
        <v>37.686999999999998</v>
      </c>
      <c r="CV91">
        <v>41.186999999999998</v>
      </c>
      <c r="CW91">
        <v>36.186999999999998</v>
      </c>
      <c r="CX91">
        <v>0</v>
      </c>
      <c r="CY91">
        <v>0</v>
      </c>
      <c r="CZ91">
        <v>0</v>
      </c>
      <c r="DA91">
        <v>4948.5999999046326</v>
      </c>
      <c r="DB91">
        <v>0</v>
      </c>
      <c r="DC91">
        <v>2.3930769230769231</v>
      </c>
      <c r="DD91">
        <v>0.93401714909969158</v>
      </c>
      <c r="DE91">
        <v>-4.3141881883167272</v>
      </c>
      <c r="DF91">
        <v>-3.5150000000000001</v>
      </c>
      <c r="DG91">
        <v>15</v>
      </c>
      <c r="DH91">
        <v>1634338933.5999999</v>
      </c>
      <c r="DI91" t="s">
        <v>470</v>
      </c>
      <c r="DJ91">
        <v>1634338933.5999999</v>
      </c>
      <c r="DK91">
        <v>1634338926.5999999</v>
      </c>
      <c r="DL91">
        <v>140</v>
      </c>
      <c r="DM91">
        <v>4.8000000000000001E-2</v>
      </c>
      <c r="DN91">
        <v>1E-3</v>
      </c>
      <c r="DO91">
        <v>2.1469999999999998</v>
      </c>
      <c r="DP91">
        <v>0.107</v>
      </c>
      <c r="DQ91">
        <v>400</v>
      </c>
      <c r="DR91">
        <v>17</v>
      </c>
      <c r="DS91">
        <v>0.56999999999999995</v>
      </c>
      <c r="DT91">
        <v>0.22</v>
      </c>
      <c r="DU91">
        <v>0.21705887804878041</v>
      </c>
      <c r="DV91">
        <v>1.6178877244599299</v>
      </c>
      <c r="DW91">
        <v>0.17290985543888199</v>
      </c>
      <c r="DX91">
        <v>0</v>
      </c>
      <c r="DY91">
        <v>2.257941176470589</v>
      </c>
      <c r="DZ91">
        <v>2.7549408728906362</v>
      </c>
      <c r="EA91">
        <v>1.536448883956242</v>
      </c>
      <c r="EB91">
        <v>0</v>
      </c>
      <c r="EC91">
        <v>2.5308520448780489E-2</v>
      </c>
      <c r="ED91">
        <v>0.15680568888501739</v>
      </c>
      <c r="EE91">
        <v>1.832489308764005E-2</v>
      </c>
      <c r="EF91">
        <v>0</v>
      </c>
      <c r="EG91">
        <v>0</v>
      </c>
      <c r="EH91">
        <v>3</v>
      </c>
      <c r="EI91" t="s">
        <v>361</v>
      </c>
      <c r="EJ91">
        <v>100</v>
      </c>
      <c r="EK91">
        <v>100</v>
      </c>
      <c r="EL91">
        <v>2.1469999999999998</v>
      </c>
      <c r="EM91">
        <v>0.1082</v>
      </c>
      <c r="EN91">
        <v>1.533515706868176</v>
      </c>
      <c r="EO91">
        <v>1.948427853356016E-3</v>
      </c>
      <c r="EP91">
        <v>-1.17243448438673E-6</v>
      </c>
      <c r="EQ91">
        <v>3.7522437633766031E-10</v>
      </c>
      <c r="ER91">
        <v>-4.8480710620174061E-2</v>
      </c>
      <c r="ES91">
        <v>1.324990706552629E-3</v>
      </c>
      <c r="ET91">
        <v>4.5198677459254959E-4</v>
      </c>
      <c r="EU91">
        <v>-2.6198240979392152E-7</v>
      </c>
      <c r="EV91">
        <v>2</v>
      </c>
      <c r="EW91">
        <v>2078</v>
      </c>
      <c r="EX91">
        <v>1</v>
      </c>
      <c r="EY91">
        <v>28</v>
      </c>
      <c r="EZ91">
        <v>0.3</v>
      </c>
      <c r="FA91">
        <v>0.4</v>
      </c>
      <c r="FB91">
        <v>1.64551</v>
      </c>
      <c r="FC91">
        <v>2.5439500000000002</v>
      </c>
      <c r="FD91">
        <v>2.8491200000000001</v>
      </c>
      <c r="FE91">
        <v>3.1958000000000002</v>
      </c>
      <c r="FF91">
        <v>3.0981399999999999</v>
      </c>
      <c r="FG91">
        <v>2.4060100000000002</v>
      </c>
      <c r="FH91">
        <v>34.5092</v>
      </c>
      <c r="FI91">
        <v>16.049600000000002</v>
      </c>
      <c r="FJ91">
        <v>18</v>
      </c>
      <c r="FK91">
        <v>1052.29</v>
      </c>
      <c r="FL91">
        <v>799.30399999999997</v>
      </c>
      <c r="FM91">
        <v>25.000299999999999</v>
      </c>
      <c r="FN91">
        <v>23.581700000000001</v>
      </c>
      <c r="FO91">
        <v>30.0001</v>
      </c>
      <c r="FP91">
        <v>23.3398</v>
      </c>
      <c r="FQ91">
        <v>23.400700000000001</v>
      </c>
      <c r="FR91">
        <v>32.942</v>
      </c>
      <c r="FS91">
        <v>14.921200000000001</v>
      </c>
      <c r="FT91">
        <v>97.751199999999997</v>
      </c>
      <c r="FU91">
        <v>25</v>
      </c>
      <c r="FV91">
        <v>400</v>
      </c>
      <c r="FW91">
        <v>17.428899999999999</v>
      </c>
      <c r="FX91">
        <v>101.355</v>
      </c>
      <c r="FY91">
        <v>101.58799999999999</v>
      </c>
    </row>
    <row r="92" spans="1:181" x14ac:dyDescent="0.2">
      <c r="A92">
        <v>74</v>
      </c>
      <c r="B92">
        <v>1634338955.0999999</v>
      </c>
      <c r="C92">
        <v>2166.099999904633</v>
      </c>
      <c r="D92" t="s">
        <v>471</v>
      </c>
      <c r="E92" t="s">
        <v>472</v>
      </c>
      <c r="F92" t="s">
        <v>301</v>
      </c>
      <c r="G92">
        <v>1634338955.0999999</v>
      </c>
      <c r="H92">
        <f t="shared" si="92"/>
        <v>6.3271063188508595E-5</v>
      </c>
      <c r="I92">
        <f t="shared" si="93"/>
        <v>6.32710631885086E-2</v>
      </c>
      <c r="J92">
        <f t="shared" si="94"/>
        <v>-0.73536162753212564</v>
      </c>
      <c r="K92">
        <f t="shared" si="95"/>
        <v>400.392</v>
      </c>
      <c r="L92">
        <f t="shared" si="96"/>
        <v>695.53849606169297</v>
      </c>
      <c r="M92">
        <f t="shared" si="97"/>
        <v>63.414828194134316</v>
      </c>
      <c r="N92">
        <f t="shared" si="98"/>
        <v>36.505225856044795</v>
      </c>
      <c r="O92">
        <f t="shared" si="99"/>
        <v>3.8009516249300178E-3</v>
      </c>
      <c r="P92">
        <f t="shared" si="100"/>
        <v>2.7709596443831668</v>
      </c>
      <c r="Q92">
        <f t="shared" si="101"/>
        <v>3.7980574504834917E-3</v>
      </c>
      <c r="R92">
        <f t="shared" si="102"/>
        <v>2.3740457469378102E-3</v>
      </c>
      <c r="S92">
        <f t="shared" si="103"/>
        <v>0</v>
      </c>
      <c r="T92">
        <f t="shared" si="104"/>
        <v>25.002447020930255</v>
      </c>
      <c r="U92">
        <f t="shared" si="105"/>
        <v>24.401199999999999</v>
      </c>
      <c r="V92">
        <f t="shared" si="106"/>
        <v>3.0679185583541919</v>
      </c>
      <c r="W92">
        <f t="shared" si="107"/>
        <v>49.878670500904526</v>
      </c>
      <c r="X92">
        <f t="shared" si="108"/>
        <v>1.58785405787608</v>
      </c>
      <c r="Y92">
        <f t="shared" si="109"/>
        <v>3.1834330023838247</v>
      </c>
      <c r="Z92">
        <f t="shared" si="110"/>
        <v>1.4800645004781119</v>
      </c>
      <c r="AA92">
        <f t="shared" si="111"/>
        <v>-2.7902538866132289</v>
      </c>
      <c r="AB92">
        <f t="shared" si="112"/>
        <v>92.411402168863802</v>
      </c>
      <c r="AC92">
        <f t="shared" si="113"/>
        <v>7.0337915229792713</v>
      </c>
      <c r="AD92">
        <f t="shared" si="114"/>
        <v>96.654939805229844</v>
      </c>
      <c r="AE92">
        <v>5</v>
      </c>
      <c r="AF92">
        <v>0</v>
      </c>
      <c r="AG92">
        <f t="shared" si="115"/>
        <v>1</v>
      </c>
      <c r="AH92">
        <f t="shared" si="116"/>
        <v>0</v>
      </c>
      <c r="AI92">
        <f t="shared" si="117"/>
        <v>48552.856692009838</v>
      </c>
      <c r="AJ92" t="s">
        <v>302</v>
      </c>
      <c r="AK92" t="s">
        <v>302</v>
      </c>
      <c r="AL92">
        <v>0</v>
      </c>
      <c r="AM92">
        <v>0</v>
      </c>
      <c r="AN92" t="e">
        <f t="shared" si="118"/>
        <v>#DIV/0!</v>
      </c>
      <c r="AO92">
        <v>0</v>
      </c>
      <c r="AP92" t="s">
        <v>302</v>
      </c>
      <c r="AQ92" t="s">
        <v>302</v>
      </c>
      <c r="AR92">
        <v>0</v>
      </c>
      <c r="AS92">
        <v>0</v>
      </c>
      <c r="AT92" t="e">
        <f t="shared" si="119"/>
        <v>#DIV/0!</v>
      </c>
      <c r="AU92">
        <v>0.5</v>
      </c>
      <c r="AV92">
        <f t="shared" si="120"/>
        <v>0</v>
      </c>
      <c r="AW92">
        <f t="shared" si="121"/>
        <v>-0.73536162753212564</v>
      </c>
      <c r="AX92" t="e">
        <f t="shared" si="122"/>
        <v>#DIV/0!</v>
      </c>
      <c r="AY92" t="e">
        <f t="shared" si="123"/>
        <v>#DIV/0!</v>
      </c>
      <c r="AZ92" t="e">
        <f t="shared" si="124"/>
        <v>#DIV/0!</v>
      </c>
      <c r="BA92" t="e">
        <f t="shared" si="125"/>
        <v>#DIV/0!</v>
      </c>
      <c r="BB92" t="s">
        <v>302</v>
      </c>
      <c r="BC92">
        <v>0</v>
      </c>
      <c r="BD92" t="e">
        <f t="shared" si="126"/>
        <v>#DIV/0!</v>
      </c>
      <c r="BE92" t="e">
        <f t="shared" si="127"/>
        <v>#DIV/0!</v>
      </c>
      <c r="BF92" t="e">
        <f t="shared" si="128"/>
        <v>#DIV/0!</v>
      </c>
      <c r="BG92" t="e">
        <f t="shared" si="129"/>
        <v>#DIV/0!</v>
      </c>
      <c r="BH92" t="e">
        <f t="shared" si="130"/>
        <v>#DIV/0!</v>
      </c>
      <c r="BI92" t="e">
        <f t="shared" si="131"/>
        <v>#DIV/0!</v>
      </c>
      <c r="BJ92" t="e">
        <f t="shared" si="132"/>
        <v>#DIV/0!</v>
      </c>
      <c r="BK92" t="e">
        <f t="shared" si="133"/>
        <v>#DIV/0!</v>
      </c>
      <c r="BL92">
        <f t="shared" si="134"/>
        <v>0</v>
      </c>
      <c r="BM92">
        <f t="shared" si="135"/>
        <v>0</v>
      </c>
      <c r="BN92">
        <f t="shared" si="136"/>
        <v>0</v>
      </c>
      <c r="BO92">
        <f t="shared" si="137"/>
        <v>0</v>
      </c>
      <c r="BP92">
        <v>6</v>
      </c>
      <c r="BQ92">
        <v>0.5</v>
      </c>
      <c r="BR92" t="s">
        <v>303</v>
      </c>
      <c r="BS92">
        <v>1634338955.0999999</v>
      </c>
      <c r="BT92">
        <v>400.392</v>
      </c>
      <c r="BU92">
        <v>399.96600000000001</v>
      </c>
      <c r="BV92">
        <v>17.415700000000001</v>
      </c>
      <c r="BW92">
        <v>17.378399999999999</v>
      </c>
      <c r="BX92">
        <v>398.245</v>
      </c>
      <c r="BY92">
        <v>17.307300000000001</v>
      </c>
      <c r="BZ92">
        <v>1000.04</v>
      </c>
      <c r="CA92">
        <v>91.074399999999997</v>
      </c>
      <c r="CB92">
        <v>9.9314399999999997E-2</v>
      </c>
      <c r="CC92">
        <v>25.0198</v>
      </c>
      <c r="CD92">
        <v>24.401199999999999</v>
      </c>
      <c r="CE92">
        <v>999.9</v>
      </c>
      <c r="CF92">
        <v>0</v>
      </c>
      <c r="CG92">
        <v>0</v>
      </c>
      <c r="CH92">
        <v>10016.200000000001</v>
      </c>
      <c r="CI92">
        <v>0</v>
      </c>
      <c r="CJ92">
        <v>1.5289399999999999E-3</v>
      </c>
      <c r="CK92">
        <v>0</v>
      </c>
      <c r="CL92">
        <v>0</v>
      </c>
      <c r="CM92">
        <v>0</v>
      </c>
      <c r="CN92">
        <v>0</v>
      </c>
      <c r="CO92">
        <v>0.05</v>
      </c>
      <c r="CP92">
        <v>0</v>
      </c>
      <c r="CQ92">
        <v>-0.27</v>
      </c>
      <c r="CR92">
        <v>-1.69</v>
      </c>
      <c r="CS92">
        <v>34.311999999999998</v>
      </c>
      <c r="CT92">
        <v>41.186999999999998</v>
      </c>
      <c r="CU92">
        <v>37.75</v>
      </c>
      <c r="CV92">
        <v>41.186999999999998</v>
      </c>
      <c r="CW92">
        <v>36.25</v>
      </c>
      <c r="CX92">
        <v>0</v>
      </c>
      <c r="CY92">
        <v>0</v>
      </c>
      <c r="CZ92">
        <v>0</v>
      </c>
      <c r="DA92">
        <v>4953.3999998569489</v>
      </c>
      <c r="DB92">
        <v>0</v>
      </c>
      <c r="DC92">
        <v>2.220384615384615</v>
      </c>
      <c r="DD92">
        <v>-1.2755554621402061</v>
      </c>
      <c r="DE92">
        <v>9.4786323508071071</v>
      </c>
      <c r="DF92">
        <v>-3.2465384615384618</v>
      </c>
      <c r="DG92">
        <v>15</v>
      </c>
      <c r="DH92">
        <v>1634338933.5999999</v>
      </c>
      <c r="DI92" t="s">
        <v>470</v>
      </c>
      <c r="DJ92">
        <v>1634338933.5999999</v>
      </c>
      <c r="DK92">
        <v>1634338926.5999999</v>
      </c>
      <c r="DL92">
        <v>140</v>
      </c>
      <c r="DM92">
        <v>4.8000000000000001E-2</v>
      </c>
      <c r="DN92">
        <v>1E-3</v>
      </c>
      <c r="DO92">
        <v>2.1469999999999998</v>
      </c>
      <c r="DP92">
        <v>0.107</v>
      </c>
      <c r="DQ92">
        <v>400</v>
      </c>
      <c r="DR92">
        <v>17</v>
      </c>
      <c r="DS92">
        <v>0.56999999999999995</v>
      </c>
      <c r="DT92">
        <v>0.22</v>
      </c>
      <c r="DU92">
        <v>0.32486632195121951</v>
      </c>
      <c r="DV92">
        <v>0.81314449128919863</v>
      </c>
      <c r="DW92">
        <v>9.898883179957299E-2</v>
      </c>
      <c r="DX92">
        <v>0</v>
      </c>
      <c r="DY92">
        <v>2.289428571428572</v>
      </c>
      <c r="DZ92">
        <v>0.5793645332770988</v>
      </c>
      <c r="EA92">
        <v>1.4512712513165691</v>
      </c>
      <c r="EB92">
        <v>1</v>
      </c>
      <c r="EC92">
        <v>3.2660787829268297E-2</v>
      </c>
      <c r="ED92">
        <v>3.7525595979094113E-2</v>
      </c>
      <c r="EE92">
        <v>1.142673165848497E-2</v>
      </c>
      <c r="EF92">
        <v>1</v>
      </c>
      <c r="EG92">
        <v>2</v>
      </c>
      <c r="EH92">
        <v>3</v>
      </c>
      <c r="EI92" t="s">
        <v>305</v>
      </c>
      <c r="EJ92">
        <v>100</v>
      </c>
      <c r="EK92">
        <v>100</v>
      </c>
      <c r="EL92">
        <v>2.1469999999999998</v>
      </c>
      <c r="EM92">
        <v>0.1084</v>
      </c>
      <c r="EN92">
        <v>1.533515706868176</v>
      </c>
      <c r="EO92">
        <v>1.948427853356016E-3</v>
      </c>
      <c r="EP92">
        <v>-1.17243448438673E-6</v>
      </c>
      <c r="EQ92">
        <v>3.7522437633766031E-10</v>
      </c>
      <c r="ER92">
        <v>-4.8480710620174061E-2</v>
      </c>
      <c r="ES92">
        <v>1.324990706552629E-3</v>
      </c>
      <c r="ET92">
        <v>4.5198677459254959E-4</v>
      </c>
      <c r="EU92">
        <v>-2.6198240979392152E-7</v>
      </c>
      <c r="EV92">
        <v>2</v>
      </c>
      <c r="EW92">
        <v>2078</v>
      </c>
      <c r="EX92">
        <v>1</v>
      </c>
      <c r="EY92">
        <v>28</v>
      </c>
      <c r="EZ92">
        <v>0.4</v>
      </c>
      <c r="FA92">
        <v>0.5</v>
      </c>
      <c r="FB92">
        <v>1.64551</v>
      </c>
      <c r="FC92">
        <v>2.5402800000000001</v>
      </c>
      <c r="FD92">
        <v>2.8491200000000001</v>
      </c>
      <c r="FE92">
        <v>3.1958000000000002</v>
      </c>
      <c r="FF92">
        <v>3.0981399999999999</v>
      </c>
      <c r="FG92">
        <v>2.3889200000000002</v>
      </c>
      <c r="FH92">
        <v>34.5092</v>
      </c>
      <c r="FI92">
        <v>16.0671</v>
      </c>
      <c r="FJ92">
        <v>18</v>
      </c>
      <c r="FK92">
        <v>1054.01</v>
      </c>
      <c r="FL92">
        <v>800.03899999999999</v>
      </c>
      <c r="FM92">
        <v>25.0001</v>
      </c>
      <c r="FN92">
        <v>23.581700000000001</v>
      </c>
      <c r="FO92">
        <v>30</v>
      </c>
      <c r="FP92">
        <v>23.339200000000002</v>
      </c>
      <c r="FQ92">
        <v>23.400700000000001</v>
      </c>
      <c r="FR92">
        <v>32.9435</v>
      </c>
      <c r="FS92">
        <v>14.921200000000001</v>
      </c>
      <c r="FT92">
        <v>97.751199999999997</v>
      </c>
      <c r="FU92">
        <v>25</v>
      </c>
      <c r="FV92">
        <v>400</v>
      </c>
      <c r="FW92">
        <v>17.426500000000001</v>
      </c>
      <c r="FX92">
        <v>101.357</v>
      </c>
      <c r="FY92">
        <v>101.58499999999999</v>
      </c>
    </row>
    <row r="93" spans="1:181" x14ac:dyDescent="0.2">
      <c r="A93">
        <v>75</v>
      </c>
      <c r="B93">
        <v>1634338960.0999999</v>
      </c>
      <c r="C93">
        <v>2171.099999904633</v>
      </c>
      <c r="D93" t="s">
        <v>473</v>
      </c>
      <c r="E93" t="s">
        <v>474</v>
      </c>
      <c r="F93" t="s">
        <v>301</v>
      </c>
      <c r="G93">
        <v>1634338960.0999999</v>
      </c>
      <c r="H93">
        <f t="shared" si="92"/>
        <v>7.2426090562830849E-5</v>
      </c>
      <c r="I93">
        <f t="shared" si="93"/>
        <v>7.242609056283085E-2</v>
      </c>
      <c r="J93">
        <f t="shared" si="94"/>
        <v>-0.57897679565239235</v>
      </c>
      <c r="K93">
        <f t="shared" si="95"/>
        <v>400.346</v>
      </c>
      <c r="L93">
        <f t="shared" si="96"/>
        <v>600.29279424723939</v>
      </c>
      <c r="M93">
        <f t="shared" si="97"/>
        <v>54.729401976813072</v>
      </c>
      <c r="N93">
        <f t="shared" si="98"/>
        <v>36.500016948037803</v>
      </c>
      <c r="O93">
        <f t="shared" si="99"/>
        <v>4.3463241973442012E-3</v>
      </c>
      <c r="P93">
        <f t="shared" si="100"/>
        <v>2.7679514666766525</v>
      </c>
      <c r="Q93">
        <f t="shared" si="101"/>
        <v>4.342536246754878E-3</v>
      </c>
      <c r="R93">
        <f t="shared" si="102"/>
        <v>2.7144252036112333E-3</v>
      </c>
      <c r="S93">
        <f t="shared" si="103"/>
        <v>0</v>
      </c>
      <c r="T93">
        <f t="shared" si="104"/>
        <v>25.006216160493196</v>
      </c>
      <c r="U93">
        <f t="shared" si="105"/>
        <v>24.413399999999999</v>
      </c>
      <c r="V93">
        <f t="shared" si="106"/>
        <v>3.0701608155730828</v>
      </c>
      <c r="W93">
        <f t="shared" si="107"/>
        <v>49.878023831830831</v>
      </c>
      <c r="X93">
        <f t="shared" si="108"/>
        <v>1.58842987135425</v>
      </c>
      <c r="Y93">
        <f t="shared" si="109"/>
        <v>3.1846287188718896</v>
      </c>
      <c r="Z93">
        <f t="shared" si="110"/>
        <v>1.4817309442188329</v>
      </c>
      <c r="AA93">
        <f t="shared" si="111"/>
        <v>-3.1939905938208404</v>
      </c>
      <c r="AB93">
        <f t="shared" si="112"/>
        <v>91.43064733617075</v>
      </c>
      <c r="AC93">
        <f t="shared" si="113"/>
        <v>6.9673548238885301</v>
      </c>
      <c r="AD93">
        <f t="shared" si="114"/>
        <v>95.204011566238435</v>
      </c>
      <c r="AE93">
        <v>5</v>
      </c>
      <c r="AF93">
        <v>1</v>
      </c>
      <c r="AG93">
        <f t="shared" si="115"/>
        <v>1</v>
      </c>
      <c r="AH93">
        <f t="shared" si="116"/>
        <v>0</v>
      </c>
      <c r="AI93">
        <f t="shared" si="117"/>
        <v>48469.223788541683</v>
      </c>
      <c r="AJ93" t="s">
        <v>302</v>
      </c>
      <c r="AK93" t="s">
        <v>302</v>
      </c>
      <c r="AL93">
        <v>0</v>
      </c>
      <c r="AM93">
        <v>0</v>
      </c>
      <c r="AN93" t="e">
        <f t="shared" si="118"/>
        <v>#DIV/0!</v>
      </c>
      <c r="AO93">
        <v>0</v>
      </c>
      <c r="AP93" t="s">
        <v>302</v>
      </c>
      <c r="AQ93" t="s">
        <v>302</v>
      </c>
      <c r="AR93">
        <v>0</v>
      </c>
      <c r="AS93">
        <v>0</v>
      </c>
      <c r="AT93" t="e">
        <f t="shared" si="119"/>
        <v>#DIV/0!</v>
      </c>
      <c r="AU93">
        <v>0.5</v>
      </c>
      <c r="AV93">
        <f t="shared" si="120"/>
        <v>0</v>
      </c>
      <c r="AW93">
        <f t="shared" si="121"/>
        <v>-0.57897679565239235</v>
      </c>
      <c r="AX93" t="e">
        <f t="shared" si="122"/>
        <v>#DIV/0!</v>
      </c>
      <c r="AY93" t="e">
        <f t="shared" si="123"/>
        <v>#DIV/0!</v>
      </c>
      <c r="AZ93" t="e">
        <f t="shared" si="124"/>
        <v>#DIV/0!</v>
      </c>
      <c r="BA93" t="e">
        <f t="shared" si="125"/>
        <v>#DIV/0!</v>
      </c>
      <c r="BB93" t="s">
        <v>302</v>
      </c>
      <c r="BC93">
        <v>0</v>
      </c>
      <c r="BD93" t="e">
        <f t="shared" si="126"/>
        <v>#DIV/0!</v>
      </c>
      <c r="BE93" t="e">
        <f t="shared" si="127"/>
        <v>#DIV/0!</v>
      </c>
      <c r="BF93" t="e">
        <f t="shared" si="128"/>
        <v>#DIV/0!</v>
      </c>
      <c r="BG93" t="e">
        <f t="shared" si="129"/>
        <v>#DIV/0!</v>
      </c>
      <c r="BH93" t="e">
        <f t="shared" si="130"/>
        <v>#DIV/0!</v>
      </c>
      <c r="BI93" t="e">
        <f t="shared" si="131"/>
        <v>#DIV/0!</v>
      </c>
      <c r="BJ93" t="e">
        <f t="shared" si="132"/>
        <v>#DIV/0!</v>
      </c>
      <c r="BK93" t="e">
        <f t="shared" si="133"/>
        <v>#DIV/0!</v>
      </c>
      <c r="BL93">
        <f t="shared" si="134"/>
        <v>0</v>
      </c>
      <c r="BM93">
        <f t="shared" si="135"/>
        <v>0</v>
      </c>
      <c r="BN93">
        <f t="shared" si="136"/>
        <v>0</v>
      </c>
      <c r="BO93">
        <f t="shared" si="137"/>
        <v>0</v>
      </c>
      <c r="BP93">
        <v>6</v>
      </c>
      <c r="BQ93">
        <v>0.5</v>
      </c>
      <c r="BR93" t="s">
        <v>303</v>
      </c>
      <c r="BS93">
        <v>1634338960.0999999</v>
      </c>
      <c r="BT93">
        <v>400.346</v>
      </c>
      <c r="BU93">
        <v>400.01600000000002</v>
      </c>
      <c r="BV93">
        <v>17.422499999999999</v>
      </c>
      <c r="BW93">
        <v>17.379799999999999</v>
      </c>
      <c r="BX93">
        <v>398.19900000000001</v>
      </c>
      <c r="BY93">
        <v>17.3139</v>
      </c>
      <c r="BZ93">
        <v>999.96600000000001</v>
      </c>
      <c r="CA93">
        <v>91.071600000000004</v>
      </c>
      <c r="CB93">
        <v>9.9579299999999996E-2</v>
      </c>
      <c r="CC93">
        <v>25.0261</v>
      </c>
      <c r="CD93">
        <v>24.413399999999999</v>
      </c>
      <c r="CE93">
        <v>999.9</v>
      </c>
      <c r="CF93">
        <v>0</v>
      </c>
      <c r="CG93">
        <v>0</v>
      </c>
      <c r="CH93">
        <v>9998.75</v>
      </c>
      <c r="CI93">
        <v>0</v>
      </c>
      <c r="CJ93">
        <v>1.5289399999999999E-3</v>
      </c>
      <c r="CK93">
        <v>0</v>
      </c>
      <c r="CL93">
        <v>0</v>
      </c>
      <c r="CM93">
        <v>0</v>
      </c>
      <c r="CN93">
        <v>0</v>
      </c>
      <c r="CO93">
        <v>2.44</v>
      </c>
      <c r="CP93">
        <v>0</v>
      </c>
      <c r="CQ93">
        <v>-6.26</v>
      </c>
      <c r="CR93">
        <v>-2.2200000000000002</v>
      </c>
      <c r="CS93">
        <v>35.311999999999998</v>
      </c>
      <c r="CT93">
        <v>41.25</v>
      </c>
      <c r="CU93">
        <v>37.686999999999998</v>
      </c>
      <c r="CV93">
        <v>41.186999999999998</v>
      </c>
      <c r="CW93">
        <v>36.25</v>
      </c>
      <c r="CX93">
        <v>0</v>
      </c>
      <c r="CY93">
        <v>0</v>
      </c>
      <c r="CZ93">
        <v>0</v>
      </c>
      <c r="DA93">
        <v>4958.7999999523163</v>
      </c>
      <c r="DB93">
        <v>0</v>
      </c>
      <c r="DC93">
        <v>2.0339999999999998</v>
      </c>
      <c r="DD93">
        <v>-8.606923043706729</v>
      </c>
      <c r="DE93">
        <v>11.738461408314169</v>
      </c>
      <c r="DF93">
        <v>-2.8612000000000002</v>
      </c>
      <c r="DG93">
        <v>15</v>
      </c>
      <c r="DH93">
        <v>1634338933.5999999</v>
      </c>
      <c r="DI93" t="s">
        <v>470</v>
      </c>
      <c r="DJ93">
        <v>1634338933.5999999</v>
      </c>
      <c r="DK93">
        <v>1634338926.5999999</v>
      </c>
      <c r="DL93">
        <v>140</v>
      </c>
      <c r="DM93">
        <v>4.8000000000000001E-2</v>
      </c>
      <c r="DN93">
        <v>1E-3</v>
      </c>
      <c r="DO93">
        <v>2.1469999999999998</v>
      </c>
      <c r="DP93">
        <v>0.107</v>
      </c>
      <c r="DQ93">
        <v>400</v>
      </c>
      <c r="DR93">
        <v>17</v>
      </c>
      <c r="DS93">
        <v>0.56999999999999995</v>
      </c>
      <c r="DT93">
        <v>0.22</v>
      </c>
      <c r="DU93">
        <v>0.36957534146341459</v>
      </c>
      <c r="DV93">
        <v>0.20829246689895539</v>
      </c>
      <c r="DW93">
        <v>3.7578488633538257E-2</v>
      </c>
      <c r="DX93">
        <v>1</v>
      </c>
      <c r="DY93">
        <v>1.9879411764705881</v>
      </c>
      <c r="DZ93">
        <v>-3.5998497558532589</v>
      </c>
      <c r="EA93">
        <v>1.5441860208951601</v>
      </c>
      <c r="EB93">
        <v>0</v>
      </c>
      <c r="EC93">
        <v>3.7651804878048777E-2</v>
      </c>
      <c r="ED93">
        <v>-1.55987268292682E-2</v>
      </c>
      <c r="EE93">
        <v>5.1977445808993814E-3</v>
      </c>
      <c r="EF93">
        <v>1</v>
      </c>
      <c r="EG93">
        <v>2</v>
      </c>
      <c r="EH93">
        <v>3</v>
      </c>
      <c r="EI93" t="s">
        <v>305</v>
      </c>
      <c r="EJ93">
        <v>100</v>
      </c>
      <c r="EK93">
        <v>100</v>
      </c>
      <c r="EL93">
        <v>2.1469999999999998</v>
      </c>
      <c r="EM93">
        <v>0.1086</v>
      </c>
      <c r="EN93">
        <v>1.533515706868176</v>
      </c>
      <c r="EO93">
        <v>1.948427853356016E-3</v>
      </c>
      <c r="EP93">
        <v>-1.17243448438673E-6</v>
      </c>
      <c r="EQ93">
        <v>3.7522437633766031E-10</v>
      </c>
      <c r="ER93">
        <v>-4.8480710620174061E-2</v>
      </c>
      <c r="ES93">
        <v>1.324990706552629E-3</v>
      </c>
      <c r="ET93">
        <v>4.5198677459254959E-4</v>
      </c>
      <c r="EU93">
        <v>-2.6198240979392152E-7</v>
      </c>
      <c r="EV93">
        <v>2</v>
      </c>
      <c r="EW93">
        <v>2078</v>
      </c>
      <c r="EX93">
        <v>1</v>
      </c>
      <c r="EY93">
        <v>28</v>
      </c>
      <c r="EZ93">
        <v>0.4</v>
      </c>
      <c r="FA93">
        <v>0.6</v>
      </c>
      <c r="FB93">
        <v>1.64551</v>
      </c>
      <c r="FC93">
        <v>2.5378400000000001</v>
      </c>
      <c r="FD93">
        <v>2.8491200000000001</v>
      </c>
      <c r="FE93">
        <v>3.1970200000000002</v>
      </c>
      <c r="FF93">
        <v>3.0981399999999999</v>
      </c>
      <c r="FG93">
        <v>2.4462899999999999</v>
      </c>
      <c r="FH93">
        <v>34.5092</v>
      </c>
      <c r="FI93">
        <v>16.0671</v>
      </c>
      <c r="FJ93">
        <v>18</v>
      </c>
      <c r="FK93">
        <v>1053.83</v>
      </c>
      <c r="FL93">
        <v>800.31500000000005</v>
      </c>
      <c r="FM93">
        <v>25</v>
      </c>
      <c r="FN93">
        <v>23.579899999999999</v>
      </c>
      <c r="FO93">
        <v>30.0001</v>
      </c>
      <c r="FP93">
        <v>23.337800000000001</v>
      </c>
      <c r="FQ93">
        <v>23.3994</v>
      </c>
      <c r="FR93">
        <v>32.943899999999999</v>
      </c>
      <c r="FS93">
        <v>14.921200000000001</v>
      </c>
      <c r="FT93">
        <v>97.751199999999997</v>
      </c>
      <c r="FU93">
        <v>25</v>
      </c>
      <c r="FV93">
        <v>400</v>
      </c>
      <c r="FW93">
        <v>17.426500000000001</v>
      </c>
      <c r="FX93">
        <v>101.357</v>
      </c>
      <c r="FY93">
        <v>101.586</v>
      </c>
    </row>
    <row r="94" spans="1:181" x14ac:dyDescent="0.2">
      <c r="A94">
        <v>76</v>
      </c>
      <c r="B94">
        <v>1634338965.0999999</v>
      </c>
      <c r="C94">
        <v>2176.099999904633</v>
      </c>
      <c r="D94" t="s">
        <v>475</v>
      </c>
      <c r="E94" t="s">
        <v>476</v>
      </c>
      <c r="F94" t="s">
        <v>301</v>
      </c>
      <c r="G94">
        <v>1634338965.0999999</v>
      </c>
      <c r="H94">
        <f t="shared" si="92"/>
        <v>7.1404462656917452E-5</v>
      </c>
      <c r="I94">
        <f t="shared" si="93"/>
        <v>7.1404462656917453E-2</v>
      </c>
      <c r="J94">
        <f t="shared" si="94"/>
        <v>-0.5852017301267729</v>
      </c>
      <c r="K94">
        <f t="shared" si="95"/>
        <v>400.34300000000002</v>
      </c>
      <c r="L94">
        <f t="shared" si="96"/>
        <v>605.73261682775944</v>
      </c>
      <c r="M94">
        <f t="shared" si="97"/>
        <v>55.225518504977501</v>
      </c>
      <c r="N94">
        <f t="shared" si="98"/>
        <v>36.499850165943705</v>
      </c>
      <c r="O94">
        <f t="shared" si="99"/>
        <v>4.2820946172061518E-3</v>
      </c>
      <c r="P94">
        <f t="shared" si="100"/>
        <v>2.7726001496269497</v>
      </c>
      <c r="Q94">
        <f t="shared" si="101"/>
        <v>4.2784239033381412E-3</v>
      </c>
      <c r="R94">
        <f t="shared" si="102"/>
        <v>2.6743444688418546E-3</v>
      </c>
      <c r="S94">
        <f t="shared" si="103"/>
        <v>0</v>
      </c>
      <c r="T94">
        <f t="shared" si="104"/>
        <v>25.010727234257043</v>
      </c>
      <c r="U94">
        <f t="shared" si="105"/>
        <v>24.420200000000001</v>
      </c>
      <c r="V94">
        <f t="shared" si="106"/>
        <v>3.0714112199429588</v>
      </c>
      <c r="W94">
        <f t="shared" si="107"/>
        <v>49.873984606130925</v>
      </c>
      <c r="X94">
        <f t="shared" si="108"/>
        <v>1.5886989133858602</v>
      </c>
      <c r="Y94">
        <f t="shared" si="109"/>
        <v>3.1854260812170279</v>
      </c>
      <c r="Z94">
        <f t="shared" si="110"/>
        <v>1.4827123065570986</v>
      </c>
      <c r="AA94">
        <f t="shared" si="111"/>
        <v>-3.1489368031700598</v>
      </c>
      <c r="AB94">
        <f t="shared" si="112"/>
        <v>91.195563394606296</v>
      </c>
      <c r="AC94">
        <f t="shared" si="113"/>
        <v>6.9381732133663547</v>
      </c>
      <c r="AD94">
        <f t="shared" si="114"/>
        <v>94.984799804802591</v>
      </c>
      <c r="AE94">
        <v>4</v>
      </c>
      <c r="AF94">
        <v>0</v>
      </c>
      <c r="AG94">
        <f t="shared" si="115"/>
        <v>1</v>
      </c>
      <c r="AH94">
        <f t="shared" si="116"/>
        <v>0</v>
      </c>
      <c r="AI94">
        <f t="shared" si="117"/>
        <v>48596.117764960334</v>
      </c>
      <c r="AJ94" t="s">
        <v>302</v>
      </c>
      <c r="AK94" t="s">
        <v>302</v>
      </c>
      <c r="AL94">
        <v>0</v>
      </c>
      <c r="AM94">
        <v>0</v>
      </c>
      <c r="AN94" t="e">
        <f t="shared" si="118"/>
        <v>#DIV/0!</v>
      </c>
      <c r="AO94">
        <v>0</v>
      </c>
      <c r="AP94" t="s">
        <v>302</v>
      </c>
      <c r="AQ94" t="s">
        <v>302</v>
      </c>
      <c r="AR94">
        <v>0</v>
      </c>
      <c r="AS94">
        <v>0</v>
      </c>
      <c r="AT94" t="e">
        <f t="shared" si="119"/>
        <v>#DIV/0!</v>
      </c>
      <c r="AU94">
        <v>0.5</v>
      </c>
      <c r="AV94">
        <f t="shared" si="120"/>
        <v>0</v>
      </c>
      <c r="AW94">
        <f t="shared" si="121"/>
        <v>-0.5852017301267729</v>
      </c>
      <c r="AX94" t="e">
        <f t="shared" si="122"/>
        <v>#DIV/0!</v>
      </c>
      <c r="AY94" t="e">
        <f t="shared" si="123"/>
        <v>#DIV/0!</v>
      </c>
      <c r="AZ94" t="e">
        <f t="shared" si="124"/>
        <v>#DIV/0!</v>
      </c>
      <c r="BA94" t="e">
        <f t="shared" si="125"/>
        <v>#DIV/0!</v>
      </c>
      <c r="BB94" t="s">
        <v>302</v>
      </c>
      <c r="BC94">
        <v>0</v>
      </c>
      <c r="BD94" t="e">
        <f t="shared" si="126"/>
        <v>#DIV/0!</v>
      </c>
      <c r="BE94" t="e">
        <f t="shared" si="127"/>
        <v>#DIV/0!</v>
      </c>
      <c r="BF94" t="e">
        <f t="shared" si="128"/>
        <v>#DIV/0!</v>
      </c>
      <c r="BG94" t="e">
        <f t="shared" si="129"/>
        <v>#DIV/0!</v>
      </c>
      <c r="BH94" t="e">
        <f t="shared" si="130"/>
        <v>#DIV/0!</v>
      </c>
      <c r="BI94" t="e">
        <f t="shared" si="131"/>
        <v>#DIV/0!</v>
      </c>
      <c r="BJ94" t="e">
        <f t="shared" si="132"/>
        <v>#DIV/0!</v>
      </c>
      <c r="BK94" t="e">
        <f t="shared" si="133"/>
        <v>#DIV/0!</v>
      </c>
      <c r="BL94">
        <f t="shared" si="134"/>
        <v>0</v>
      </c>
      <c r="BM94">
        <f t="shared" si="135"/>
        <v>0</v>
      </c>
      <c r="BN94">
        <f t="shared" si="136"/>
        <v>0</v>
      </c>
      <c r="BO94">
        <f t="shared" si="137"/>
        <v>0</v>
      </c>
      <c r="BP94">
        <v>6</v>
      </c>
      <c r="BQ94">
        <v>0.5</v>
      </c>
      <c r="BR94" t="s">
        <v>303</v>
      </c>
      <c r="BS94">
        <v>1634338965.0999999</v>
      </c>
      <c r="BT94">
        <v>400.34300000000002</v>
      </c>
      <c r="BU94">
        <v>400.00900000000001</v>
      </c>
      <c r="BV94">
        <v>17.4254</v>
      </c>
      <c r="BW94">
        <v>17.383299999999998</v>
      </c>
      <c r="BX94">
        <v>398.19600000000003</v>
      </c>
      <c r="BY94">
        <v>17.316800000000001</v>
      </c>
      <c r="BZ94">
        <v>999.90800000000002</v>
      </c>
      <c r="CA94">
        <v>91.071600000000004</v>
      </c>
      <c r="CB94">
        <v>9.9845900000000001E-2</v>
      </c>
      <c r="CC94">
        <v>25.0303</v>
      </c>
      <c r="CD94">
        <v>24.420200000000001</v>
      </c>
      <c r="CE94">
        <v>999.9</v>
      </c>
      <c r="CF94">
        <v>0</v>
      </c>
      <c r="CG94">
        <v>0</v>
      </c>
      <c r="CH94">
        <v>10026.200000000001</v>
      </c>
      <c r="CI94">
        <v>0</v>
      </c>
      <c r="CJ94">
        <v>1.5289399999999999E-3</v>
      </c>
      <c r="CK94">
        <v>0</v>
      </c>
      <c r="CL94">
        <v>0</v>
      </c>
      <c r="CM94">
        <v>0</v>
      </c>
      <c r="CN94">
        <v>0</v>
      </c>
      <c r="CO94">
        <v>0.61</v>
      </c>
      <c r="CP94">
        <v>0</v>
      </c>
      <c r="CQ94">
        <v>-0.9</v>
      </c>
      <c r="CR94">
        <v>-0.96</v>
      </c>
      <c r="CS94">
        <v>34.561999999999998</v>
      </c>
      <c r="CT94">
        <v>41.25</v>
      </c>
      <c r="CU94">
        <v>37.811999999999998</v>
      </c>
      <c r="CV94">
        <v>41.25</v>
      </c>
      <c r="CW94">
        <v>36.25</v>
      </c>
      <c r="CX94">
        <v>0</v>
      </c>
      <c r="CY94">
        <v>0</v>
      </c>
      <c r="CZ94">
        <v>0</v>
      </c>
      <c r="DA94">
        <v>4963.5999999046326</v>
      </c>
      <c r="DB94">
        <v>0</v>
      </c>
      <c r="DC94">
        <v>2.0568</v>
      </c>
      <c r="DD94">
        <v>3.5400000112484689</v>
      </c>
      <c r="DE94">
        <v>-2.184615389703533</v>
      </c>
      <c r="DF94">
        <v>-2.3552</v>
      </c>
      <c r="DG94">
        <v>15</v>
      </c>
      <c r="DH94">
        <v>1634338933.5999999</v>
      </c>
      <c r="DI94" t="s">
        <v>470</v>
      </c>
      <c r="DJ94">
        <v>1634338933.5999999</v>
      </c>
      <c r="DK94">
        <v>1634338926.5999999</v>
      </c>
      <c r="DL94">
        <v>140</v>
      </c>
      <c r="DM94">
        <v>4.8000000000000001E-2</v>
      </c>
      <c r="DN94">
        <v>1E-3</v>
      </c>
      <c r="DO94">
        <v>2.1469999999999998</v>
      </c>
      <c r="DP94">
        <v>0.107</v>
      </c>
      <c r="DQ94">
        <v>400</v>
      </c>
      <c r="DR94">
        <v>17</v>
      </c>
      <c r="DS94">
        <v>0.56999999999999995</v>
      </c>
      <c r="DT94">
        <v>0.22</v>
      </c>
      <c r="DU94">
        <v>0.37841204878048779</v>
      </c>
      <c r="DV94">
        <v>-0.13085042508710801</v>
      </c>
      <c r="DW94">
        <v>2.704066487397987E-2</v>
      </c>
      <c r="DX94">
        <v>1</v>
      </c>
      <c r="DY94">
        <v>2.2794117647058818</v>
      </c>
      <c r="DZ94">
        <v>6.6187658495354962E-2</v>
      </c>
      <c r="EA94">
        <v>1.959117360050139</v>
      </c>
      <c r="EB94">
        <v>1</v>
      </c>
      <c r="EC94">
        <v>3.8019780487804883E-2</v>
      </c>
      <c r="ED94">
        <v>2.429948989547049E-2</v>
      </c>
      <c r="EE94">
        <v>5.510603166102003E-3</v>
      </c>
      <c r="EF94">
        <v>1</v>
      </c>
      <c r="EG94">
        <v>3</v>
      </c>
      <c r="EH94">
        <v>3</v>
      </c>
      <c r="EI94" t="s">
        <v>308</v>
      </c>
      <c r="EJ94">
        <v>100</v>
      </c>
      <c r="EK94">
        <v>100</v>
      </c>
      <c r="EL94">
        <v>2.1469999999999998</v>
      </c>
      <c r="EM94">
        <v>0.1086</v>
      </c>
      <c r="EN94">
        <v>1.533515706868176</v>
      </c>
      <c r="EO94">
        <v>1.948427853356016E-3</v>
      </c>
      <c r="EP94">
        <v>-1.17243448438673E-6</v>
      </c>
      <c r="EQ94">
        <v>3.7522437633766031E-10</v>
      </c>
      <c r="ER94">
        <v>-4.8480710620174061E-2</v>
      </c>
      <c r="ES94">
        <v>1.324990706552629E-3</v>
      </c>
      <c r="ET94">
        <v>4.5198677459254959E-4</v>
      </c>
      <c r="EU94">
        <v>-2.6198240979392152E-7</v>
      </c>
      <c r="EV94">
        <v>2</v>
      </c>
      <c r="EW94">
        <v>2078</v>
      </c>
      <c r="EX94">
        <v>1</v>
      </c>
      <c r="EY94">
        <v>28</v>
      </c>
      <c r="EZ94">
        <v>0.5</v>
      </c>
      <c r="FA94">
        <v>0.6</v>
      </c>
      <c r="FB94">
        <v>1.64551</v>
      </c>
      <c r="FC94">
        <v>2.5341800000000001</v>
      </c>
      <c r="FD94">
        <v>2.8491200000000001</v>
      </c>
      <c r="FE94">
        <v>3.1958000000000002</v>
      </c>
      <c r="FF94">
        <v>3.0981399999999999</v>
      </c>
      <c r="FG94">
        <v>2.4548299999999998</v>
      </c>
      <c r="FH94">
        <v>34.5092</v>
      </c>
      <c r="FI94">
        <v>16.0671</v>
      </c>
      <c r="FJ94">
        <v>18</v>
      </c>
      <c r="FK94">
        <v>1054.44</v>
      </c>
      <c r="FL94">
        <v>800.79399999999998</v>
      </c>
      <c r="FM94">
        <v>25</v>
      </c>
      <c r="FN94">
        <v>23.579699999999999</v>
      </c>
      <c r="FO94">
        <v>30</v>
      </c>
      <c r="FP94">
        <v>23.337199999999999</v>
      </c>
      <c r="FQ94">
        <v>23.398700000000002</v>
      </c>
      <c r="FR94">
        <v>32.942399999999999</v>
      </c>
      <c r="FS94">
        <v>14.921200000000001</v>
      </c>
      <c r="FT94">
        <v>97.751199999999997</v>
      </c>
      <c r="FU94">
        <v>25</v>
      </c>
      <c r="FV94">
        <v>400</v>
      </c>
      <c r="FW94">
        <v>17.426500000000001</v>
      </c>
      <c r="FX94">
        <v>101.358</v>
      </c>
      <c r="FY94">
        <v>101.58499999999999</v>
      </c>
    </row>
    <row r="95" spans="1:181" x14ac:dyDescent="0.2">
      <c r="A95">
        <v>77</v>
      </c>
      <c r="B95">
        <v>1634338970.0999999</v>
      </c>
      <c r="C95">
        <v>2181.099999904633</v>
      </c>
      <c r="D95" t="s">
        <v>477</v>
      </c>
      <c r="E95" t="s">
        <v>478</v>
      </c>
      <c r="F95" t="s">
        <v>301</v>
      </c>
      <c r="G95">
        <v>1634338970.0999999</v>
      </c>
      <c r="H95">
        <f t="shared" si="92"/>
        <v>7.4123708530056032E-5</v>
      </c>
      <c r="I95">
        <f t="shared" si="93"/>
        <v>7.4123708530056037E-2</v>
      </c>
      <c r="J95">
        <f t="shared" si="94"/>
        <v>-0.64299658059307951</v>
      </c>
      <c r="K95">
        <f t="shared" si="95"/>
        <v>400.37599999999998</v>
      </c>
      <c r="L95">
        <f t="shared" si="96"/>
        <v>618.5049219410314</v>
      </c>
      <c r="M95">
        <f t="shared" si="97"/>
        <v>56.391145314189913</v>
      </c>
      <c r="N95">
        <f t="shared" si="98"/>
        <v>36.503607967191996</v>
      </c>
      <c r="O95">
        <f t="shared" si="99"/>
        <v>4.4428564266985639E-3</v>
      </c>
      <c r="P95">
        <f t="shared" si="100"/>
        <v>2.7672367605331476</v>
      </c>
      <c r="Q95">
        <f t="shared" si="101"/>
        <v>4.4388974076208024E-3</v>
      </c>
      <c r="R95">
        <f t="shared" si="102"/>
        <v>2.774666279762303E-3</v>
      </c>
      <c r="S95">
        <f t="shared" si="103"/>
        <v>0</v>
      </c>
      <c r="T95">
        <f t="shared" si="104"/>
        <v>25.014245338074261</v>
      </c>
      <c r="U95">
        <f t="shared" si="105"/>
        <v>24.427700000000002</v>
      </c>
      <c r="V95">
        <f t="shared" si="106"/>
        <v>3.0727908586548125</v>
      </c>
      <c r="W95">
        <f t="shared" si="107"/>
        <v>49.878251081111202</v>
      </c>
      <c r="X95">
        <f t="shared" si="108"/>
        <v>1.589242088627</v>
      </c>
      <c r="Y95">
        <f t="shared" si="109"/>
        <v>3.1862426091135401</v>
      </c>
      <c r="Z95">
        <f t="shared" si="110"/>
        <v>1.4835487700278125</v>
      </c>
      <c r="AA95">
        <f t="shared" si="111"/>
        <v>-3.2688555461754709</v>
      </c>
      <c r="AB95">
        <f t="shared" si="112"/>
        <v>90.541753091131412</v>
      </c>
      <c r="AC95">
        <f t="shared" si="113"/>
        <v>6.9021924532809074</v>
      </c>
      <c r="AD95">
        <f t="shared" si="114"/>
        <v>94.175089998236842</v>
      </c>
      <c r="AE95">
        <v>4</v>
      </c>
      <c r="AF95">
        <v>0</v>
      </c>
      <c r="AG95">
        <f t="shared" si="115"/>
        <v>1</v>
      </c>
      <c r="AH95">
        <f t="shared" si="116"/>
        <v>0</v>
      </c>
      <c r="AI95">
        <f t="shared" si="117"/>
        <v>48448.266980559165</v>
      </c>
      <c r="AJ95" t="s">
        <v>302</v>
      </c>
      <c r="AK95" t="s">
        <v>302</v>
      </c>
      <c r="AL95">
        <v>0</v>
      </c>
      <c r="AM95">
        <v>0</v>
      </c>
      <c r="AN95" t="e">
        <f t="shared" si="118"/>
        <v>#DIV/0!</v>
      </c>
      <c r="AO95">
        <v>0</v>
      </c>
      <c r="AP95" t="s">
        <v>302</v>
      </c>
      <c r="AQ95" t="s">
        <v>302</v>
      </c>
      <c r="AR95">
        <v>0</v>
      </c>
      <c r="AS95">
        <v>0</v>
      </c>
      <c r="AT95" t="e">
        <f t="shared" si="119"/>
        <v>#DIV/0!</v>
      </c>
      <c r="AU95">
        <v>0.5</v>
      </c>
      <c r="AV95">
        <f t="shared" si="120"/>
        <v>0</v>
      </c>
      <c r="AW95">
        <f t="shared" si="121"/>
        <v>-0.64299658059307951</v>
      </c>
      <c r="AX95" t="e">
        <f t="shared" si="122"/>
        <v>#DIV/0!</v>
      </c>
      <c r="AY95" t="e">
        <f t="shared" si="123"/>
        <v>#DIV/0!</v>
      </c>
      <c r="AZ95" t="e">
        <f t="shared" si="124"/>
        <v>#DIV/0!</v>
      </c>
      <c r="BA95" t="e">
        <f t="shared" si="125"/>
        <v>#DIV/0!</v>
      </c>
      <c r="BB95" t="s">
        <v>302</v>
      </c>
      <c r="BC95">
        <v>0</v>
      </c>
      <c r="BD95" t="e">
        <f t="shared" si="126"/>
        <v>#DIV/0!</v>
      </c>
      <c r="BE95" t="e">
        <f t="shared" si="127"/>
        <v>#DIV/0!</v>
      </c>
      <c r="BF95" t="e">
        <f t="shared" si="128"/>
        <v>#DIV/0!</v>
      </c>
      <c r="BG95" t="e">
        <f t="shared" si="129"/>
        <v>#DIV/0!</v>
      </c>
      <c r="BH95" t="e">
        <f t="shared" si="130"/>
        <v>#DIV/0!</v>
      </c>
      <c r="BI95" t="e">
        <f t="shared" si="131"/>
        <v>#DIV/0!</v>
      </c>
      <c r="BJ95" t="e">
        <f t="shared" si="132"/>
        <v>#DIV/0!</v>
      </c>
      <c r="BK95" t="e">
        <f t="shared" si="133"/>
        <v>#DIV/0!</v>
      </c>
      <c r="BL95">
        <f t="shared" si="134"/>
        <v>0</v>
      </c>
      <c r="BM95">
        <f t="shared" si="135"/>
        <v>0</v>
      </c>
      <c r="BN95">
        <f t="shared" si="136"/>
        <v>0</v>
      </c>
      <c r="BO95">
        <f t="shared" si="137"/>
        <v>0</v>
      </c>
      <c r="BP95">
        <v>6</v>
      </c>
      <c r="BQ95">
        <v>0.5</v>
      </c>
      <c r="BR95" t="s">
        <v>303</v>
      </c>
      <c r="BS95">
        <v>1634338970.0999999</v>
      </c>
      <c r="BT95">
        <v>400.37599999999998</v>
      </c>
      <c r="BU95">
        <v>400.00799999999998</v>
      </c>
      <c r="BV95">
        <v>17.431000000000001</v>
      </c>
      <c r="BW95">
        <v>17.3873</v>
      </c>
      <c r="BX95">
        <v>398.22899999999998</v>
      </c>
      <c r="BY95">
        <v>17.322299999999998</v>
      </c>
      <c r="BZ95">
        <v>999.97699999999998</v>
      </c>
      <c r="CA95">
        <v>91.072999999999993</v>
      </c>
      <c r="CB95">
        <v>0.100317</v>
      </c>
      <c r="CC95">
        <v>25.034600000000001</v>
      </c>
      <c r="CD95">
        <v>24.427700000000002</v>
      </c>
      <c r="CE95">
        <v>999.9</v>
      </c>
      <c r="CF95">
        <v>0</v>
      </c>
      <c r="CG95">
        <v>0</v>
      </c>
      <c r="CH95">
        <v>9994.3799999999992</v>
      </c>
      <c r="CI95">
        <v>0</v>
      </c>
      <c r="CJ95">
        <v>1.5862700000000001E-3</v>
      </c>
      <c r="CK95">
        <v>0</v>
      </c>
      <c r="CL95">
        <v>0</v>
      </c>
      <c r="CM95">
        <v>0</v>
      </c>
      <c r="CN95">
        <v>0</v>
      </c>
      <c r="CO95">
        <v>0.61</v>
      </c>
      <c r="CP95">
        <v>0</v>
      </c>
      <c r="CQ95">
        <v>-1.63</v>
      </c>
      <c r="CR95">
        <v>-2.0699999999999998</v>
      </c>
      <c r="CS95">
        <v>35.25</v>
      </c>
      <c r="CT95">
        <v>41.25</v>
      </c>
      <c r="CU95">
        <v>37.686999999999998</v>
      </c>
      <c r="CV95">
        <v>41.311999999999998</v>
      </c>
      <c r="CW95">
        <v>36.25</v>
      </c>
      <c r="CX95">
        <v>0</v>
      </c>
      <c r="CY95">
        <v>0</v>
      </c>
      <c r="CZ95">
        <v>0</v>
      </c>
      <c r="DA95">
        <v>4968.3999998569489</v>
      </c>
      <c r="DB95">
        <v>0</v>
      </c>
      <c r="DC95">
        <v>1.9139999999999999</v>
      </c>
      <c r="DD95">
        <v>-0.7946154447537741</v>
      </c>
      <c r="DE95">
        <v>-3.837692330487851</v>
      </c>
      <c r="DF95">
        <v>-2.486800000000001</v>
      </c>
      <c r="DG95">
        <v>15</v>
      </c>
      <c r="DH95">
        <v>1634338933.5999999</v>
      </c>
      <c r="DI95" t="s">
        <v>470</v>
      </c>
      <c r="DJ95">
        <v>1634338933.5999999</v>
      </c>
      <c r="DK95">
        <v>1634338926.5999999</v>
      </c>
      <c r="DL95">
        <v>140</v>
      </c>
      <c r="DM95">
        <v>4.8000000000000001E-2</v>
      </c>
      <c r="DN95">
        <v>1E-3</v>
      </c>
      <c r="DO95">
        <v>2.1469999999999998</v>
      </c>
      <c r="DP95">
        <v>0.107</v>
      </c>
      <c r="DQ95">
        <v>400</v>
      </c>
      <c r="DR95">
        <v>17</v>
      </c>
      <c r="DS95">
        <v>0.56999999999999995</v>
      </c>
      <c r="DT95">
        <v>0.22</v>
      </c>
      <c r="DU95">
        <v>0.3707476829268293</v>
      </c>
      <c r="DV95">
        <v>-0.1956120418118473</v>
      </c>
      <c r="DW95">
        <v>2.966752877033221E-2</v>
      </c>
      <c r="DX95">
        <v>1</v>
      </c>
      <c r="DY95">
        <v>1.971428571428572</v>
      </c>
      <c r="DZ95">
        <v>-0.26630136986301001</v>
      </c>
      <c r="EA95">
        <v>1.9568212457337799</v>
      </c>
      <c r="EB95">
        <v>1</v>
      </c>
      <c r="EC95">
        <v>3.8706048780487799E-2</v>
      </c>
      <c r="ED95">
        <v>4.785640348432061E-2</v>
      </c>
      <c r="EE95">
        <v>5.6006837053503176E-3</v>
      </c>
      <c r="EF95">
        <v>1</v>
      </c>
      <c r="EG95">
        <v>3</v>
      </c>
      <c r="EH95">
        <v>3</v>
      </c>
      <c r="EI95" t="s">
        <v>308</v>
      </c>
      <c r="EJ95">
        <v>100</v>
      </c>
      <c r="EK95">
        <v>100</v>
      </c>
      <c r="EL95">
        <v>2.1469999999999998</v>
      </c>
      <c r="EM95">
        <v>0.1087</v>
      </c>
      <c r="EN95">
        <v>1.533515706868176</v>
      </c>
      <c r="EO95">
        <v>1.948427853356016E-3</v>
      </c>
      <c r="EP95">
        <v>-1.17243448438673E-6</v>
      </c>
      <c r="EQ95">
        <v>3.7522437633766031E-10</v>
      </c>
      <c r="ER95">
        <v>-4.8480710620174061E-2</v>
      </c>
      <c r="ES95">
        <v>1.324990706552629E-3</v>
      </c>
      <c r="ET95">
        <v>4.5198677459254959E-4</v>
      </c>
      <c r="EU95">
        <v>-2.6198240979392152E-7</v>
      </c>
      <c r="EV95">
        <v>2</v>
      </c>
      <c r="EW95">
        <v>2078</v>
      </c>
      <c r="EX95">
        <v>1</v>
      </c>
      <c r="EY95">
        <v>28</v>
      </c>
      <c r="EZ95">
        <v>0.6</v>
      </c>
      <c r="FA95">
        <v>0.7</v>
      </c>
      <c r="FB95">
        <v>1.64551</v>
      </c>
      <c r="FC95">
        <v>2.5354000000000001</v>
      </c>
      <c r="FD95">
        <v>2.8491200000000001</v>
      </c>
      <c r="FE95">
        <v>3.1958000000000002</v>
      </c>
      <c r="FF95">
        <v>3.0981399999999999</v>
      </c>
      <c r="FG95">
        <v>2.4072300000000002</v>
      </c>
      <c r="FH95">
        <v>34.5092</v>
      </c>
      <c r="FI95">
        <v>16.0671</v>
      </c>
      <c r="FJ95">
        <v>18</v>
      </c>
      <c r="FK95">
        <v>1055.02</v>
      </c>
      <c r="FL95">
        <v>800.81899999999996</v>
      </c>
      <c r="FM95">
        <v>24.9998</v>
      </c>
      <c r="FN95">
        <v>23.579699999999999</v>
      </c>
      <c r="FO95">
        <v>30.0001</v>
      </c>
      <c r="FP95">
        <v>23.336300000000001</v>
      </c>
      <c r="FQ95">
        <v>23.398700000000002</v>
      </c>
      <c r="FR95">
        <v>32.940800000000003</v>
      </c>
      <c r="FS95">
        <v>14.921200000000001</v>
      </c>
      <c r="FT95">
        <v>97.751199999999997</v>
      </c>
      <c r="FU95">
        <v>25</v>
      </c>
      <c r="FV95">
        <v>400</v>
      </c>
      <c r="FW95">
        <v>17.426500000000001</v>
      </c>
      <c r="FX95">
        <v>101.35599999999999</v>
      </c>
      <c r="FY95">
        <v>101.587</v>
      </c>
    </row>
    <row r="96" spans="1:181" x14ac:dyDescent="0.2">
      <c r="A96">
        <v>78</v>
      </c>
      <c r="B96">
        <v>1634338975.0999999</v>
      </c>
      <c r="C96">
        <v>2186.099999904633</v>
      </c>
      <c r="D96" t="s">
        <v>479</v>
      </c>
      <c r="E96" t="s">
        <v>480</v>
      </c>
      <c r="F96" t="s">
        <v>301</v>
      </c>
      <c r="G96">
        <v>1634338975.0999999</v>
      </c>
      <c r="H96">
        <f t="shared" si="92"/>
        <v>8.0573106571559441E-5</v>
      </c>
      <c r="I96">
        <f t="shared" si="93"/>
        <v>8.0573106571559444E-2</v>
      </c>
      <c r="J96">
        <f t="shared" si="94"/>
        <v>-0.60226868206973849</v>
      </c>
      <c r="K96">
        <f t="shared" si="95"/>
        <v>400.34800000000001</v>
      </c>
      <c r="L96">
        <f t="shared" si="96"/>
        <v>586.90378769093672</v>
      </c>
      <c r="M96">
        <f t="shared" si="97"/>
        <v>53.507466282079996</v>
      </c>
      <c r="N96">
        <f t="shared" si="98"/>
        <v>36.499350592671199</v>
      </c>
      <c r="O96">
        <f t="shared" si="99"/>
        <v>4.8282574642445506E-3</v>
      </c>
      <c r="P96">
        <f t="shared" si="100"/>
        <v>2.7698203339635423</v>
      </c>
      <c r="Q96">
        <f t="shared" si="101"/>
        <v>4.8235865405875508E-3</v>
      </c>
      <c r="R96">
        <f t="shared" si="102"/>
        <v>3.0151608657155247E-3</v>
      </c>
      <c r="S96">
        <f t="shared" si="103"/>
        <v>0</v>
      </c>
      <c r="T96">
        <f t="shared" si="104"/>
        <v>25.01689355070096</v>
      </c>
      <c r="U96">
        <f t="shared" si="105"/>
        <v>24.431799999999999</v>
      </c>
      <c r="V96">
        <f t="shared" si="106"/>
        <v>3.0735452901416047</v>
      </c>
      <c r="W96">
        <f t="shared" si="107"/>
        <v>49.876574360536019</v>
      </c>
      <c r="X96">
        <f t="shared" si="108"/>
        <v>1.5896054858865201</v>
      </c>
      <c r="Y96">
        <f t="shared" si="109"/>
        <v>3.1870783153549294</v>
      </c>
      <c r="Z96">
        <f t="shared" si="110"/>
        <v>1.4839398042550846</v>
      </c>
      <c r="AA96">
        <f t="shared" si="111"/>
        <v>-3.5532739998057714</v>
      </c>
      <c r="AB96">
        <f t="shared" si="112"/>
        <v>90.671083494467297</v>
      </c>
      <c r="AC96">
        <f t="shared" si="113"/>
        <v>6.9059000489296558</v>
      </c>
      <c r="AD96">
        <f t="shared" si="114"/>
        <v>94.023709543591181</v>
      </c>
      <c r="AE96">
        <v>3</v>
      </c>
      <c r="AF96">
        <v>0</v>
      </c>
      <c r="AG96">
        <f t="shared" si="115"/>
        <v>1</v>
      </c>
      <c r="AH96">
        <f t="shared" si="116"/>
        <v>0</v>
      </c>
      <c r="AI96">
        <f t="shared" si="117"/>
        <v>48518.356878746985</v>
      </c>
      <c r="AJ96" t="s">
        <v>302</v>
      </c>
      <c r="AK96" t="s">
        <v>302</v>
      </c>
      <c r="AL96">
        <v>0</v>
      </c>
      <c r="AM96">
        <v>0</v>
      </c>
      <c r="AN96" t="e">
        <f t="shared" si="118"/>
        <v>#DIV/0!</v>
      </c>
      <c r="AO96">
        <v>0</v>
      </c>
      <c r="AP96" t="s">
        <v>302</v>
      </c>
      <c r="AQ96" t="s">
        <v>302</v>
      </c>
      <c r="AR96">
        <v>0</v>
      </c>
      <c r="AS96">
        <v>0</v>
      </c>
      <c r="AT96" t="e">
        <f t="shared" si="119"/>
        <v>#DIV/0!</v>
      </c>
      <c r="AU96">
        <v>0.5</v>
      </c>
      <c r="AV96">
        <f t="shared" si="120"/>
        <v>0</v>
      </c>
      <c r="AW96">
        <f t="shared" si="121"/>
        <v>-0.60226868206973849</v>
      </c>
      <c r="AX96" t="e">
        <f t="shared" si="122"/>
        <v>#DIV/0!</v>
      </c>
      <c r="AY96" t="e">
        <f t="shared" si="123"/>
        <v>#DIV/0!</v>
      </c>
      <c r="AZ96" t="e">
        <f t="shared" si="124"/>
        <v>#DIV/0!</v>
      </c>
      <c r="BA96" t="e">
        <f t="shared" si="125"/>
        <v>#DIV/0!</v>
      </c>
      <c r="BB96" t="s">
        <v>302</v>
      </c>
      <c r="BC96">
        <v>0</v>
      </c>
      <c r="BD96" t="e">
        <f t="shared" si="126"/>
        <v>#DIV/0!</v>
      </c>
      <c r="BE96" t="e">
        <f t="shared" si="127"/>
        <v>#DIV/0!</v>
      </c>
      <c r="BF96" t="e">
        <f t="shared" si="128"/>
        <v>#DIV/0!</v>
      </c>
      <c r="BG96" t="e">
        <f t="shared" si="129"/>
        <v>#DIV/0!</v>
      </c>
      <c r="BH96" t="e">
        <f t="shared" si="130"/>
        <v>#DIV/0!</v>
      </c>
      <c r="BI96" t="e">
        <f t="shared" si="131"/>
        <v>#DIV/0!</v>
      </c>
      <c r="BJ96" t="e">
        <f t="shared" si="132"/>
        <v>#DIV/0!</v>
      </c>
      <c r="BK96" t="e">
        <f t="shared" si="133"/>
        <v>#DIV/0!</v>
      </c>
      <c r="BL96">
        <f t="shared" si="134"/>
        <v>0</v>
      </c>
      <c r="BM96">
        <f t="shared" si="135"/>
        <v>0</v>
      </c>
      <c r="BN96">
        <f t="shared" si="136"/>
        <v>0</v>
      </c>
      <c r="BO96">
        <f t="shared" si="137"/>
        <v>0</v>
      </c>
      <c r="BP96">
        <v>6</v>
      </c>
      <c r="BQ96">
        <v>0.5</v>
      </c>
      <c r="BR96" t="s">
        <v>303</v>
      </c>
      <c r="BS96">
        <v>1634338975.0999999</v>
      </c>
      <c r="BT96">
        <v>400.34800000000001</v>
      </c>
      <c r="BU96">
        <v>400.00599999999997</v>
      </c>
      <c r="BV96">
        <v>17.4358</v>
      </c>
      <c r="BW96">
        <v>17.388300000000001</v>
      </c>
      <c r="BX96">
        <v>398.20100000000002</v>
      </c>
      <c r="BY96">
        <v>17.326899999999998</v>
      </c>
      <c r="BZ96">
        <v>1000.02</v>
      </c>
      <c r="CA96">
        <v>91.069599999999994</v>
      </c>
      <c r="CB96">
        <v>9.9459400000000003E-2</v>
      </c>
      <c r="CC96">
        <v>25.039000000000001</v>
      </c>
      <c r="CD96">
        <v>24.431799999999999</v>
      </c>
      <c r="CE96">
        <v>999.9</v>
      </c>
      <c r="CF96">
        <v>0</v>
      </c>
      <c r="CG96">
        <v>0</v>
      </c>
      <c r="CH96">
        <v>10010</v>
      </c>
      <c r="CI96">
        <v>0</v>
      </c>
      <c r="CJ96">
        <v>1.56716E-3</v>
      </c>
      <c r="CK96">
        <v>0</v>
      </c>
      <c r="CL96">
        <v>0</v>
      </c>
      <c r="CM96">
        <v>0</v>
      </c>
      <c r="CN96">
        <v>0</v>
      </c>
      <c r="CO96">
        <v>2.1800000000000002</v>
      </c>
      <c r="CP96">
        <v>0</v>
      </c>
      <c r="CQ96">
        <v>-2.4900000000000002</v>
      </c>
      <c r="CR96">
        <v>-1.64</v>
      </c>
      <c r="CS96">
        <v>35.25</v>
      </c>
      <c r="CT96">
        <v>41.311999999999998</v>
      </c>
      <c r="CU96">
        <v>37.936999999999998</v>
      </c>
      <c r="CV96">
        <v>41.375</v>
      </c>
      <c r="CW96">
        <v>36.311999999999998</v>
      </c>
      <c r="CX96">
        <v>0</v>
      </c>
      <c r="CY96">
        <v>0</v>
      </c>
      <c r="CZ96">
        <v>0</v>
      </c>
      <c r="DA96">
        <v>4973.7999999523163</v>
      </c>
      <c r="DB96">
        <v>0</v>
      </c>
      <c r="DC96">
        <v>2.36</v>
      </c>
      <c r="DD96">
        <v>-3.9179486592122879</v>
      </c>
      <c r="DE96">
        <v>-2.3900855070095641</v>
      </c>
      <c r="DF96">
        <v>-3.1473076923076921</v>
      </c>
      <c r="DG96">
        <v>15</v>
      </c>
      <c r="DH96">
        <v>1634338933.5999999</v>
      </c>
      <c r="DI96" t="s">
        <v>470</v>
      </c>
      <c r="DJ96">
        <v>1634338933.5999999</v>
      </c>
      <c r="DK96">
        <v>1634338926.5999999</v>
      </c>
      <c r="DL96">
        <v>140</v>
      </c>
      <c r="DM96">
        <v>4.8000000000000001E-2</v>
      </c>
      <c r="DN96">
        <v>1E-3</v>
      </c>
      <c r="DO96">
        <v>2.1469999999999998</v>
      </c>
      <c r="DP96">
        <v>0.107</v>
      </c>
      <c r="DQ96">
        <v>400</v>
      </c>
      <c r="DR96">
        <v>17</v>
      </c>
      <c r="DS96">
        <v>0.56999999999999995</v>
      </c>
      <c r="DT96">
        <v>0.22</v>
      </c>
      <c r="DU96">
        <v>0.35840441463414641</v>
      </c>
      <c r="DV96">
        <v>-0.14337691986062709</v>
      </c>
      <c r="DW96">
        <v>2.7185040482728559E-2</v>
      </c>
      <c r="DX96">
        <v>1</v>
      </c>
      <c r="DY96">
        <v>2.0320588235294119</v>
      </c>
      <c r="DZ96">
        <v>2.9518617753849958</v>
      </c>
      <c r="EA96">
        <v>2.0323946748077382</v>
      </c>
      <c r="EB96">
        <v>0</v>
      </c>
      <c r="EC96">
        <v>4.2677341463414627E-2</v>
      </c>
      <c r="ED96">
        <v>2.235547526132399E-2</v>
      </c>
      <c r="EE96">
        <v>2.6116270422464581E-3</v>
      </c>
      <c r="EF96">
        <v>1</v>
      </c>
      <c r="EG96">
        <v>2</v>
      </c>
      <c r="EH96">
        <v>3</v>
      </c>
      <c r="EI96" t="s">
        <v>305</v>
      </c>
      <c r="EJ96">
        <v>100</v>
      </c>
      <c r="EK96">
        <v>100</v>
      </c>
      <c r="EL96">
        <v>2.1469999999999998</v>
      </c>
      <c r="EM96">
        <v>0.1089</v>
      </c>
      <c r="EN96">
        <v>1.533515706868176</v>
      </c>
      <c r="EO96">
        <v>1.948427853356016E-3</v>
      </c>
      <c r="EP96">
        <v>-1.17243448438673E-6</v>
      </c>
      <c r="EQ96">
        <v>3.7522437633766031E-10</v>
      </c>
      <c r="ER96">
        <v>-4.8480710620174061E-2</v>
      </c>
      <c r="ES96">
        <v>1.324990706552629E-3</v>
      </c>
      <c r="ET96">
        <v>4.5198677459254959E-4</v>
      </c>
      <c r="EU96">
        <v>-2.6198240979392152E-7</v>
      </c>
      <c r="EV96">
        <v>2</v>
      </c>
      <c r="EW96">
        <v>2078</v>
      </c>
      <c r="EX96">
        <v>1</v>
      </c>
      <c r="EY96">
        <v>28</v>
      </c>
      <c r="EZ96">
        <v>0.7</v>
      </c>
      <c r="FA96">
        <v>0.8</v>
      </c>
      <c r="FB96">
        <v>1.64551</v>
      </c>
      <c r="FC96">
        <v>2.5378400000000001</v>
      </c>
      <c r="FD96">
        <v>2.8491200000000001</v>
      </c>
      <c r="FE96">
        <v>3.1958000000000002</v>
      </c>
      <c r="FF96">
        <v>3.0981399999999999</v>
      </c>
      <c r="FG96">
        <v>2.4243199999999998</v>
      </c>
      <c r="FH96">
        <v>34.486400000000003</v>
      </c>
      <c r="FI96">
        <v>16.058299999999999</v>
      </c>
      <c r="FJ96">
        <v>18</v>
      </c>
      <c r="FK96">
        <v>1055.55</v>
      </c>
      <c r="FL96">
        <v>800.93</v>
      </c>
      <c r="FM96">
        <v>24.9999</v>
      </c>
      <c r="FN96">
        <v>23.5778</v>
      </c>
      <c r="FO96">
        <v>30.0001</v>
      </c>
      <c r="FP96">
        <v>23.3353</v>
      </c>
      <c r="FQ96">
        <v>23.398</v>
      </c>
      <c r="FR96">
        <v>32.940899999999999</v>
      </c>
      <c r="FS96">
        <v>14.921200000000001</v>
      </c>
      <c r="FT96">
        <v>97.751199999999997</v>
      </c>
      <c r="FU96">
        <v>25</v>
      </c>
      <c r="FV96">
        <v>400</v>
      </c>
      <c r="FW96">
        <v>17.426500000000001</v>
      </c>
      <c r="FX96">
        <v>101.35299999999999</v>
      </c>
      <c r="FY96">
        <v>101.58799999999999</v>
      </c>
    </row>
    <row r="97" spans="1:181" x14ac:dyDescent="0.2">
      <c r="A97">
        <v>79</v>
      </c>
      <c r="B97">
        <v>1634338980.0999999</v>
      </c>
      <c r="C97">
        <v>2191.099999904633</v>
      </c>
      <c r="D97" t="s">
        <v>481</v>
      </c>
      <c r="E97" t="s">
        <v>482</v>
      </c>
      <c r="F97" t="s">
        <v>301</v>
      </c>
      <c r="G97">
        <v>1634338980.0999999</v>
      </c>
      <c r="H97">
        <f t="shared" si="92"/>
        <v>8.0741152211522552E-5</v>
      </c>
      <c r="I97">
        <f t="shared" si="93"/>
        <v>8.0741152211522546E-2</v>
      </c>
      <c r="J97">
        <f t="shared" si="94"/>
        <v>-0.65399485882399711</v>
      </c>
      <c r="K97">
        <f t="shared" si="95"/>
        <v>400.39299999999997</v>
      </c>
      <c r="L97">
        <f t="shared" si="96"/>
        <v>603.39102767211841</v>
      </c>
      <c r="M97">
        <f t="shared" si="97"/>
        <v>55.0122623882746</v>
      </c>
      <c r="N97">
        <f t="shared" si="98"/>
        <v>36.504561328011</v>
      </c>
      <c r="O97">
        <f t="shared" si="99"/>
        <v>4.839317311445707E-3</v>
      </c>
      <c r="P97">
        <f t="shared" si="100"/>
        <v>2.7640285837604281</v>
      </c>
      <c r="Q97">
        <f t="shared" si="101"/>
        <v>4.8346151535962481E-3</v>
      </c>
      <c r="R97">
        <f t="shared" si="102"/>
        <v>3.0220565508744207E-3</v>
      </c>
      <c r="S97">
        <f t="shared" si="103"/>
        <v>0</v>
      </c>
      <c r="T97">
        <f t="shared" si="104"/>
        <v>25.021304398807072</v>
      </c>
      <c r="U97">
        <f t="shared" si="105"/>
        <v>24.430900000000001</v>
      </c>
      <c r="V97">
        <f t="shared" si="106"/>
        <v>3.0733796693611115</v>
      </c>
      <c r="W97">
        <f t="shared" si="107"/>
        <v>49.865856770044225</v>
      </c>
      <c r="X97">
        <f t="shared" si="108"/>
        <v>1.5896902099374002</v>
      </c>
      <c r="Y97">
        <f t="shared" si="109"/>
        <v>3.1879332130364002</v>
      </c>
      <c r="Z97">
        <f t="shared" si="110"/>
        <v>1.4836894594237113</v>
      </c>
      <c r="AA97">
        <f t="shared" si="111"/>
        <v>-3.5606848125281445</v>
      </c>
      <c r="AB97">
        <f t="shared" si="112"/>
        <v>91.286165698112328</v>
      </c>
      <c r="AC97">
        <f t="shared" si="113"/>
        <v>6.9674426517711971</v>
      </c>
      <c r="AD97">
        <f t="shared" si="114"/>
        <v>94.692923537355384</v>
      </c>
      <c r="AE97">
        <v>3</v>
      </c>
      <c r="AF97">
        <v>0</v>
      </c>
      <c r="AG97">
        <f t="shared" si="115"/>
        <v>1</v>
      </c>
      <c r="AH97">
        <f t="shared" si="116"/>
        <v>0</v>
      </c>
      <c r="AI97">
        <f t="shared" si="117"/>
        <v>48358.820161049654</v>
      </c>
      <c r="AJ97" t="s">
        <v>302</v>
      </c>
      <c r="AK97" t="s">
        <v>302</v>
      </c>
      <c r="AL97">
        <v>0</v>
      </c>
      <c r="AM97">
        <v>0</v>
      </c>
      <c r="AN97" t="e">
        <f t="shared" si="118"/>
        <v>#DIV/0!</v>
      </c>
      <c r="AO97">
        <v>0</v>
      </c>
      <c r="AP97" t="s">
        <v>302</v>
      </c>
      <c r="AQ97" t="s">
        <v>302</v>
      </c>
      <c r="AR97">
        <v>0</v>
      </c>
      <c r="AS97">
        <v>0</v>
      </c>
      <c r="AT97" t="e">
        <f t="shared" si="119"/>
        <v>#DIV/0!</v>
      </c>
      <c r="AU97">
        <v>0.5</v>
      </c>
      <c r="AV97">
        <f t="shared" si="120"/>
        <v>0</v>
      </c>
      <c r="AW97">
        <f t="shared" si="121"/>
        <v>-0.65399485882399711</v>
      </c>
      <c r="AX97" t="e">
        <f t="shared" si="122"/>
        <v>#DIV/0!</v>
      </c>
      <c r="AY97" t="e">
        <f t="shared" si="123"/>
        <v>#DIV/0!</v>
      </c>
      <c r="AZ97" t="e">
        <f t="shared" si="124"/>
        <v>#DIV/0!</v>
      </c>
      <c r="BA97" t="e">
        <f t="shared" si="125"/>
        <v>#DIV/0!</v>
      </c>
      <c r="BB97" t="s">
        <v>302</v>
      </c>
      <c r="BC97">
        <v>0</v>
      </c>
      <c r="BD97" t="e">
        <f t="shared" si="126"/>
        <v>#DIV/0!</v>
      </c>
      <c r="BE97" t="e">
        <f t="shared" si="127"/>
        <v>#DIV/0!</v>
      </c>
      <c r="BF97" t="e">
        <f t="shared" si="128"/>
        <v>#DIV/0!</v>
      </c>
      <c r="BG97" t="e">
        <f t="shared" si="129"/>
        <v>#DIV/0!</v>
      </c>
      <c r="BH97" t="e">
        <f t="shared" si="130"/>
        <v>#DIV/0!</v>
      </c>
      <c r="BI97" t="e">
        <f t="shared" si="131"/>
        <v>#DIV/0!</v>
      </c>
      <c r="BJ97" t="e">
        <f t="shared" si="132"/>
        <v>#DIV/0!</v>
      </c>
      <c r="BK97" t="e">
        <f t="shared" si="133"/>
        <v>#DIV/0!</v>
      </c>
      <c r="BL97">
        <f t="shared" si="134"/>
        <v>0</v>
      </c>
      <c r="BM97">
        <f t="shared" si="135"/>
        <v>0</v>
      </c>
      <c r="BN97">
        <f t="shared" si="136"/>
        <v>0</v>
      </c>
      <c r="BO97">
        <f t="shared" si="137"/>
        <v>0</v>
      </c>
      <c r="BP97">
        <v>6</v>
      </c>
      <c r="BQ97">
        <v>0.5</v>
      </c>
      <c r="BR97" t="s">
        <v>303</v>
      </c>
      <c r="BS97">
        <v>1634338980.0999999</v>
      </c>
      <c r="BT97">
        <v>400.39299999999997</v>
      </c>
      <c r="BU97">
        <v>400.02</v>
      </c>
      <c r="BV97">
        <v>17.436199999999999</v>
      </c>
      <c r="BW97">
        <v>17.3886</v>
      </c>
      <c r="BX97">
        <v>398.24599999999998</v>
      </c>
      <c r="BY97">
        <v>17.327400000000001</v>
      </c>
      <c r="BZ97">
        <v>1000</v>
      </c>
      <c r="CA97">
        <v>91.071600000000004</v>
      </c>
      <c r="CB97">
        <v>0.100227</v>
      </c>
      <c r="CC97">
        <v>25.043500000000002</v>
      </c>
      <c r="CD97">
        <v>24.430900000000001</v>
      </c>
      <c r="CE97">
        <v>999.9</v>
      </c>
      <c r="CF97">
        <v>0</v>
      </c>
      <c r="CG97">
        <v>0</v>
      </c>
      <c r="CH97">
        <v>9975.6200000000008</v>
      </c>
      <c r="CI97">
        <v>0</v>
      </c>
      <c r="CJ97">
        <v>1.5289399999999999E-3</v>
      </c>
      <c r="CK97">
        <v>0</v>
      </c>
      <c r="CL97">
        <v>0</v>
      </c>
      <c r="CM97">
        <v>0</v>
      </c>
      <c r="CN97">
        <v>0</v>
      </c>
      <c r="CO97">
        <v>2.12</v>
      </c>
      <c r="CP97">
        <v>0</v>
      </c>
      <c r="CQ97">
        <v>-1.81</v>
      </c>
      <c r="CR97">
        <v>-1.42</v>
      </c>
      <c r="CS97">
        <v>35.375</v>
      </c>
      <c r="CT97">
        <v>41.25</v>
      </c>
      <c r="CU97">
        <v>37.561999999999998</v>
      </c>
      <c r="CV97">
        <v>41.311999999999998</v>
      </c>
      <c r="CW97">
        <v>36.311999999999998</v>
      </c>
      <c r="CX97">
        <v>0</v>
      </c>
      <c r="CY97">
        <v>0</v>
      </c>
      <c r="CZ97">
        <v>0</v>
      </c>
      <c r="DA97">
        <v>4978.5999999046326</v>
      </c>
      <c r="DB97">
        <v>0</v>
      </c>
      <c r="DC97">
        <v>2.2896153846153848</v>
      </c>
      <c r="DD97">
        <v>8.6540172224947778</v>
      </c>
      <c r="DE97">
        <v>-11.956923099386559</v>
      </c>
      <c r="DF97">
        <v>-3.5246153846153851</v>
      </c>
      <c r="DG97">
        <v>15</v>
      </c>
      <c r="DH97">
        <v>1634338933.5999999</v>
      </c>
      <c r="DI97" t="s">
        <v>470</v>
      </c>
      <c r="DJ97">
        <v>1634338933.5999999</v>
      </c>
      <c r="DK97">
        <v>1634338926.5999999</v>
      </c>
      <c r="DL97">
        <v>140</v>
      </c>
      <c r="DM97">
        <v>4.8000000000000001E-2</v>
      </c>
      <c r="DN97">
        <v>1E-3</v>
      </c>
      <c r="DO97">
        <v>2.1469999999999998</v>
      </c>
      <c r="DP97">
        <v>0.107</v>
      </c>
      <c r="DQ97">
        <v>400</v>
      </c>
      <c r="DR97">
        <v>17</v>
      </c>
      <c r="DS97">
        <v>0.56999999999999995</v>
      </c>
      <c r="DT97">
        <v>0.22</v>
      </c>
      <c r="DU97">
        <v>0.34301160975609762</v>
      </c>
      <c r="DV97">
        <v>-8.8018348432055915E-2</v>
      </c>
      <c r="DW97">
        <v>1.8729334090070202E-2</v>
      </c>
      <c r="DX97">
        <v>1</v>
      </c>
      <c r="DY97">
        <v>2.4344117647058821</v>
      </c>
      <c r="DZ97">
        <v>1.9808114961961141</v>
      </c>
      <c r="EA97">
        <v>2.018150275953746</v>
      </c>
      <c r="EB97">
        <v>0</v>
      </c>
      <c r="EC97">
        <v>4.4533846341463422E-2</v>
      </c>
      <c r="ED97">
        <v>1.7963289198606309E-2</v>
      </c>
      <c r="EE97">
        <v>2.1191507256673298E-3</v>
      </c>
      <c r="EF97">
        <v>1</v>
      </c>
      <c r="EG97">
        <v>2</v>
      </c>
      <c r="EH97">
        <v>3</v>
      </c>
      <c r="EI97" t="s">
        <v>305</v>
      </c>
      <c r="EJ97">
        <v>100</v>
      </c>
      <c r="EK97">
        <v>100</v>
      </c>
      <c r="EL97">
        <v>2.1469999999999998</v>
      </c>
      <c r="EM97">
        <v>0.10879999999999999</v>
      </c>
      <c r="EN97">
        <v>1.533515706868176</v>
      </c>
      <c r="EO97">
        <v>1.948427853356016E-3</v>
      </c>
      <c r="EP97">
        <v>-1.17243448438673E-6</v>
      </c>
      <c r="EQ97">
        <v>3.7522437633766031E-10</v>
      </c>
      <c r="ER97">
        <v>-4.8480710620174061E-2</v>
      </c>
      <c r="ES97">
        <v>1.324990706552629E-3</v>
      </c>
      <c r="ET97">
        <v>4.5198677459254959E-4</v>
      </c>
      <c r="EU97">
        <v>-2.6198240979392152E-7</v>
      </c>
      <c r="EV97">
        <v>2</v>
      </c>
      <c r="EW97">
        <v>2078</v>
      </c>
      <c r="EX97">
        <v>1</v>
      </c>
      <c r="EY97">
        <v>28</v>
      </c>
      <c r="EZ97">
        <v>0.8</v>
      </c>
      <c r="FA97">
        <v>0.9</v>
      </c>
      <c r="FB97">
        <v>1.64551</v>
      </c>
      <c r="FC97">
        <v>2.5402800000000001</v>
      </c>
      <c r="FD97">
        <v>2.8491200000000001</v>
      </c>
      <c r="FE97">
        <v>3.1958000000000002</v>
      </c>
      <c r="FF97">
        <v>3.0981399999999999</v>
      </c>
      <c r="FG97">
        <v>2.4047900000000002</v>
      </c>
      <c r="FH97">
        <v>34.486400000000003</v>
      </c>
      <c r="FI97">
        <v>16.058299999999999</v>
      </c>
      <c r="FJ97">
        <v>18</v>
      </c>
      <c r="FK97">
        <v>1055.94</v>
      </c>
      <c r="FL97">
        <v>800.81700000000001</v>
      </c>
      <c r="FM97">
        <v>24.9998</v>
      </c>
      <c r="FN97">
        <v>23.5778</v>
      </c>
      <c r="FO97">
        <v>30</v>
      </c>
      <c r="FP97">
        <v>23.3353</v>
      </c>
      <c r="FQ97">
        <v>23.396999999999998</v>
      </c>
      <c r="FR97">
        <v>32.939700000000002</v>
      </c>
      <c r="FS97">
        <v>14.921200000000001</v>
      </c>
      <c r="FT97">
        <v>97.751199999999997</v>
      </c>
      <c r="FU97">
        <v>25</v>
      </c>
      <c r="FV97">
        <v>400</v>
      </c>
      <c r="FW97">
        <v>17.426500000000001</v>
      </c>
      <c r="FX97">
        <v>101.35299999999999</v>
      </c>
      <c r="FY97">
        <v>101.58799999999999</v>
      </c>
    </row>
    <row r="98" spans="1:181" x14ac:dyDescent="0.2">
      <c r="A98">
        <v>80</v>
      </c>
      <c r="B98">
        <v>1634338985.0999999</v>
      </c>
      <c r="C98">
        <v>2196.099999904633</v>
      </c>
      <c r="D98" t="s">
        <v>483</v>
      </c>
      <c r="E98" t="s">
        <v>484</v>
      </c>
      <c r="F98" t="s">
        <v>301</v>
      </c>
      <c r="G98">
        <v>1634338985.0999999</v>
      </c>
      <c r="H98">
        <f t="shared" si="92"/>
        <v>8.3289621190267595E-5</v>
      </c>
      <c r="I98">
        <f t="shared" si="93"/>
        <v>8.3289621190267601E-2</v>
      </c>
      <c r="J98">
        <f t="shared" si="94"/>
        <v>-0.675047164718106</v>
      </c>
      <c r="K98">
        <f t="shared" si="95"/>
        <v>400.39100000000002</v>
      </c>
      <c r="L98">
        <f t="shared" si="96"/>
        <v>603.67571902027282</v>
      </c>
      <c r="M98">
        <f t="shared" si="97"/>
        <v>55.038060055578541</v>
      </c>
      <c r="N98">
        <f t="shared" si="98"/>
        <v>36.504274081915007</v>
      </c>
      <c r="O98">
        <f t="shared" si="99"/>
        <v>4.9882810108869777E-3</v>
      </c>
      <c r="P98">
        <f t="shared" si="100"/>
        <v>2.7679496058793478</v>
      </c>
      <c r="Q98">
        <f t="shared" si="101"/>
        <v>4.9832921451432814E-3</v>
      </c>
      <c r="R98">
        <f t="shared" si="102"/>
        <v>3.1150053945593376E-3</v>
      </c>
      <c r="S98">
        <f t="shared" si="103"/>
        <v>0</v>
      </c>
      <c r="T98">
        <f t="shared" si="104"/>
        <v>25.025534039942471</v>
      </c>
      <c r="U98">
        <f t="shared" si="105"/>
        <v>24.436800000000002</v>
      </c>
      <c r="V98">
        <f t="shared" si="106"/>
        <v>3.074465547666323</v>
      </c>
      <c r="W98">
        <f t="shared" si="107"/>
        <v>49.849151838928563</v>
      </c>
      <c r="X98">
        <f t="shared" si="108"/>
        <v>1.5896218215575002</v>
      </c>
      <c r="Y98">
        <f t="shared" si="109"/>
        <v>3.1888643295152739</v>
      </c>
      <c r="Z98">
        <f t="shared" si="110"/>
        <v>1.4848437261088228</v>
      </c>
      <c r="AA98">
        <f t="shared" si="111"/>
        <v>-3.673072294490801</v>
      </c>
      <c r="AB98">
        <f t="shared" si="112"/>
        <v>91.266437601465469</v>
      </c>
      <c r="AC98">
        <f t="shared" si="113"/>
        <v>6.9564475571848288</v>
      </c>
      <c r="AD98">
        <f t="shared" si="114"/>
        <v>94.549812864159492</v>
      </c>
      <c r="AE98">
        <v>2</v>
      </c>
      <c r="AF98">
        <v>0</v>
      </c>
      <c r="AG98">
        <f t="shared" si="115"/>
        <v>1</v>
      </c>
      <c r="AH98">
        <f t="shared" si="116"/>
        <v>0</v>
      </c>
      <c r="AI98">
        <f t="shared" si="117"/>
        <v>48465.544101148553</v>
      </c>
      <c r="AJ98" t="s">
        <v>302</v>
      </c>
      <c r="AK98" t="s">
        <v>302</v>
      </c>
      <c r="AL98">
        <v>0</v>
      </c>
      <c r="AM98">
        <v>0</v>
      </c>
      <c r="AN98" t="e">
        <f t="shared" si="118"/>
        <v>#DIV/0!</v>
      </c>
      <c r="AO98">
        <v>0</v>
      </c>
      <c r="AP98" t="s">
        <v>302</v>
      </c>
      <c r="AQ98" t="s">
        <v>302</v>
      </c>
      <c r="AR98">
        <v>0</v>
      </c>
      <c r="AS98">
        <v>0</v>
      </c>
      <c r="AT98" t="e">
        <f t="shared" si="119"/>
        <v>#DIV/0!</v>
      </c>
      <c r="AU98">
        <v>0.5</v>
      </c>
      <c r="AV98">
        <f t="shared" si="120"/>
        <v>0</v>
      </c>
      <c r="AW98">
        <f t="shared" si="121"/>
        <v>-0.675047164718106</v>
      </c>
      <c r="AX98" t="e">
        <f t="shared" si="122"/>
        <v>#DIV/0!</v>
      </c>
      <c r="AY98" t="e">
        <f t="shared" si="123"/>
        <v>#DIV/0!</v>
      </c>
      <c r="AZ98" t="e">
        <f t="shared" si="124"/>
        <v>#DIV/0!</v>
      </c>
      <c r="BA98" t="e">
        <f t="shared" si="125"/>
        <v>#DIV/0!</v>
      </c>
      <c r="BB98" t="s">
        <v>302</v>
      </c>
      <c r="BC98">
        <v>0</v>
      </c>
      <c r="BD98" t="e">
        <f t="shared" si="126"/>
        <v>#DIV/0!</v>
      </c>
      <c r="BE98" t="e">
        <f t="shared" si="127"/>
        <v>#DIV/0!</v>
      </c>
      <c r="BF98" t="e">
        <f t="shared" si="128"/>
        <v>#DIV/0!</v>
      </c>
      <c r="BG98" t="e">
        <f t="shared" si="129"/>
        <v>#DIV/0!</v>
      </c>
      <c r="BH98" t="e">
        <f t="shared" si="130"/>
        <v>#DIV/0!</v>
      </c>
      <c r="BI98" t="e">
        <f t="shared" si="131"/>
        <v>#DIV/0!</v>
      </c>
      <c r="BJ98" t="e">
        <f t="shared" si="132"/>
        <v>#DIV/0!</v>
      </c>
      <c r="BK98" t="e">
        <f t="shared" si="133"/>
        <v>#DIV/0!</v>
      </c>
      <c r="BL98">
        <f t="shared" si="134"/>
        <v>0</v>
      </c>
      <c r="BM98">
        <f t="shared" si="135"/>
        <v>0</v>
      </c>
      <c r="BN98">
        <f t="shared" si="136"/>
        <v>0</v>
      </c>
      <c r="BO98">
        <f t="shared" si="137"/>
        <v>0</v>
      </c>
      <c r="BP98">
        <v>6</v>
      </c>
      <c r="BQ98">
        <v>0.5</v>
      </c>
      <c r="BR98" t="s">
        <v>303</v>
      </c>
      <c r="BS98">
        <v>1634338985.0999999</v>
      </c>
      <c r="BT98">
        <v>400.39100000000002</v>
      </c>
      <c r="BU98">
        <v>400.00599999999997</v>
      </c>
      <c r="BV98">
        <v>17.435500000000001</v>
      </c>
      <c r="BW98">
        <v>17.386399999999998</v>
      </c>
      <c r="BX98">
        <v>398.24299999999999</v>
      </c>
      <c r="BY98">
        <v>17.326699999999999</v>
      </c>
      <c r="BZ98">
        <v>1000.05</v>
      </c>
      <c r="CA98">
        <v>91.0715</v>
      </c>
      <c r="CB98">
        <v>0.100065</v>
      </c>
      <c r="CC98">
        <v>25.048400000000001</v>
      </c>
      <c r="CD98">
        <v>24.436800000000002</v>
      </c>
      <c r="CE98">
        <v>999.9</v>
      </c>
      <c r="CF98">
        <v>0</v>
      </c>
      <c r="CG98">
        <v>0</v>
      </c>
      <c r="CH98">
        <v>9998.75</v>
      </c>
      <c r="CI98">
        <v>0</v>
      </c>
      <c r="CJ98">
        <v>1.5289399999999999E-3</v>
      </c>
      <c r="CK98">
        <v>0</v>
      </c>
      <c r="CL98">
        <v>0</v>
      </c>
      <c r="CM98">
        <v>0</v>
      </c>
      <c r="CN98">
        <v>0</v>
      </c>
      <c r="CO98">
        <v>2.67</v>
      </c>
      <c r="CP98">
        <v>0</v>
      </c>
      <c r="CQ98">
        <v>1</v>
      </c>
      <c r="CR98">
        <v>-0.85</v>
      </c>
      <c r="CS98">
        <v>34.375</v>
      </c>
      <c r="CT98">
        <v>41.25</v>
      </c>
      <c r="CU98">
        <v>37.875</v>
      </c>
      <c r="CV98">
        <v>41.311999999999998</v>
      </c>
      <c r="CW98">
        <v>36.25</v>
      </c>
      <c r="CX98">
        <v>0</v>
      </c>
      <c r="CY98">
        <v>0</v>
      </c>
      <c r="CZ98">
        <v>0</v>
      </c>
      <c r="DA98">
        <v>4983.3999998569489</v>
      </c>
      <c r="DB98">
        <v>0</v>
      </c>
      <c r="DC98">
        <v>2.505384615384616</v>
      </c>
      <c r="DD98">
        <v>-0.1223930471329554</v>
      </c>
      <c r="DE98">
        <v>-4.0300856664675564</v>
      </c>
      <c r="DF98">
        <v>-4.2346153846153847</v>
      </c>
      <c r="DG98">
        <v>15</v>
      </c>
      <c r="DH98">
        <v>1634338933.5999999</v>
      </c>
      <c r="DI98" t="s">
        <v>470</v>
      </c>
      <c r="DJ98">
        <v>1634338933.5999999</v>
      </c>
      <c r="DK98">
        <v>1634338926.5999999</v>
      </c>
      <c r="DL98">
        <v>140</v>
      </c>
      <c r="DM98">
        <v>4.8000000000000001E-2</v>
      </c>
      <c r="DN98">
        <v>1E-3</v>
      </c>
      <c r="DO98">
        <v>2.1469999999999998</v>
      </c>
      <c r="DP98">
        <v>0.107</v>
      </c>
      <c r="DQ98">
        <v>400</v>
      </c>
      <c r="DR98">
        <v>17</v>
      </c>
      <c r="DS98">
        <v>0.56999999999999995</v>
      </c>
      <c r="DT98">
        <v>0.22</v>
      </c>
      <c r="DU98">
        <v>0.34900421951219512</v>
      </c>
      <c r="DV98">
        <v>8.2368878048780916E-2</v>
      </c>
      <c r="DW98">
        <v>2.3820316994790439E-2</v>
      </c>
      <c r="DX98">
        <v>1</v>
      </c>
      <c r="DY98">
        <v>2.1745714285714279</v>
      </c>
      <c r="DZ98">
        <v>4.0330332681017644</v>
      </c>
      <c r="EA98">
        <v>1.646727218033468</v>
      </c>
      <c r="EB98">
        <v>0</v>
      </c>
      <c r="EC98">
        <v>4.5721660975609757E-2</v>
      </c>
      <c r="ED98">
        <v>2.149853101045307E-2</v>
      </c>
      <c r="EE98">
        <v>2.3318986654214139E-3</v>
      </c>
      <c r="EF98">
        <v>1</v>
      </c>
      <c r="EG98">
        <v>2</v>
      </c>
      <c r="EH98">
        <v>3</v>
      </c>
      <c r="EI98" t="s">
        <v>305</v>
      </c>
      <c r="EJ98">
        <v>100</v>
      </c>
      <c r="EK98">
        <v>100</v>
      </c>
      <c r="EL98">
        <v>2.1480000000000001</v>
      </c>
      <c r="EM98">
        <v>0.10879999999999999</v>
      </c>
      <c r="EN98">
        <v>1.533515706868176</v>
      </c>
      <c r="EO98">
        <v>1.948427853356016E-3</v>
      </c>
      <c r="EP98">
        <v>-1.17243448438673E-6</v>
      </c>
      <c r="EQ98">
        <v>3.7522437633766031E-10</v>
      </c>
      <c r="ER98">
        <v>-4.8480710620174061E-2</v>
      </c>
      <c r="ES98">
        <v>1.324990706552629E-3</v>
      </c>
      <c r="ET98">
        <v>4.5198677459254959E-4</v>
      </c>
      <c r="EU98">
        <v>-2.6198240979392152E-7</v>
      </c>
      <c r="EV98">
        <v>2</v>
      </c>
      <c r="EW98">
        <v>2078</v>
      </c>
      <c r="EX98">
        <v>1</v>
      </c>
      <c r="EY98">
        <v>28</v>
      </c>
      <c r="EZ98">
        <v>0.9</v>
      </c>
      <c r="FA98">
        <v>1</v>
      </c>
      <c r="FB98">
        <v>1.64551</v>
      </c>
      <c r="FC98">
        <v>2.5439500000000002</v>
      </c>
      <c r="FD98">
        <v>2.8491200000000001</v>
      </c>
      <c r="FE98">
        <v>3.1958000000000002</v>
      </c>
      <c r="FF98">
        <v>3.0981399999999999</v>
      </c>
      <c r="FG98">
        <v>2.3938000000000001</v>
      </c>
      <c r="FH98">
        <v>34.486400000000003</v>
      </c>
      <c r="FI98">
        <v>16.058299999999999</v>
      </c>
      <c r="FJ98">
        <v>18</v>
      </c>
      <c r="FK98">
        <v>1056.9000000000001</v>
      </c>
      <c r="FL98">
        <v>800.91099999999994</v>
      </c>
      <c r="FM98">
        <v>24.9999</v>
      </c>
      <c r="FN98">
        <v>23.577000000000002</v>
      </c>
      <c r="FO98">
        <v>30</v>
      </c>
      <c r="FP98">
        <v>23.333400000000001</v>
      </c>
      <c r="FQ98">
        <v>23.396799999999999</v>
      </c>
      <c r="FR98">
        <v>32.938600000000001</v>
      </c>
      <c r="FS98">
        <v>14.921200000000001</v>
      </c>
      <c r="FT98">
        <v>97.751199999999997</v>
      </c>
      <c r="FU98">
        <v>25</v>
      </c>
      <c r="FV98">
        <v>400</v>
      </c>
      <c r="FW98">
        <v>17.426500000000001</v>
      </c>
      <c r="FX98">
        <v>101.354</v>
      </c>
      <c r="FY98">
        <v>101.587</v>
      </c>
    </row>
    <row r="99" spans="1:181" x14ac:dyDescent="0.2">
      <c r="A99">
        <v>81</v>
      </c>
      <c r="B99">
        <v>1634338990.0999999</v>
      </c>
      <c r="C99">
        <v>2201.099999904633</v>
      </c>
      <c r="D99" t="s">
        <v>485</v>
      </c>
      <c r="E99" t="s">
        <v>486</v>
      </c>
      <c r="F99" t="s">
        <v>301</v>
      </c>
      <c r="G99">
        <v>1634338990.0999999</v>
      </c>
      <c r="H99">
        <f t="shared" si="92"/>
        <v>8.5660125252404019E-5</v>
      </c>
      <c r="I99">
        <f t="shared" si="93"/>
        <v>8.5660125252404018E-2</v>
      </c>
      <c r="J99">
        <f t="shared" si="94"/>
        <v>-0.65596283931455446</v>
      </c>
      <c r="K99">
        <f t="shared" si="95"/>
        <v>400.375</v>
      </c>
      <c r="L99">
        <f t="shared" si="96"/>
        <v>591.87644521807624</v>
      </c>
      <c r="M99">
        <f t="shared" si="97"/>
        <v>53.962366844390104</v>
      </c>
      <c r="N99">
        <f t="shared" si="98"/>
        <v>36.502859338087504</v>
      </c>
      <c r="O99">
        <f t="shared" si="99"/>
        <v>5.130033722188794E-3</v>
      </c>
      <c r="P99">
        <f t="shared" si="100"/>
        <v>2.7675314396188626</v>
      </c>
      <c r="Q99">
        <f t="shared" si="101"/>
        <v>5.1247566546986185E-3</v>
      </c>
      <c r="R99">
        <f t="shared" si="102"/>
        <v>3.2034465696920934E-3</v>
      </c>
      <c r="S99">
        <f t="shared" si="103"/>
        <v>0</v>
      </c>
      <c r="T99">
        <f t="shared" si="104"/>
        <v>25.027579996864819</v>
      </c>
      <c r="U99">
        <f t="shared" si="105"/>
        <v>24.437000000000001</v>
      </c>
      <c r="V99">
        <f t="shared" si="106"/>
        <v>3.0745023629765984</v>
      </c>
      <c r="W99">
        <f t="shared" si="107"/>
        <v>49.838904386511203</v>
      </c>
      <c r="X99">
        <f t="shared" si="108"/>
        <v>1.58955080037903</v>
      </c>
      <c r="Y99">
        <f t="shared" si="109"/>
        <v>3.1893774952429306</v>
      </c>
      <c r="Z99">
        <f t="shared" si="110"/>
        <v>1.4849515625975684</v>
      </c>
      <c r="AA99">
        <f t="shared" si="111"/>
        <v>-3.777611523631017</v>
      </c>
      <c r="AB99">
        <f t="shared" si="112"/>
        <v>91.625657468754881</v>
      </c>
      <c r="AC99">
        <f t="shared" si="113"/>
        <v>6.9849851128502909</v>
      </c>
      <c r="AD99">
        <f t="shared" si="114"/>
        <v>94.833031057974154</v>
      </c>
      <c r="AE99">
        <v>2</v>
      </c>
      <c r="AF99">
        <v>0</v>
      </c>
      <c r="AG99">
        <f t="shared" si="115"/>
        <v>1</v>
      </c>
      <c r="AH99">
        <f t="shared" si="116"/>
        <v>0</v>
      </c>
      <c r="AI99">
        <f t="shared" si="117"/>
        <v>48453.641377632928</v>
      </c>
      <c r="AJ99" t="s">
        <v>302</v>
      </c>
      <c r="AK99" t="s">
        <v>302</v>
      </c>
      <c r="AL99">
        <v>0</v>
      </c>
      <c r="AM99">
        <v>0</v>
      </c>
      <c r="AN99" t="e">
        <f t="shared" si="118"/>
        <v>#DIV/0!</v>
      </c>
      <c r="AO99">
        <v>0</v>
      </c>
      <c r="AP99" t="s">
        <v>302</v>
      </c>
      <c r="AQ99" t="s">
        <v>302</v>
      </c>
      <c r="AR99">
        <v>0</v>
      </c>
      <c r="AS99">
        <v>0</v>
      </c>
      <c r="AT99" t="e">
        <f t="shared" si="119"/>
        <v>#DIV/0!</v>
      </c>
      <c r="AU99">
        <v>0.5</v>
      </c>
      <c r="AV99">
        <f t="shared" si="120"/>
        <v>0</v>
      </c>
      <c r="AW99">
        <f t="shared" si="121"/>
        <v>-0.65596283931455446</v>
      </c>
      <c r="AX99" t="e">
        <f t="shared" si="122"/>
        <v>#DIV/0!</v>
      </c>
      <c r="AY99" t="e">
        <f t="shared" si="123"/>
        <v>#DIV/0!</v>
      </c>
      <c r="AZ99" t="e">
        <f t="shared" si="124"/>
        <v>#DIV/0!</v>
      </c>
      <c r="BA99" t="e">
        <f t="shared" si="125"/>
        <v>#DIV/0!</v>
      </c>
      <c r="BB99" t="s">
        <v>302</v>
      </c>
      <c r="BC99">
        <v>0</v>
      </c>
      <c r="BD99" t="e">
        <f t="shared" si="126"/>
        <v>#DIV/0!</v>
      </c>
      <c r="BE99" t="e">
        <f t="shared" si="127"/>
        <v>#DIV/0!</v>
      </c>
      <c r="BF99" t="e">
        <f t="shared" si="128"/>
        <v>#DIV/0!</v>
      </c>
      <c r="BG99" t="e">
        <f t="shared" si="129"/>
        <v>#DIV/0!</v>
      </c>
      <c r="BH99" t="e">
        <f t="shared" si="130"/>
        <v>#DIV/0!</v>
      </c>
      <c r="BI99" t="e">
        <f t="shared" si="131"/>
        <v>#DIV/0!</v>
      </c>
      <c r="BJ99" t="e">
        <f t="shared" si="132"/>
        <v>#DIV/0!</v>
      </c>
      <c r="BK99" t="e">
        <f t="shared" si="133"/>
        <v>#DIV/0!</v>
      </c>
      <c r="BL99">
        <f t="shared" si="134"/>
        <v>0</v>
      </c>
      <c r="BM99">
        <f t="shared" si="135"/>
        <v>0</v>
      </c>
      <c r="BN99">
        <f t="shared" si="136"/>
        <v>0</v>
      </c>
      <c r="BO99">
        <f t="shared" si="137"/>
        <v>0</v>
      </c>
      <c r="BP99">
        <v>6</v>
      </c>
      <c r="BQ99">
        <v>0.5</v>
      </c>
      <c r="BR99" t="s">
        <v>303</v>
      </c>
      <c r="BS99">
        <v>1634338990.0999999</v>
      </c>
      <c r="BT99">
        <v>400.375</v>
      </c>
      <c r="BU99">
        <v>400.00200000000001</v>
      </c>
      <c r="BV99">
        <v>17.434699999999999</v>
      </c>
      <c r="BW99">
        <v>17.3842</v>
      </c>
      <c r="BX99">
        <v>398.22800000000001</v>
      </c>
      <c r="BY99">
        <v>17.325900000000001</v>
      </c>
      <c r="BZ99">
        <v>1000</v>
      </c>
      <c r="CA99">
        <v>91.071799999999996</v>
      </c>
      <c r="CB99">
        <v>9.9874900000000003E-2</v>
      </c>
      <c r="CC99">
        <v>25.051100000000002</v>
      </c>
      <c r="CD99">
        <v>24.437000000000001</v>
      </c>
      <c r="CE99">
        <v>999.9</v>
      </c>
      <c r="CF99">
        <v>0</v>
      </c>
      <c r="CG99">
        <v>0</v>
      </c>
      <c r="CH99">
        <v>9996.25</v>
      </c>
      <c r="CI99">
        <v>0</v>
      </c>
      <c r="CJ99">
        <v>1.5289399999999999E-3</v>
      </c>
      <c r="CK99">
        <v>0</v>
      </c>
      <c r="CL99">
        <v>0</v>
      </c>
      <c r="CM99">
        <v>0</v>
      </c>
      <c r="CN99">
        <v>0</v>
      </c>
      <c r="CO99">
        <v>-0.12</v>
      </c>
      <c r="CP99">
        <v>0</v>
      </c>
      <c r="CQ99">
        <v>-3.49</v>
      </c>
      <c r="CR99">
        <v>-2.1800000000000002</v>
      </c>
      <c r="CS99">
        <v>35.125</v>
      </c>
      <c r="CT99">
        <v>41.311999999999998</v>
      </c>
      <c r="CU99">
        <v>37.811999999999998</v>
      </c>
      <c r="CV99">
        <v>41.375</v>
      </c>
      <c r="CW99">
        <v>36.311999999999998</v>
      </c>
      <c r="CX99">
        <v>0</v>
      </c>
      <c r="CY99">
        <v>0</v>
      </c>
      <c r="CZ99">
        <v>0</v>
      </c>
      <c r="DA99">
        <v>4988.7999999523163</v>
      </c>
      <c r="DB99">
        <v>0</v>
      </c>
      <c r="DC99">
        <v>2.5375999999999999</v>
      </c>
      <c r="DD99">
        <v>-1.9153845199090349</v>
      </c>
      <c r="DE99">
        <v>9.5884614124406351</v>
      </c>
      <c r="DF99">
        <v>-4.0091999999999999</v>
      </c>
      <c r="DG99">
        <v>15</v>
      </c>
      <c r="DH99">
        <v>1634338933.5999999</v>
      </c>
      <c r="DI99" t="s">
        <v>470</v>
      </c>
      <c r="DJ99">
        <v>1634338933.5999999</v>
      </c>
      <c r="DK99">
        <v>1634338926.5999999</v>
      </c>
      <c r="DL99">
        <v>140</v>
      </c>
      <c r="DM99">
        <v>4.8000000000000001E-2</v>
      </c>
      <c r="DN99">
        <v>1E-3</v>
      </c>
      <c r="DO99">
        <v>2.1469999999999998</v>
      </c>
      <c r="DP99">
        <v>0.107</v>
      </c>
      <c r="DQ99">
        <v>400</v>
      </c>
      <c r="DR99">
        <v>17</v>
      </c>
      <c r="DS99">
        <v>0.56999999999999995</v>
      </c>
      <c r="DT99">
        <v>0.22</v>
      </c>
      <c r="DU99">
        <v>0.35455092682926831</v>
      </c>
      <c r="DV99">
        <v>0.1293415400696864</v>
      </c>
      <c r="DW99">
        <v>2.479704749379007E-2</v>
      </c>
      <c r="DX99">
        <v>1</v>
      </c>
      <c r="DY99">
        <v>2.5747058823529412</v>
      </c>
      <c r="DZ99">
        <v>1.36325528984601</v>
      </c>
      <c r="EA99">
        <v>1.3978076011974601</v>
      </c>
      <c r="EB99">
        <v>0</v>
      </c>
      <c r="EC99">
        <v>4.773321951219512E-2</v>
      </c>
      <c r="ED99">
        <v>1.9233788153310189E-2</v>
      </c>
      <c r="EE99">
        <v>2.0796022533893831E-3</v>
      </c>
      <c r="EF99">
        <v>1</v>
      </c>
      <c r="EG99">
        <v>2</v>
      </c>
      <c r="EH99">
        <v>3</v>
      </c>
      <c r="EI99" t="s">
        <v>305</v>
      </c>
      <c r="EJ99">
        <v>100</v>
      </c>
      <c r="EK99">
        <v>100</v>
      </c>
      <c r="EL99">
        <v>2.1469999999999998</v>
      </c>
      <c r="EM99">
        <v>0.10879999999999999</v>
      </c>
      <c r="EN99">
        <v>1.533515706868176</v>
      </c>
      <c r="EO99">
        <v>1.948427853356016E-3</v>
      </c>
      <c r="EP99">
        <v>-1.17243448438673E-6</v>
      </c>
      <c r="EQ99">
        <v>3.7522437633766031E-10</v>
      </c>
      <c r="ER99">
        <v>-4.8480710620174061E-2</v>
      </c>
      <c r="ES99">
        <v>1.324990706552629E-3</v>
      </c>
      <c r="ET99">
        <v>4.5198677459254959E-4</v>
      </c>
      <c r="EU99">
        <v>-2.6198240979392152E-7</v>
      </c>
      <c r="EV99">
        <v>2</v>
      </c>
      <c r="EW99">
        <v>2078</v>
      </c>
      <c r="EX99">
        <v>1</v>
      </c>
      <c r="EY99">
        <v>28</v>
      </c>
      <c r="EZ99">
        <v>0.9</v>
      </c>
      <c r="FA99">
        <v>1.1000000000000001</v>
      </c>
      <c r="FB99">
        <v>1.64429</v>
      </c>
      <c r="FC99">
        <v>2.5390600000000001</v>
      </c>
      <c r="FD99">
        <v>2.8491200000000001</v>
      </c>
      <c r="FE99">
        <v>3.1958000000000002</v>
      </c>
      <c r="FF99">
        <v>3.0981399999999999</v>
      </c>
      <c r="FG99">
        <v>2.4243199999999998</v>
      </c>
      <c r="FH99">
        <v>34.486400000000003</v>
      </c>
      <c r="FI99">
        <v>16.0671</v>
      </c>
      <c r="FJ99">
        <v>18</v>
      </c>
      <c r="FK99">
        <v>1056.31</v>
      </c>
      <c r="FL99">
        <v>800.93600000000004</v>
      </c>
      <c r="FM99">
        <v>25</v>
      </c>
      <c r="FN99">
        <v>23.575700000000001</v>
      </c>
      <c r="FO99">
        <v>30</v>
      </c>
      <c r="FP99">
        <v>23.333300000000001</v>
      </c>
      <c r="FQ99">
        <v>23.396799999999999</v>
      </c>
      <c r="FR99">
        <v>32.9377</v>
      </c>
      <c r="FS99">
        <v>14.921200000000001</v>
      </c>
      <c r="FT99">
        <v>97.751199999999997</v>
      </c>
      <c r="FU99">
        <v>25</v>
      </c>
      <c r="FV99">
        <v>400</v>
      </c>
      <c r="FW99">
        <v>17.426500000000001</v>
      </c>
      <c r="FX99">
        <v>101.35599999999999</v>
      </c>
      <c r="FY99">
        <v>101.58799999999999</v>
      </c>
    </row>
    <row r="100" spans="1:181" x14ac:dyDescent="0.2">
      <c r="A100">
        <v>82</v>
      </c>
      <c r="B100">
        <v>1634338995.0999999</v>
      </c>
      <c r="C100">
        <v>2206.099999904633</v>
      </c>
      <c r="D100" t="s">
        <v>487</v>
      </c>
      <c r="E100" t="s">
        <v>488</v>
      </c>
      <c r="F100" t="s">
        <v>301</v>
      </c>
      <c r="G100">
        <v>1634338995.0999999</v>
      </c>
      <c r="H100">
        <f t="shared" si="92"/>
        <v>8.8887307995201342E-5</v>
      </c>
      <c r="I100">
        <f t="shared" si="93"/>
        <v>8.8887307995201337E-2</v>
      </c>
      <c r="J100">
        <f t="shared" si="94"/>
        <v>-0.62395136148787733</v>
      </c>
      <c r="K100">
        <f t="shared" si="95"/>
        <v>400.37900000000002</v>
      </c>
      <c r="L100">
        <f t="shared" si="96"/>
        <v>575.15329489509531</v>
      </c>
      <c r="M100">
        <f t="shared" si="97"/>
        <v>52.437317153172991</v>
      </c>
      <c r="N100">
        <f t="shared" si="98"/>
        <v>36.502965019611999</v>
      </c>
      <c r="O100">
        <f t="shared" si="99"/>
        <v>5.3200108219272242E-3</v>
      </c>
      <c r="P100">
        <f t="shared" si="100"/>
        <v>2.7691010516354169</v>
      </c>
      <c r="Q100">
        <f t="shared" si="101"/>
        <v>5.314339119756737E-3</v>
      </c>
      <c r="R100">
        <f t="shared" si="102"/>
        <v>3.3219710144364455E-3</v>
      </c>
      <c r="S100">
        <f t="shared" si="103"/>
        <v>0</v>
      </c>
      <c r="T100">
        <f t="shared" si="104"/>
        <v>25.029306795130939</v>
      </c>
      <c r="U100">
        <f t="shared" si="105"/>
        <v>24.441500000000001</v>
      </c>
      <c r="V100">
        <f t="shared" si="106"/>
        <v>3.0753308093438916</v>
      </c>
      <c r="W100">
        <f t="shared" si="107"/>
        <v>49.827113361887093</v>
      </c>
      <c r="X100">
        <f t="shared" si="108"/>
        <v>1.5894209995351998</v>
      </c>
      <c r="Y100">
        <f t="shared" si="109"/>
        <v>3.1898717230345368</v>
      </c>
      <c r="Z100">
        <f t="shared" si="110"/>
        <v>1.4859098098086918</v>
      </c>
      <c r="AA100">
        <f t="shared" si="111"/>
        <v>-3.9199302825883793</v>
      </c>
      <c r="AB100">
        <f t="shared" si="112"/>
        <v>91.393976403389217</v>
      </c>
      <c r="AC100">
        <f t="shared" si="113"/>
        <v>6.9636228876158528</v>
      </c>
      <c r="AD100">
        <f t="shared" si="114"/>
        <v>94.437669008416691</v>
      </c>
      <c r="AE100">
        <v>4</v>
      </c>
      <c r="AF100">
        <v>0</v>
      </c>
      <c r="AG100">
        <f t="shared" si="115"/>
        <v>1</v>
      </c>
      <c r="AH100">
        <f t="shared" si="116"/>
        <v>0</v>
      </c>
      <c r="AI100">
        <f t="shared" si="117"/>
        <v>48496.259228744668</v>
      </c>
      <c r="AJ100" t="s">
        <v>302</v>
      </c>
      <c r="AK100" t="s">
        <v>302</v>
      </c>
      <c r="AL100">
        <v>0</v>
      </c>
      <c r="AM100">
        <v>0</v>
      </c>
      <c r="AN100" t="e">
        <f t="shared" si="118"/>
        <v>#DIV/0!</v>
      </c>
      <c r="AO100">
        <v>0</v>
      </c>
      <c r="AP100" t="s">
        <v>302</v>
      </c>
      <c r="AQ100" t="s">
        <v>302</v>
      </c>
      <c r="AR100">
        <v>0</v>
      </c>
      <c r="AS100">
        <v>0</v>
      </c>
      <c r="AT100" t="e">
        <f t="shared" si="119"/>
        <v>#DIV/0!</v>
      </c>
      <c r="AU100">
        <v>0.5</v>
      </c>
      <c r="AV100">
        <f t="shared" si="120"/>
        <v>0</v>
      </c>
      <c r="AW100">
        <f t="shared" si="121"/>
        <v>-0.62395136148787733</v>
      </c>
      <c r="AX100" t="e">
        <f t="shared" si="122"/>
        <v>#DIV/0!</v>
      </c>
      <c r="AY100" t="e">
        <f t="shared" si="123"/>
        <v>#DIV/0!</v>
      </c>
      <c r="AZ100" t="e">
        <f t="shared" si="124"/>
        <v>#DIV/0!</v>
      </c>
      <c r="BA100" t="e">
        <f t="shared" si="125"/>
        <v>#DIV/0!</v>
      </c>
      <c r="BB100" t="s">
        <v>302</v>
      </c>
      <c r="BC100">
        <v>0</v>
      </c>
      <c r="BD100" t="e">
        <f t="shared" si="126"/>
        <v>#DIV/0!</v>
      </c>
      <c r="BE100" t="e">
        <f t="shared" si="127"/>
        <v>#DIV/0!</v>
      </c>
      <c r="BF100" t="e">
        <f t="shared" si="128"/>
        <v>#DIV/0!</v>
      </c>
      <c r="BG100" t="e">
        <f t="shared" si="129"/>
        <v>#DIV/0!</v>
      </c>
      <c r="BH100" t="e">
        <f t="shared" si="130"/>
        <v>#DIV/0!</v>
      </c>
      <c r="BI100" t="e">
        <f t="shared" si="131"/>
        <v>#DIV/0!</v>
      </c>
      <c r="BJ100" t="e">
        <f t="shared" si="132"/>
        <v>#DIV/0!</v>
      </c>
      <c r="BK100" t="e">
        <f t="shared" si="133"/>
        <v>#DIV/0!</v>
      </c>
      <c r="BL100">
        <f t="shared" si="134"/>
        <v>0</v>
      </c>
      <c r="BM100">
        <f t="shared" si="135"/>
        <v>0</v>
      </c>
      <c r="BN100">
        <f t="shared" si="136"/>
        <v>0</v>
      </c>
      <c r="BO100">
        <f t="shared" si="137"/>
        <v>0</v>
      </c>
      <c r="BP100">
        <v>6</v>
      </c>
      <c r="BQ100">
        <v>0.5</v>
      </c>
      <c r="BR100" t="s">
        <v>303</v>
      </c>
      <c r="BS100">
        <v>1634338995.0999999</v>
      </c>
      <c r="BT100">
        <v>400.37900000000002</v>
      </c>
      <c r="BU100">
        <v>400.02600000000001</v>
      </c>
      <c r="BV100">
        <v>17.433399999999999</v>
      </c>
      <c r="BW100">
        <v>17.381</v>
      </c>
      <c r="BX100">
        <v>398.23200000000003</v>
      </c>
      <c r="BY100">
        <v>17.3247</v>
      </c>
      <c r="BZ100">
        <v>1000.05</v>
      </c>
      <c r="CA100">
        <v>91.070999999999998</v>
      </c>
      <c r="CB100">
        <v>0.10002800000000001</v>
      </c>
      <c r="CC100">
        <v>25.053699999999999</v>
      </c>
      <c r="CD100">
        <v>24.441500000000001</v>
      </c>
      <c r="CE100">
        <v>999.9</v>
      </c>
      <c r="CF100">
        <v>0</v>
      </c>
      <c r="CG100">
        <v>0</v>
      </c>
      <c r="CH100">
        <v>10005.6</v>
      </c>
      <c r="CI100">
        <v>0</v>
      </c>
      <c r="CJ100">
        <v>1.5289399999999999E-3</v>
      </c>
      <c r="CK100">
        <v>0</v>
      </c>
      <c r="CL100">
        <v>0</v>
      </c>
      <c r="CM100">
        <v>0</v>
      </c>
      <c r="CN100">
        <v>0</v>
      </c>
      <c r="CO100">
        <v>-0.49</v>
      </c>
      <c r="CP100">
        <v>0</v>
      </c>
      <c r="CQ100">
        <v>0.46</v>
      </c>
      <c r="CR100">
        <v>-1.2</v>
      </c>
      <c r="CS100">
        <v>34.875</v>
      </c>
      <c r="CT100">
        <v>41.311999999999998</v>
      </c>
      <c r="CU100">
        <v>37.875</v>
      </c>
      <c r="CV100">
        <v>41.375</v>
      </c>
      <c r="CW100">
        <v>36.311999999999998</v>
      </c>
      <c r="CX100">
        <v>0</v>
      </c>
      <c r="CY100">
        <v>0</v>
      </c>
      <c r="CZ100">
        <v>0</v>
      </c>
      <c r="DA100">
        <v>4993.5999999046326</v>
      </c>
      <c r="DB100">
        <v>0</v>
      </c>
      <c r="DC100">
        <v>1.9883999999999999</v>
      </c>
      <c r="DD100">
        <v>-4.498461404025436</v>
      </c>
      <c r="DE100">
        <v>15.51692293502404</v>
      </c>
      <c r="DF100">
        <v>-3.0983999999999998</v>
      </c>
      <c r="DG100">
        <v>15</v>
      </c>
      <c r="DH100">
        <v>1634338933.5999999</v>
      </c>
      <c r="DI100" t="s">
        <v>470</v>
      </c>
      <c r="DJ100">
        <v>1634338933.5999999</v>
      </c>
      <c r="DK100">
        <v>1634338926.5999999</v>
      </c>
      <c r="DL100">
        <v>140</v>
      </c>
      <c r="DM100">
        <v>4.8000000000000001E-2</v>
      </c>
      <c r="DN100">
        <v>1E-3</v>
      </c>
      <c r="DO100">
        <v>2.1469999999999998</v>
      </c>
      <c r="DP100">
        <v>0.107</v>
      </c>
      <c r="DQ100">
        <v>400</v>
      </c>
      <c r="DR100">
        <v>17</v>
      </c>
      <c r="DS100">
        <v>0.56999999999999995</v>
      </c>
      <c r="DT100">
        <v>0.22</v>
      </c>
      <c r="DU100">
        <v>0.36434634146341471</v>
      </c>
      <c r="DV100">
        <v>0.17845461324041759</v>
      </c>
      <c r="DW100">
        <v>2.7635200875773969E-2</v>
      </c>
      <c r="DX100">
        <v>1</v>
      </c>
      <c r="DY100">
        <v>2.3694117647058821</v>
      </c>
      <c r="DZ100">
        <v>-4.3232459847844522</v>
      </c>
      <c r="EA100">
        <v>1.61038347858418</v>
      </c>
      <c r="EB100">
        <v>0</v>
      </c>
      <c r="EC100">
        <v>4.9074826829268288E-2</v>
      </c>
      <c r="ED100">
        <v>1.5857117770034811E-2</v>
      </c>
      <c r="EE100">
        <v>1.7038645404512109E-3</v>
      </c>
      <c r="EF100">
        <v>1</v>
      </c>
      <c r="EG100">
        <v>2</v>
      </c>
      <c r="EH100">
        <v>3</v>
      </c>
      <c r="EI100" t="s">
        <v>305</v>
      </c>
      <c r="EJ100">
        <v>100</v>
      </c>
      <c r="EK100">
        <v>100</v>
      </c>
      <c r="EL100">
        <v>2.1469999999999998</v>
      </c>
      <c r="EM100">
        <v>0.1087</v>
      </c>
      <c r="EN100">
        <v>1.533515706868176</v>
      </c>
      <c r="EO100">
        <v>1.948427853356016E-3</v>
      </c>
      <c r="EP100">
        <v>-1.17243448438673E-6</v>
      </c>
      <c r="EQ100">
        <v>3.7522437633766031E-10</v>
      </c>
      <c r="ER100">
        <v>-4.8480710620174061E-2</v>
      </c>
      <c r="ES100">
        <v>1.324990706552629E-3</v>
      </c>
      <c r="ET100">
        <v>4.5198677459254959E-4</v>
      </c>
      <c r="EU100">
        <v>-2.6198240979392152E-7</v>
      </c>
      <c r="EV100">
        <v>2</v>
      </c>
      <c r="EW100">
        <v>2078</v>
      </c>
      <c r="EX100">
        <v>1</v>
      </c>
      <c r="EY100">
        <v>28</v>
      </c>
      <c r="EZ100">
        <v>1</v>
      </c>
      <c r="FA100">
        <v>1.1000000000000001</v>
      </c>
      <c r="FB100">
        <v>1.64429</v>
      </c>
      <c r="FC100">
        <v>2.5354000000000001</v>
      </c>
      <c r="FD100">
        <v>2.8491200000000001</v>
      </c>
      <c r="FE100">
        <v>3.1958000000000002</v>
      </c>
      <c r="FF100">
        <v>3.0981399999999999</v>
      </c>
      <c r="FG100">
        <v>2.4462899999999999</v>
      </c>
      <c r="FH100">
        <v>34.486400000000003</v>
      </c>
      <c r="FI100">
        <v>16.0671</v>
      </c>
      <c r="FJ100">
        <v>18</v>
      </c>
      <c r="FK100">
        <v>1055.0899999999999</v>
      </c>
      <c r="FL100">
        <v>801.12699999999995</v>
      </c>
      <c r="FM100">
        <v>24.9999</v>
      </c>
      <c r="FN100">
        <v>23.575700000000001</v>
      </c>
      <c r="FO100">
        <v>29.9999</v>
      </c>
      <c r="FP100">
        <v>23.331900000000001</v>
      </c>
      <c r="FQ100">
        <v>23.3948</v>
      </c>
      <c r="FR100">
        <v>32.937899999999999</v>
      </c>
      <c r="FS100">
        <v>14.921200000000001</v>
      </c>
      <c r="FT100">
        <v>97.751199999999997</v>
      </c>
      <c r="FU100">
        <v>25</v>
      </c>
      <c r="FV100">
        <v>400</v>
      </c>
      <c r="FW100">
        <v>17.426500000000001</v>
      </c>
      <c r="FX100">
        <v>101.35299999999999</v>
      </c>
      <c r="FY100">
        <v>101.592</v>
      </c>
    </row>
    <row r="101" spans="1:181" x14ac:dyDescent="0.2">
      <c r="A101">
        <v>83</v>
      </c>
      <c r="B101">
        <v>1634339000.0999999</v>
      </c>
      <c r="C101">
        <v>2211.099999904633</v>
      </c>
      <c r="D101" t="s">
        <v>489</v>
      </c>
      <c r="E101" t="s">
        <v>490</v>
      </c>
      <c r="F101" t="s">
        <v>301</v>
      </c>
      <c r="G101">
        <v>1634339000.0999999</v>
      </c>
      <c r="H101">
        <f t="shared" si="92"/>
        <v>8.5149459008472731E-5</v>
      </c>
      <c r="I101">
        <f t="shared" si="93"/>
        <v>8.5149459008472733E-2</v>
      </c>
      <c r="J101">
        <f t="shared" si="94"/>
        <v>-0.65408125979992382</v>
      </c>
      <c r="K101">
        <f t="shared" si="95"/>
        <v>400.37599999999998</v>
      </c>
      <c r="L101">
        <f t="shared" si="96"/>
        <v>592.90258185240918</v>
      </c>
      <c r="M101">
        <f t="shared" si="97"/>
        <v>54.056036225958337</v>
      </c>
      <c r="N101">
        <f t="shared" si="98"/>
        <v>36.503028022555995</v>
      </c>
      <c r="O101">
        <f t="shared" si="99"/>
        <v>5.0887802169900529E-3</v>
      </c>
      <c r="P101">
        <f t="shared" si="100"/>
        <v>2.764251713668668</v>
      </c>
      <c r="Q101">
        <f t="shared" si="101"/>
        <v>5.0835814795452449E-3</v>
      </c>
      <c r="R101">
        <f t="shared" si="102"/>
        <v>3.1777050574980136E-3</v>
      </c>
      <c r="S101">
        <f t="shared" si="103"/>
        <v>0</v>
      </c>
      <c r="T101">
        <f t="shared" si="104"/>
        <v>25.033794547608913</v>
      </c>
      <c r="U101">
        <f t="shared" si="105"/>
        <v>24.451799999999999</v>
      </c>
      <c r="V101">
        <f t="shared" si="106"/>
        <v>3.0772277655423474</v>
      </c>
      <c r="W101">
        <f t="shared" si="107"/>
        <v>49.809465329541766</v>
      </c>
      <c r="X101">
        <f t="shared" si="108"/>
        <v>1.58918948826295</v>
      </c>
      <c r="Y101">
        <f t="shared" si="109"/>
        <v>3.1905371353593086</v>
      </c>
      <c r="Z101">
        <f t="shared" si="110"/>
        <v>1.4880382772793974</v>
      </c>
      <c r="AA101">
        <f t="shared" si="111"/>
        <v>-3.7550911422736473</v>
      </c>
      <c r="AB101">
        <f t="shared" si="112"/>
        <v>90.220545259675063</v>
      </c>
      <c r="AC101">
        <f t="shared" si="113"/>
        <v>6.8867531745533341</v>
      </c>
      <c r="AD101">
        <f t="shared" si="114"/>
        <v>93.352207291954755</v>
      </c>
      <c r="AE101">
        <v>3</v>
      </c>
      <c r="AF101">
        <v>0</v>
      </c>
      <c r="AG101">
        <f t="shared" si="115"/>
        <v>1</v>
      </c>
      <c r="AH101">
        <f t="shared" si="116"/>
        <v>0</v>
      </c>
      <c r="AI101">
        <f t="shared" si="117"/>
        <v>48362.724560829454</v>
      </c>
      <c r="AJ101" t="s">
        <v>302</v>
      </c>
      <c r="AK101" t="s">
        <v>302</v>
      </c>
      <c r="AL101">
        <v>0</v>
      </c>
      <c r="AM101">
        <v>0</v>
      </c>
      <c r="AN101" t="e">
        <f t="shared" si="118"/>
        <v>#DIV/0!</v>
      </c>
      <c r="AO101">
        <v>0</v>
      </c>
      <c r="AP101" t="s">
        <v>302</v>
      </c>
      <c r="AQ101" t="s">
        <v>302</v>
      </c>
      <c r="AR101">
        <v>0</v>
      </c>
      <c r="AS101">
        <v>0</v>
      </c>
      <c r="AT101" t="e">
        <f t="shared" si="119"/>
        <v>#DIV/0!</v>
      </c>
      <c r="AU101">
        <v>0.5</v>
      </c>
      <c r="AV101">
        <f t="shared" si="120"/>
        <v>0</v>
      </c>
      <c r="AW101">
        <f t="shared" si="121"/>
        <v>-0.65408125979992382</v>
      </c>
      <c r="AX101" t="e">
        <f t="shared" si="122"/>
        <v>#DIV/0!</v>
      </c>
      <c r="AY101" t="e">
        <f t="shared" si="123"/>
        <v>#DIV/0!</v>
      </c>
      <c r="AZ101" t="e">
        <f t="shared" si="124"/>
        <v>#DIV/0!</v>
      </c>
      <c r="BA101" t="e">
        <f t="shared" si="125"/>
        <v>#DIV/0!</v>
      </c>
      <c r="BB101" t="s">
        <v>302</v>
      </c>
      <c r="BC101">
        <v>0</v>
      </c>
      <c r="BD101" t="e">
        <f t="shared" si="126"/>
        <v>#DIV/0!</v>
      </c>
      <c r="BE101" t="e">
        <f t="shared" si="127"/>
        <v>#DIV/0!</v>
      </c>
      <c r="BF101" t="e">
        <f t="shared" si="128"/>
        <v>#DIV/0!</v>
      </c>
      <c r="BG101" t="e">
        <f t="shared" si="129"/>
        <v>#DIV/0!</v>
      </c>
      <c r="BH101" t="e">
        <f t="shared" si="130"/>
        <v>#DIV/0!</v>
      </c>
      <c r="BI101" t="e">
        <f t="shared" si="131"/>
        <v>#DIV/0!</v>
      </c>
      <c r="BJ101" t="e">
        <f t="shared" si="132"/>
        <v>#DIV/0!</v>
      </c>
      <c r="BK101" t="e">
        <f t="shared" si="133"/>
        <v>#DIV/0!</v>
      </c>
      <c r="BL101">
        <f t="shared" si="134"/>
        <v>0</v>
      </c>
      <c r="BM101">
        <f t="shared" si="135"/>
        <v>0</v>
      </c>
      <c r="BN101">
        <f t="shared" si="136"/>
        <v>0</v>
      </c>
      <c r="BO101">
        <f t="shared" si="137"/>
        <v>0</v>
      </c>
      <c r="BP101">
        <v>6</v>
      </c>
      <c r="BQ101">
        <v>0.5</v>
      </c>
      <c r="BR101" t="s">
        <v>303</v>
      </c>
      <c r="BS101">
        <v>1634339000.0999999</v>
      </c>
      <c r="BT101">
        <v>400.37599999999998</v>
      </c>
      <c r="BU101">
        <v>400.00400000000002</v>
      </c>
      <c r="BV101">
        <v>17.430700000000002</v>
      </c>
      <c r="BW101">
        <v>17.380500000000001</v>
      </c>
      <c r="BX101">
        <v>398.22899999999998</v>
      </c>
      <c r="BY101">
        <v>17.321999999999999</v>
      </c>
      <c r="BZ101">
        <v>999.98299999999995</v>
      </c>
      <c r="CA101">
        <v>91.072100000000006</v>
      </c>
      <c r="CB101">
        <v>9.9768499999999996E-2</v>
      </c>
      <c r="CC101">
        <v>25.057200000000002</v>
      </c>
      <c r="CD101">
        <v>24.451799999999999</v>
      </c>
      <c r="CE101">
        <v>999.9</v>
      </c>
      <c r="CF101">
        <v>0</v>
      </c>
      <c r="CG101">
        <v>0</v>
      </c>
      <c r="CH101">
        <v>9976.8799999999992</v>
      </c>
      <c r="CI101">
        <v>0</v>
      </c>
      <c r="CJ101">
        <v>1.6245000000000001E-3</v>
      </c>
      <c r="CK101">
        <v>0</v>
      </c>
      <c r="CL101">
        <v>0</v>
      </c>
      <c r="CM101">
        <v>0</v>
      </c>
      <c r="CN101">
        <v>0</v>
      </c>
      <c r="CO101">
        <v>1.63</v>
      </c>
      <c r="CP101">
        <v>0</v>
      </c>
      <c r="CQ101">
        <v>-2.09</v>
      </c>
      <c r="CR101">
        <v>-2.35</v>
      </c>
      <c r="CS101">
        <v>35.311999999999998</v>
      </c>
      <c r="CT101">
        <v>41.311999999999998</v>
      </c>
      <c r="CU101">
        <v>37.811999999999998</v>
      </c>
      <c r="CV101">
        <v>41.436999999999998</v>
      </c>
      <c r="CW101">
        <v>36.311999999999998</v>
      </c>
      <c r="CX101">
        <v>0</v>
      </c>
      <c r="CY101">
        <v>0</v>
      </c>
      <c r="CZ101">
        <v>0</v>
      </c>
      <c r="DA101">
        <v>4998.3999998569489</v>
      </c>
      <c r="DB101">
        <v>0</v>
      </c>
      <c r="DC101">
        <v>1.9144000000000001</v>
      </c>
      <c r="DD101">
        <v>-3.239999911723987</v>
      </c>
      <c r="DE101">
        <v>-12.156153908008649</v>
      </c>
      <c r="DF101">
        <v>-3.0579999999999998</v>
      </c>
      <c r="DG101">
        <v>15</v>
      </c>
      <c r="DH101">
        <v>1634338933.5999999</v>
      </c>
      <c r="DI101" t="s">
        <v>470</v>
      </c>
      <c r="DJ101">
        <v>1634338933.5999999</v>
      </c>
      <c r="DK101">
        <v>1634338926.5999999</v>
      </c>
      <c r="DL101">
        <v>140</v>
      </c>
      <c r="DM101">
        <v>4.8000000000000001E-2</v>
      </c>
      <c r="DN101">
        <v>1E-3</v>
      </c>
      <c r="DO101">
        <v>2.1469999999999998</v>
      </c>
      <c r="DP101">
        <v>0.107</v>
      </c>
      <c r="DQ101">
        <v>400</v>
      </c>
      <c r="DR101">
        <v>17</v>
      </c>
      <c r="DS101">
        <v>0.56999999999999995</v>
      </c>
      <c r="DT101">
        <v>0.22</v>
      </c>
      <c r="DU101">
        <v>0.36514356097560979</v>
      </c>
      <c r="DV101">
        <v>-0.1263162857142856</v>
      </c>
      <c r="DW101">
        <v>2.7483329917756209E-2</v>
      </c>
      <c r="DX101">
        <v>1</v>
      </c>
      <c r="DY101">
        <v>2.0371428571428569</v>
      </c>
      <c r="DZ101">
        <v>-2.549589041095889</v>
      </c>
      <c r="EA101">
        <v>1.540770811599685</v>
      </c>
      <c r="EB101">
        <v>0</v>
      </c>
      <c r="EC101">
        <v>5.0615780487804879E-2</v>
      </c>
      <c r="ED101">
        <v>1.9288158188153399E-2</v>
      </c>
      <c r="EE101">
        <v>2.052588876091221E-3</v>
      </c>
      <c r="EF101">
        <v>1</v>
      </c>
      <c r="EG101">
        <v>2</v>
      </c>
      <c r="EH101">
        <v>3</v>
      </c>
      <c r="EI101" t="s">
        <v>305</v>
      </c>
      <c r="EJ101">
        <v>100</v>
      </c>
      <c r="EK101">
        <v>100</v>
      </c>
      <c r="EL101">
        <v>2.1469999999999998</v>
      </c>
      <c r="EM101">
        <v>0.1087</v>
      </c>
      <c r="EN101">
        <v>1.533515706868176</v>
      </c>
      <c r="EO101">
        <v>1.948427853356016E-3</v>
      </c>
      <c r="EP101">
        <v>-1.17243448438673E-6</v>
      </c>
      <c r="EQ101">
        <v>3.7522437633766031E-10</v>
      </c>
      <c r="ER101">
        <v>-4.8480710620174061E-2</v>
      </c>
      <c r="ES101">
        <v>1.324990706552629E-3</v>
      </c>
      <c r="ET101">
        <v>4.5198677459254959E-4</v>
      </c>
      <c r="EU101">
        <v>-2.6198240979392152E-7</v>
      </c>
      <c r="EV101">
        <v>2</v>
      </c>
      <c r="EW101">
        <v>2078</v>
      </c>
      <c r="EX101">
        <v>1</v>
      </c>
      <c r="EY101">
        <v>28</v>
      </c>
      <c r="EZ101">
        <v>1.1000000000000001</v>
      </c>
      <c r="FA101">
        <v>1.2</v>
      </c>
      <c r="FB101">
        <v>1.64551</v>
      </c>
      <c r="FC101">
        <v>2.5366200000000001</v>
      </c>
      <c r="FD101">
        <v>2.8491200000000001</v>
      </c>
      <c r="FE101">
        <v>3.1958000000000002</v>
      </c>
      <c r="FF101">
        <v>3.0981399999999999</v>
      </c>
      <c r="FG101">
        <v>2.4133300000000002</v>
      </c>
      <c r="FH101">
        <v>34.486400000000003</v>
      </c>
      <c r="FI101">
        <v>16.0671</v>
      </c>
      <c r="FJ101">
        <v>18</v>
      </c>
      <c r="FK101">
        <v>1055.5999999999999</v>
      </c>
      <c r="FL101">
        <v>800.90599999999995</v>
      </c>
      <c r="FM101">
        <v>24.9999</v>
      </c>
      <c r="FN101">
        <v>23.573799999999999</v>
      </c>
      <c r="FO101">
        <v>30</v>
      </c>
      <c r="FP101">
        <v>23.331299999999999</v>
      </c>
      <c r="FQ101">
        <v>23.3948</v>
      </c>
      <c r="FR101">
        <v>32.938299999999998</v>
      </c>
      <c r="FS101">
        <v>14.921200000000001</v>
      </c>
      <c r="FT101">
        <v>97.751199999999997</v>
      </c>
      <c r="FU101">
        <v>25</v>
      </c>
      <c r="FV101">
        <v>400</v>
      </c>
      <c r="FW101">
        <v>17.426500000000001</v>
      </c>
      <c r="FX101">
        <v>101.355</v>
      </c>
      <c r="FY101">
        <v>101.59</v>
      </c>
    </row>
    <row r="102" spans="1:181" x14ac:dyDescent="0.2">
      <c r="A102">
        <v>84</v>
      </c>
      <c r="B102">
        <v>1634339005.0999999</v>
      </c>
      <c r="C102">
        <v>2216.099999904633</v>
      </c>
      <c r="D102" t="s">
        <v>491</v>
      </c>
      <c r="E102" t="s">
        <v>492</v>
      </c>
      <c r="F102" t="s">
        <v>301</v>
      </c>
      <c r="G102">
        <v>1634339005.0999999</v>
      </c>
      <c r="H102">
        <f t="shared" si="92"/>
        <v>9.0064431991620207E-5</v>
      </c>
      <c r="I102">
        <f t="shared" si="93"/>
        <v>9.0064431991620203E-2</v>
      </c>
      <c r="J102">
        <f t="shared" si="94"/>
        <v>-0.65268912356091169</v>
      </c>
      <c r="K102">
        <f t="shared" si="95"/>
        <v>400.37400000000002</v>
      </c>
      <c r="L102">
        <f t="shared" si="96"/>
        <v>581.27087920787233</v>
      </c>
      <c r="M102">
        <f t="shared" si="97"/>
        <v>52.9957053268962</v>
      </c>
      <c r="N102">
        <f t="shared" si="98"/>
        <v>36.502951177368004</v>
      </c>
      <c r="O102">
        <f t="shared" si="99"/>
        <v>5.3869036365943234E-3</v>
      </c>
      <c r="P102">
        <f t="shared" si="100"/>
        <v>2.7702902844425692</v>
      </c>
      <c r="Q102">
        <f t="shared" si="101"/>
        <v>5.381090985493193E-3</v>
      </c>
      <c r="R102">
        <f t="shared" si="102"/>
        <v>3.3637035751734618E-3</v>
      </c>
      <c r="S102">
        <f t="shared" si="103"/>
        <v>0</v>
      </c>
      <c r="T102">
        <f t="shared" si="104"/>
        <v>25.037993774848989</v>
      </c>
      <c r="U102">
        <f t="shared" si="105"/>
        <v>24.445</v>
      </c>
      <c r="V102">
        <f t="shared" si="106"/>
        <v>3.0759752914194616</v>
      </c>
      <c r="W102">
        <f t="shared" si="107"/>
        <v>49.788715872937757</v>
      </c>
      <c r="X102">
        <f t="shared" si="108"/>
        <v>1.5890482058411999</v>
      </c>
      <c r="Y102">
        <f t="shared" si="109"/>
        <v>3.1915830283642923</v>
      </c>
      <c r="Z102">
        <f t="shared" si="110"/>
        <v>1.4869270855782617</v>
      </c>
      <c r="AA102">
        <f t="shared" si="111"/>
        <v>-3.9718414508304511</v>
      </c>
      <c r="AB102">
        <f t="shared" si="112"/>
        <v>92.254662338643726</v>
      </c>
      <c r="AC102">
        <f t="shared" si="113"/>
        <v>7.0266266225260621</v>
      </c>
      <c r="AD102">
        <f t="shared" si="114"/>
        <v>95.309447510339339</v>
      </c>
      <c r="AE102">
        <v>3</v>
      </c>
      <c r="AF102">
        <v>0</v>
      </c>
      <c r="AG102">
        <f t="shared" si="115"/>
        <v>1</v>
      </c>
      <c r="AH102">
        <f t="shared" si="116"/>
        <v>0</v>
      </c>
      <c r="AI102">
        <f t="shared" si="117"/>
        <v>48527.449066115871</v>
      </c>
      <c r="AJ102" t="s">
        <v>302</v>
      </c>
      <c r="AK102" t="s">
        <v>302</v>
      </c>
      <c r="AL102">
        <v>0</v>
      </c>
      <c r="AM102">
        <v>0</v>
      </c>
      <c r="AN102" t="e">
        <f t="shared" si="118"/>
        <v>#DIV/0!</v>
      </c>
      <c r="AO102">
        <v>0</v>
      </c>
      <c r="AP102" t="s">
        <v>302</v>
      </c>
      <c r="AQ102" t="s">
        <v>302</v>
      </c>
      <c r="AR102">
        <v>0</v>
      </c>
      <c r="AS102">
        <v>0</v>
      </c>
      <c r="AT102" t="e">
        <f t="shared" si="119"/>
        <v>#DIV/0!</v>
      </c>
      <c r="AU102">
        <v>0.5</v>
      </c>
      <c r="AV102">
        <f t="shared" si="120"/>
        <v>0</v>
      </c>
      <c r="AW102">
        <f t="shared" si="121"/>
        <v>-0.65268912356091169</v>
      </c>
      <c r="AX102" t="e">
        <f t="shared" si="122"/>
        <v>#DIV/0!</v>
      </c>
      <c r="AY102" t="e">
        <f t="shared" si="123"/>
        <v>#DIV/0!</v>
      </c>
      <c r="AZ102" t="e">
        <f t="shared" si="124"/>
        <v>#DIV/0!</v>
      </c>
      <c r="BA102" t="e">
        <f t="shared" si="125"/>
        <v>#DIV/0!</v>
      </c>
      <c r="BB102" t="s">
        <v>302</v>
      </c>
      <c r="BC102">
        <v>0</v>
      </c>
      <c r="BD102" t="e">
        <f t="shared" si="126"/>
        <v>#DIV/0!</v>
      </c>
      <c r="BE102" t="e">
        <f t="shared" si="127"/>
        <v>#DIV/0!</v>
      </c>
      <c r="BF102" t="e">
        <f t="shared" si="128"/>
        <v>#DIV/0!</v>
      </c>
      <c r="BG102" t="e">
        <f t="shared" si="129"/>
        <v>#DIV/0!</v>
      </c>
      <c r="BH102" t="e">
        <f t="shared" si="130"/>
        <v>#DIV/0!</v>
      </c>
      <c r="BI102" t="e">
        <f t="shared" si="131"/>
        <v>#DIV/0!</v>
      </c>
      <c r="BJ102" t="e">
        <f t="shared" si="132"/>
        <v>#DIV/0!</v>
      </c>
      <c r="BK102" t="e">
        <f t="shared" si="133"/>
        <v>#DIV/0!</v>
      </c>
      <c r="BL102">
        <f t="shared" si="134"/>
        <v>0</v>
      </c>
      <c r="BM102">
        <f t="shared" si="135"/>
        <v>0</v>
      </c>
      <c r="BN102">
        <f t="shared" si="136"/>
        <v>0</v>
      </c>
      <c r="BO102">
        <f t="shared" si="137"/>
        <v>0</v>
      </c>
      <c r="BP102">
        <v>6</v>
      </c>
      <c r="BQ102">
        <v>0.5</v>
      </c>
      <c r="BR102" t="s">
        <v>303</v>
      </c>
      <c r="BS102">
        <v>1634339005.0999999</v>
      </c>
      <c r="BT102">
        <v>400.37400000000002</v>
      </c>
      <c r="BU102">
        <v>400.00400000000002</v>
      </c>
      <c r="BV102">
        <v>17.429099999999998</v>
      </c>
      <c r="BW102">
        <v>17.376000000000001</v>
      </c>
      <c r="BX102">
        <v>398.22699999999998</v>
      </c>
      <c r="BY102">
        <v>17.320399999999999</v>
      </c>
      <c r="BZ102">
        <v>999.94</v>
      </c>
      <c r="CA102">
        <v>91.072100000000006</v>
      </c>
      <c r="CB102">
        <v>0.100032</v>
      </c>
      <c r="CC102">
        <v>25.0627</v>
      </c>
      <c r="CD102">
        <v>24.445</v>
      </c>
      <c r="CE102">
        <v>999.9</v>
      </c>
      <c r="CF102">
        <v>0</v>
      </c>
      <c r="CG102">
        <v>0</v>
      </c>
      <c r="CH102">
        <v>10012.5</v>
      </c>
      <c r="CI102">
        <v>0</v>
      </c>
      <c r="CJ102">
        <v>1.56716E-3</v>
      </c>
      <c r="CK102">
        <v>0</v>
      </c>
      <c r="CL102">
        <v>0</v>
      </c>
      <c r="CM102">
        <v>0</v>
      </c>
      <c r="CN102">
        <v>0</v>
      </c>
      <c r="CO102">
        <v>-1.64</v>
      </c>
      <c r="CP102">
        <v>0</v>
      </c>
      <c r="CQ102">
        <v>-4.45</v>
      </c>
      <c r="CR102">
        <v>-2.57</v>
      </c>
      <c r="CS102">
        <v>35.311999999999998</v>
      </c>
      <c r="CT102">
        <v>41.375</v>
      </c>
      <c r="CU102">
        <v>38</v>
      </c>
      <c r="CV102">
        <v>41.5</v>
      </c>
      <c r="CW102">
        <v>36.375</v>
      </c>
      <c r="CX102">
        <v>0</v>
      </c>
      <c r="CY102">
        <v>0</v>
      </c>
      <c r="CZ102">
        <v>0</v>
      </c>
      <c r="DA102">
        <v>5003.7999999523163</v>
      </c>
      <c r="DB102">
        <v>0</v>
      </c>
      <c r="DC102">
        <v>1.7350000000000001</v>
      </c>
      <c r="DD102">
        <v>4.6177778398405689</v>
      </c>
      <c r="DE102">
        <v>-6.1664956998512777</v>
      </c>
      <c r="DF102">
        <v>-3.2450000000000001</v>
      </c>
      <c r="DG102">
        <v>15</v>
      </c>
      <c r="DH102">
        <v>1634338933.5999999</v>
      </c>
      <c r="DI102" t="s">
        <v>470</v>
      </c>
      <c r="DJ102">
        <v>1634338933.5999999</v>
      </c>
      <c r="DK102">
        <v>1634338926.5999999</v>
      </c>
      <c r="DL102">
        <v>140</v>
      </c>
      <c r="DM102">
        <v>4.8000000000000001E-2</v>
      </c>
      <c r="DN102">
        <v>1E-3</v>
      </c>
      <c r="DO102">
        <v>2.1469999999999998</v>
      </c>
      <c r="DP102">
        <v>0.107</v>
      </c>
      <c r="DQ102">
        <v>400</v>
      </c>
      <c r="DR102">
        <v>17</v>
      </c>
      <c r="DS102">
        <v>0.56999999999999995</v>
      </c>
      <c r="DT102">
        <v>0.22</v>
      </c>
      <c r="DU102">
        <v>0.3741038536585366</v>
      </c>
      <c r="DV102">
        <v>5.4417073170731523E-2</v>
      </c>
      <c r="DW102">
        <v>3.5477296801194533E-2</v>
      </c>
      <c r="DX102">
        <v>1</v>
      </c>
      <c r="DY102">
        <v>2.112352941176471</v>
      </c>
      <c r="DZ102">
        <v>0.7155978465005669</v>
      </c>
      <c r="EA102">
        <v>1.5534687161005569</v>
      </c>
      <c r="EB102">
        <v>1</v>
      </c>
      <c r="EC102">
        <v>5.1605092682926818E-2</v>
      </c>
      <c r="ED102">
        <v>9.4901790940766853E-3</v>
      </c>
      <c r="EE102">
        <v>1.4917580665010171E-3</v>
      </c>
      <c r="EF102">
        <v>1</v>
      </c>
      <c r="EG102">
        <v>3</v>
      </c>
      <c r="EH102">
        <v>3</v>
      </c>
      <c r="EI102" t="s">
        <v>308</v>
      </c>
      <c r="EJ102">
        <v>100</v>
      </c>
      <c r="EK102">
        <v>100</v>
      </c>
      <c r="EL102">
        <v>2.1469999999999998</v>
      </c>
      <c r="EM102">
        <v>0.1087</v>
      </c>
      <c r="EN102">
        <v>1.533515706868176</v>
      </c>
      <c r="EO102">
        <v>1.948427853356016E-3</v>
      </c>
      <c r="EP102">
        <v>-1.17243448438673E-6</v>
      </c>
      <c r="EQ102">
        <v>3.7522437633766031E-10</v>
      </c>
      <c r="ER102">
        <v>-4.8480710620174061E-2</v>
      </c>
      <c r="ES102">
        <v>1.324990706552629E-3</v>
      </c>
      <c r="ET102">
        <v>4.5198677459254959E-4</v>
      </c>
      <c r="EU102">
        <v>-2.6198240979392152E-7</v>
      </c>
      <c r="EV102">
        <v>2</v>
      </c>
      <c r="EW102">
        <v>2078</v>
      </c>
      <c r="EX102">
        <v>1</v>
      </c>
      <c r="EY102">
        <v>28</v>
      </c>
      <c r="EZ102">
        <v>1.2</v>
      </c>
      <c r="FA102">
        <v>1.3</v>
      </c>
      <c r="FB102">
        <v>1.64429</v>
      </c>
      <c r="FC102">
        <v>2.5354000000000001</v>
      </c>
      <c r="FD102">
        <v>2.8491200000000001</v>
      </c>
      <c r="FE102">
        <v>3.1958000000000002</v>
      </c>
      <c r="FF102">
        <v>3.0981399999999999</v>
      </c>
      <c r="FG102">
        <v>2.3974600000000001</v>
      </c>
      <c r="FH102">
        <v>34.486400000000003</v>
      </c>
      <c r="FI102">
        <v>16.058299999999999</v>
      </c>
      <c r="FJ102">
        <v>18</v>
      </c>
      <c r="FK102">
        <v>1055.22</v>
      </c>
      <c r="FL102">
        <v>801.09100000000001</v>
      </c>
      <c r="FM102">
        <v>25</v>
      </c>
      <c r="FN102">
        <v>23.573799999999999</v>
      </c>
      <c r="FO102">
        <v>30.0001</v>
      </c>
      <c r="FP102">
        <v>23.330400000000001</v>
      </c>
      <c r="FQ102">
        <v>23.393999999999998</v>
      </c>
      <c r="FR102">
        <v>32.937800000000003</v>
      </c>
      <c r="FS102">
        <v>14.921200000000001</v>
      </c>
      <c r="FT102">
        <v>97.751199999999997</v>
      </c>
      <c r="FU102">
        <v>25</v>
      </c>
      <c r="FV102">
        <v>400</v>
      </c>
      <c r="FW102">
        <v>17.426500000000001</v>
      </c>
      <c r="FX102">
        <v>101.354</v>
      </c>
      <c r="FY102">
        <v>101.589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  <row r="15" spans="1:2" x14ac:dyDescent="0.2">
      <c r="A15" t="s">
        <v>25</v>
      </c>
      <c r="B15" t="s">
        <v>26</v>
      </c>
    </row>
    <row r="16" spans="1:2" x14ac:dyDescent="0.2">
      <c r="A16" t="s">
        <v>329</v>
      </c>
      <c r="B16" t="s">
        <v>330</v>
      </c>
    </row>
    <row r="17" spans="1:2" x14ac:dyDescent="0.2">
      <c r="A17" t="s">
        <v>356</v>
      </c>
      <c r="B17" t="s">
        <v>357</v>
      </c>
    </row>
    <row r="18" spans="1:2" x14ac:dyDescent="0.2">
      <c r="A18" t="s">
        <v>384</v>
      </c>
      <c r="B18" t="s">
        <v>385</v>
      </c>
    </row>
    <row r="19" spans="1:2" x14ac:dyDescent="0.2">
      <c r="A19" t="s">
        <v>411</v>
      </c>
      <c r="B19" t="s">
        <v>412</v>
      </c>
    </row>
    <row r="20" spans="1:2" x14ac:dyDescent="0.2">
      <c r="A20" t="s">
        <v>438</v>
      </c>
      <c r="B20" t="s">
        <v>439</v>
      </c>
    </row>
    <row r="21" spans="1:2" x14ac:dyDescent="0.2">
      <c r="A21" t="s">
        <v>440</v>
      </c>
      <c r="B21" t="s">
        <v>439</v>
      </c>
    </row>
    <row r="22" spans="1:2" x14ac:dyDescent="0.2">
      <c r="A22" t="s">
        <v>466</v>
      </c>
      <c r="B22" t="s"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Perkowski</cp:lastModifiedBy>
  <dcterms:created xsi:type="dcterms:W3CDTF">2021-10-15T23:03:50Z</dcterms:created>
  <dcterms:modified xsi:type="dcterms:W3CDTF">2021-10-15T23:13:13Z</dcterms:modified>
</cp:coreProperties>
</file>