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joseph_greenhouse_phys_2021/aci_data/"/>
    </mc:Choice>
  </mc:AlternateContent>
  <xr:revisionPtr revIDLastSave="0" documentId="8_{C30A9964-43A2-E249-BF54-C9BDB073F39A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136" i="1" l="1"/>
  <c r="BN136" i="1"/>
  <c r="BM136" i="1"/>
  <c r="AV136" i="1" s="1"/>
  <c r="BL136" i="1"/>
  <c r="BI136" i="1"/>
  <c r="BH136" i="1"/>
  <c r="AZ136" i="1"/>
  <c r="AT136" i="1"/>
  <c r="AX136" i="1" s="1"/>
  <c r="AN136" i="1"/>
  <c r="BA136" i="1" s="1"/>
  <c r="BD136" i="1" s="1"/>
  <c r="AI136" i="1"/>
  <c r="AG136" i="1"/>
  <c r="J136" i="1" s="1"/>
  <c r="AW136" i="1" s="1"/>
  <c r="AY136" i="1" s="1"/>
  <c r="AA136" i="1"/>
  <c r="Y136" i="1"/>
  <c r="X136" i="1"/>
  <c r="W136" i="1"/>
  <c r="S136" i="1"/>
  <c r="T136" i="1" s="1"/>
  <c r="U136" i="1" s="1"/>
  <c r="P136" i="1"/>
  <c r="N136" i="1"/>
  <c r="K136" i="1"/>
  <c r="I136" i="1"/>
  <c r="H136" i="1"/>
  <c r="BO135" i="1"/>
  <c r="BN135" i="1"/>
  <c r="BL135" i="1"/>
  <c r="BM135" i="1" s="1"/>
  <c r="AV135" i="1" s="1"/>
  <c r="AX135" i="1" s="1"/>
  <c r="BI135" i="1"/>
  <c r="BH135" i="1"/>
  <c r="BA135" i="1"/>
  <c r="BD135" i="1" s="1"/>
  <c r="AZ135" i="1"/>
  <c r="AT135" i="1"/>
  <c r="AN135" i="1"/>
  <c r="AI135" i="1"/>
  <c r="AG135" i="1" s="1"/>
  <c r="Y135" i="1"/>
  <c r="W135" i="1" s="1"/>
  <c r="X135" i="1"/>
  <c r="S135" i="1"/>
  <c r="P135" i="1"/>
  <c r="BO134" i="1"/>
  <c r="BN134" i="1"/>
  <c r="BL134" i="1"/>
  <c r="BM134" i="1" s="1"/>
  <c r="AV134" i="1" s="1"/>
  <c r="AX134" i="1" s="1"/>
  <c r="BI134" i="1"/>
  <c r="BH134" i="1"/>
  <c r="AZ134" i="1"/>
  <c r="AT134" i="1"/>
  <c r="AN134" i="1"/>
  <c r="BA134" i="1" s="1"/>
  <c r="BD134" i="1" s="1"/>
  <c r="AI134" i="1"/>
  <c r="AG134" i="1"/>
  <c r="I134" i="1" s="1"/>
  <c r="H134" i="1" s="1"/>
  <c r="Y134" i="1"/>
  <c r="X134" i="1"/>
  <c r="W134" i="1"/>
  <c r="P134" i="1"/>
  <c r="BO133" i="1"/>
  <c r="BN133" i="1"/>
  <c r="BL133" i="1"/>
  <c r="BM133" i="1" s="1"/>
  <c r="AV133" i="1" s="1"/>
  <c r="AX133" i="1" s="1"/>
  <c r="BI133" i="1"/>
  <c r="BH133" i="1"/>
  <c r="AZ133" i="1"/>
  <c r="AW133" i="1"/>
  <c r="AY133" i="1" s="1"/>
  <c r="AT133" i="1"/>
  <c r="AN133" i="1"/>
  <c r="BA133" i="1" s="1"/>
  <c r="BD133" i="1" s="1"/>
  <c r="AI133" i="1"/>
  <c r="AG133" i="1"/>
  <c r="N133" i="1" s="1"/>
  <c r="Y133" i="1"/>
  <c r="X133" i="1"/>
  <c r="W133" i="1"/>
  <c r="P133" i="1"/>
  <c r="J133" i="1"/>
  <c r="BO132" i="1"/>
  <c r="BN132" i="1"/>
  <c r="BM132" i="1"/>
  <c r="AV132" i="1" s="1"/>
  <c r="BL132" i="1"/>
  <c r="BI132" i="1"/>
  <c r="BH132" i="1"/>
  <c r="AZ132" i="1"/>
  <c r="AT132" i="1"/>
  <c r="AN132" i="1"/>
  <c r="BA132" i="1" s="1"/>
  <c r="BD132" i="1" s="1"/>
  <c r="AI132" i="1"/>
  <c r="AH132" i="1"/>
  <c r="AG132" i="1"/>
  <c r="I132" i="1" s="1"/>
  <c r="H132" i="1" s="1"/>
  <c r="Y132" i="1"/>
  <c r="X132" i="1"/>
  <c r="W132" i="1" s="1"/>
  <c r="S132" i="1"/>
  <c r="T132" i="1" s="1"/>
  <c r="U132" i="1" s="1"/>
  <c r="P132" i="1"/>
  <c r="N132" i="1"/>
  <c r="K132" i="1"/>
  <c r="J132" i="1"/>
  <c r="AW132" i="1" s="1"/>
  <c r="AY132" i="1" s="1"/>
  <c r="BO131" i="1"/>
  <c r="BN131" i="1"/>
  <c r="BM131" i="1" s="1"/>
  <c r="AV131" i="1" s="1"/>
  <c r="AX131" i="1" s="1"/>
  <c r="BL131" i="1"/>
  <c r="BI131" i="1"/>
  <c r="BH131" i="1"/>
  <c r="BA131" i="1"/>
  <c r="BD131" i="1" s="1"/>
  <c r="AZ131" i="1"/>
  <c r="AT131" i="1"/>
  <c r="AN131" i="1"/>
  <c r="AI131" i="1"/>
  <c r="AG131" i="1" s="1"/>
  <c r="Y131" i="1"/>
  <c r="X131" i="1"/>
  <c r="W131" i="1" s="1"/>
  <c r="S131" i="1"/>
  <c r="P131" i="1"/>
  <c r="BO130" i="1"/>
  <c r="BN130" i="1"/>
  <c r="BL130" i="1"/>
  <c r="BM130" i="1" s="1"/>
  <c r="AV130" i="1" s="1"/>
  <c r="AX130" i="1" s="1"/>
  <c r="BI130" i="1"/>
  <c r="BH130" i="1"/>
  <c r="AZ130" i="1"/>
  <c r="AT130" i="1"/>
  <c r="AN130" i="1"/>
  <c r="BA130" i="1" s="1"/>
  <c r="BD130" i="1" s="1"/>
  <c r="AI130" i="1"/>
  <c r="AG130" i="1"/>
  <c r="I130" i="1" s="1"/>
  <c r="H130" i="1" s="1"/>
  <c r="Y130" i="1"/>
  <c r="X130" i="1"/>
  <c r="W130" i="1"/>
  <c r="P130" i="1"/>
  <c r="BO129" i="1"/>
  <c r="BN129" i="1"/>
  <c r="BL129" i="1"/>
  <c r="BM129" i="1" s="1"/>
  <c r="AV129" i="1" s="1"/>
  <c r="AX129" i="1" s="1"/>
  <c r="BI129" i="1"/>
  <c r="BH129" i="1"/>
  <c r="AZ129" i="1"/>
  <c r="AW129" i="1"/>
  <c r="AY129" i="1" s="1"/>
  <c r="AT129" i="1"/>
  <c r="AN129" i="1"/>
  <c r="BA129" i="1" s="1"/>
  <c r="BD129" i="1" s="1"/>
  <c r="AI129" i="1"/>
  <c r="AH129" i="1"/>
  <c r="AG129" i="1"/>
  <c r="K129" i="1" s="1"/>
  <c r="Y129" i="1"/>
  <c r="X129" i="1"/>
  <c r="W129" i="1" s="1"/>
  <c r="P129" i="1"/>
  <c r="N129" i="1"/>
  <c r="J129" i="1"/>
  <c r="BO128" i="1"/>
  <c r="BN128" i="1"/>
  <c r="BM128" i="1"/>
  <c r="AV128" i="1" s="1"/>
  <c r="BL128" i="1"/>
  <c r="BI128" i="1"/>
  <c r="BH128" i="1"/>
  <c r="AZ128" i="1"/>
  <c r="AT128" i="1"/>
  <c r="AN128" i="1"/>
  <c r="BA128" i="1" s="1"/>
  <c r="BD128" i="1" s="1"/>
  <c r="AI128" i="1"/>
  <c r="AH128" i="1"/>
  <c r="AG128" i="1"/>
  <c r="I128" i="1" s="1"/>
  <c r="H128" i="1" s="1"/>
  <c r="Y128" i="1"/>
  <c r="X128" i="1"/>
  <c r="W128" i="1" s="1"/>
  <c r="S128" i="1"/>
  <c r="T128" i="1" s="1"/>
  <c r="U128" i="1" s="1"/>
  <c r="P128" i="1"/>
  <c r="N128" i="1"/>
  <c r="K128" i="1"/>
  <c r="J128" i="1"/>
  <c r="AW128" i="1" s="1"/>
  <c r="AY128" i="1" s="1"/>
  <c r="BO127" i="1"/>
  <c r="BN127" i="1"/>
  <c r="BL127" i="1"/>
  <c r="BM127" i="1" s="1"/>
  <c r="AV127" i="1" s="1"/>
  <c r="AX127" i="1" s="1"/>
  <c r="BI127" i="1"/>
  <c r="BH127" i="1"/>
  <c r="BA127" i="1"/>
  <c r="BD127" i="1" s="1"/>
  <c r="AZ127" i="1"/>
  <c r="AT127" i="1"/>
  <c r="AN127" i="1"/>
  <c r="AI127" i="1"/>
  <c r="AG127" i="1" s="1"/>
  <c r="Y127" i="1"/>
  <c r="X127" i="1"/>
  <c r="W127" i="1" s="1"/>
  <c r="S127" i="1"/>
  <c r="P127" i="1"/>
  <c r="BO126" i="1"/>
  <c r="BN126" i="1"/>
  <c r="BL126" i="1"/>
  <c r="BM126" i="1" s="1"/>
  <c r="AV126" i="1" s="1"/>
  <c r="AX126" i="1" s="1"/>
  <c r="BI126" i="1"/>
  <c r="BH126" i="1"/>
  <c r="AZ126" i="1"/>
  <c r="AT126" i="1"/>
  <c r="AN126" i="1"/>
  <c r="BA126" i="1" s="1"/>
  <c r="BD126" i="1" s="1"/>
  <c r="AI126" i="1"/>
  <c r="AG126" i="1"/>
  <c r="I126" i="1" s="1"/>
  <c r="H126" i="1" s="1"/>
  <c r="Y126" i="1"/>
  <c r="X126" i="1"/>
  <c r="W126" i="1"/>
  <c r="P126" i="1"/>
  <c r="BO125" i="1"/>
  <c r="BN125" i="1"/>
  <c r="BL125" i="1"/>
  <c r="BM125" i="1" s="1"/>
  <c r="AV125" i="1" s="1"/>
  <c r="AX125" i="1" s="1"/>
  <c r="BI125" i="1"/>
  <c r="BH125" i="1"/>
  <c r="AZ125" i="1"/>
  <c r="AT125" i="1"/>
  <c r="AN125" i="1"/>
  <c r="BA125" i="1" s="1"/>
  <c r="BD125" i="1" s="1"/>
  <c r="AI125" i="1"/>
  <c r="AH125" i="1"/>
  <c r="AG125" i="1"/>
  <c r="K125" i="1" s="1"/>
  <c r="Y125" i="1"/>
  <c r="X125" i="1"/>
  <c r="W125" i="1" s="1"/>
  <c r="P125" i="1"/>
  <c r="N125" i="1"/>
  <c r="J125" i="1"/>
  <c r="AW125" i="1" s="1"/>
  <c r="AY125" i="1" s="1"/>
  <c r="BO124" i="1"/>
  <c r="BN124" i="1"/>
  <c r="BM124" i="1"/>
  <c r="AV124" i="1" s="1"/>
  <c r="AX124" i="1" s="1"/>
  <c r="BL124" i="1"/>
  <c r="BI124" i="1"/>
  <c r="BH124" i="1"/>
  <c r="AZ124" i="1"/>
  <c r="AT124" i="1"/>
  <c r="AN124" i="1"/>
  <c r="BA124" i="1" s="1"/>
  <c r="BD124" i="1" s="1"/>
  <c r="AI124" i="1"/>
  <c r="AH124" i="1"/>
  <c r="AG124" i="1"/>
  <c r="Y124" i="1"/>
  <c r="X124" i="1"/>
  <c r="W124" i="1" s="1"/>
  <c r="S124" i="1"/>
  <c r="T124" i="1" s="1"/>
  <c r="U124" i="1" s="1"/>
  <c r="P124" i="1"/>
  <c r="AB124" i="1" s="1"/>
  <c r="N124" i="1"/>
  <c r="K124" i="1"/>
  <c r="J124" i="1"/>
  <c r="AW124" i="1" s="1"/>
  <c r="AY124" i="1" s="1"/>
  <c r="I124" i="1"/>
  <c r="H124" i="1"/>
  <c r="AA124" i="1" s="1"/>
  <c r="BO123" i="1"/>
  <c r="BN123" i="1"/>
  <c r="BL123" i="1"/>
  <c r="BM123" i="1" s="1"/>
  <c r="AV123" i="1" s="1"/>
  <c r="AX123" i="1" s="1"/>
  <c r="BI123" i="1"/>
  <c r="BH123" i="1"/>
  <c r="BA123" i="1"/>
  <c r="BD123" i="1" s="1"/>
  <c r="AZ123" i="1"/>
  <c r="AT123" i="1"/>
  <c r="AN123" i="1"/>
  <c r="AI123" i="1"/>
  <c r="AG123" i="1" s="1"/>
  <c r="Y123" i="1"/>
  <c r="X123" i="1"/>
  <c r="W123" i="1" s="1"/>
  <c r="P123" i="1"/>
  <c r="BO122" i="1"/>
  <c r="BN122" i="1"/>
  <c r="BL122" i="1"/>
  <c r="BM122" i="1" s="1"/>
  <c r="AV122" i="1" s="1"/>
  <c r="AX122" i="1" s="1"/>
  <c r="BI122" i="1"/>
  <c r="BH122" i="1"/>
  <c r="AZ122" i="1"/>
  <c r="AT122" i="1"/>
  <c r="AN122" i="1"/>
  <c r="BA122" i="1" s="1"/>
  <c r="BD122" i="1" s="1"/>
  <c r="AI122" i="1"/>
  <c r="AG122" i="1"/>
  <c r="I122" i="1" s="1"/>
  <c r="H122" i="1" s="1"/>
  <c r="Y122" i="1"/>
  <c r="X122" i="1"/>
  <c r="W122" i="1"/>
  <c r="P122" i="1"/>
  <c r="J122" i="1"/>
  <c r="AW122" i="1" s="1"/>
  <c r="BO121" i="1"/>
  <c r="BN121" i="1"/>
  <c r="BL121" i="1"/>
  <c r="BI121" i="1"/>
  <c r="BH121" i="1"/>
  <c r="BD121" i="1"/>
  <c r="AZ121" i="1"/>
  <c r="AW121" i="1"/>
  <c r="AT121" i="1"/>
  <c r="AN121" i="1"/>
  <c r="BA121" i="1" s="1"/>
  <c r="AI121" i="1"/>
  <c r="AH121" i="1"/>
  <c r="AG121" i="1"/>
  <c r="K121" i="1" s="1"/>
  <c r="Y121" i="1"/>
  <c r="X121" i="1"/>
  <c r="W121" i="1" s="1"/>
  <c r="P121" i="1"/>
  <c r="N121" i="1"/>
  <c r="J121" i="1"/>
  <c r="BO120" i="1"/>
  <c r="BN120" i="1"/>
  <c r="BM120" i="1"/>
  <c r="AV120" i="1" s="1"/>
  <c r="BL120" i="1"/>
  <c r="BI120" i="1"/>
  <c r="BH120" i="1"/>
  <c r="BE120" i="1"/>
  <c r="AZ120" i="1"/>
  <c r="AT120" i="1"/>
  <c r="AX120" i="1" s="1"/>
  <c r="AN120" i="1"/>
  <c r="BA120" i="1" s="1"/>
  <c r="BD120" i="1" s="1"/>
  <c r="AI120" i="1"/>
  <c r="AH120" i="1"/>
  <c r="AG120" i="1"/>
  <c r="AA120" i="1"/>
  <c r="Y120" i="1"/>
  <c r="X120" i="1"/>
  <c r="W120" i="1" s="1"/>
  <c r="S120" i="1"/>
  <c r="P120" i="1"/>
  <c r="N120" i="1"/>
  <c r="K120" i="1"/>
  <c r="J120" i="1"/>
  <c r="AW120" i="1" s="1"/>
  <c r="AY120" i="1" s="1"/>
  <c r="I120" i="1"/>
  <c r="H120" i="1"/>
  <c r="BO119" i="1"/>
  <c r="BN119" i="1"/>
  <c r="BL119" i="1"/>
  <c r="BM119" i="1" s="1"/>
  <c r="AV119" i="1" s="1"/>
  <c r="AX119" i="1" s="1"/>
  <c r="BI119" i="1"/>
  <c r="BH119" i="1"/>
  <c r="AZ119" i="1"/>
  <c r="AT119" i="1"/>
  <c r="AN119" i="1"/>
  <c r="BA119" i="1" s="1"/>
  <c r="BD119" i="1" s="1"/>
  <c r="AI119" i="1"/>
  <c r="AG119" i="1" s="1"/>
  <c r="K119" i="1" s="1"/>
  <c r="Y119" i="1"/>
  <c r="X119" i="1"/>
  <c r="W119" i="1" s="1"/>
  <c r="P119" i="1"/>
  <c r="N119" i="1"/>
  <c r="I119" i="1"/>
  <c r="H119" i="1" s="1"/>
  <c r="BO118" i="1"/>
  <c r="BN118" i="1"/>
  <c r="BL118" i="1"/>
  <c r="BJ118" i="1"/>
  <c r="BK118" i="1" s="1"/>
  <c r="BI118" i="1"/>
  <c r="BH118" i="1"/>
  <c r="BF118" i="1"/>
  <c r="BD118" i="1"/>
  <c r="AZ118" i="1"/>
  <c r="AT118" i="1"/>
  <c r="AN118" i="1"/>
  <c r="BA118" i="1" s="1"/>
  <c r="AI118" i="1"/>
  <c r="AH118" i="1"/>
  <c r="AG118" i="1"/>
  <c r="Y118" i="1"/>
  <c r="X118" i="1"/>
  <c r="W118" i="1"/>
  <c r="P118" i="1"/>
  <c r="J118" i="1"/>
  <c r="AW118" i="1" s="1"/>
  <c r="BO117" i="1"/>
  <c r="BN117" i="1"/>
  <c r="BL117" i="1"/>
  <c r="BI117" i="1"/>
  <c r="BH117" i="1"/>
  <c r="BG117" i="1"/>
  <c r="BD117" i="1"/>
  <c r="BE117" i="1" s="1"/>
  <c r="AZ117" i="1"/>
  <c r="AT117" i="1"/>
  <c r="AN117" i="1"/>
  <c r="BA117" i="1" s="1"/>
  <c r="AI117" i="1"/>
  <c r="AG117" i="1"/>
  <c r="Y117" i="1"/>
  <c r="X117" i="1"/>
  <c r="W117" i="1" s="1"/>
  <c r="P117" i="1"/>
  <c r="N117" i="1"/>
  <c r="BO116" i="1"/>
  <c r="BN116" i="1"/>
  <c r="BM116" i="1"/>
  <c r="BL116" i="1"/>
  <c r="BI116" i="1"/>
  <c r="BH116" i="1"/>
  <c r="BF116" i="1"/>
  <c r="BJ116" i="1" s="1"/>
  <c r="BK116" i="1" s="1"/>
  <c r="BE116" i="1"/>
  <c r="BA116" i="1"/>
  <c r="BD116" i="1" s="1"/>
  <c r="BG116" i="1" s="1"/>
  <c r="AZ116" i="1"/>
  <c r="AV116" i="1"/>
  <c r="AT116" i="1"/>
  <c r="AN116" i="1"/>
  <c r="AI116" i="1"/>
  <c r="AG116" i="1" s="1"/>
  <c r="Y116" i="1"/>
  <c r="X116" i="1"/>
  <c r="W116" i="1" s="1"/>
  <c r="S116" i="1"/>
  <c r="P116" i="1"/>
  <c r="K116" i="1"/>
  <c r="BO115" i="1"/>
  <c r="BN115" i="1"/>
  <c r="BL115" i="1"/>
  <c r="BI115" i="1"/>
  <c r="BH115" i="1"/>
  <c r="AZ115" i="1"/>
  <c r="AT115" i="1"/>
  <c r="AN115" i="1"/>
  <c r="BA115" i="1" s="1"/>
  <c r="BD115" i="1" s="1"/>
  <c r="AI115" i="1"/>
  <c r="AG115" i="1" s="1"/>
  <c r="Y115" i="1"/>
  <c r="W115" i="1" s="1"/>
  <c r="X115" i="1"/>
  <c r="P115" i="1"/>
  <c r="BO114" i="1"/>
  <c r="BN114" i="1"/>
  <c r="BL114" i="1"/>
  <c r="BM114" i="1" s="1"/>
  <c r="AV114" i="1" s="1"/>
  <c r="BI114" i="1"/>
  <c r="BH114" i="1"/>
  <c r="AZ114" i="1"/>
  <c r="AT114" i="1"/>
  <c r="AX114" i="1" s="1"/>
  <c r="AN114" i="1"/>
  <c r="BA114" i="1" s="1"/>
  <c r="BD114" i="1" s="1"/>
  <c r="AI114" i="1"/>
  <c r="AH114" i="1"/>
  <c r="AG114" i="1"/>
  <c r="Y114" i="1"/>
  <c r="X114" i="1"/>
  <c r="W114" i="1"/>
  <c r="P114" i="1"/>
  <c r="BO113" i="1"/>
  <c r="BN113" i="1"/>
  <c r="BL113" i="1"/>
  <c r="BM113" i="1" s="1"/>
  <c r="AV113" i="1" s="1"/>
  <c r="AX113" i="1" s="1"/>
  <c r="BI113" i="1"/>
  <c r="BH113" i="1"/>
  <c r="BG113" i="1"/>
  <c r="AZ113" i="1"/>
  <c r="AW113" i="1"/>
  <c r="AY113" i="1" s="1"/>
  <c r="AT113" i="1"/>
  <c r="AN113" i="1"/>
  <c r="BA113" i="1" s="1"/>
  <c r="BD113" i="1" s="1"/>
  <c r="AI113" i="1"/>
  <c r="AH113" i="1"/>
  <c r="AG113" i="1"/>
  <c r="Y113" i="1"/>
  <c r="X113" i="1"/>
  <c r="W113" i="1" s="1"/>
  <c r="P113" i="1"/>
  <c r="N113" i="1"/>
  <c r="K113" i="1"/>
  <c r="J113" i="1"/>
  <c r="I113" i="1"/>
  <c r="H113" i="1"/>
  <c r="AA113" i="1" s="1"/>
  <c r="BO112" i="1"/>
  <c r="BN112" i="1"/>
  <c r="BM112" i="1" s="1"/>
  <c r="AV112" i="1" s="1"/>
  <c r="BL112" i="1"/>
  <c r="BI112" i="1"/>
  <c r="BH112" i="1"/>
  <c r="BA112" i="1"/>
  <c r="BD112" i="1" s="1"/>
  <c r="AZ112" i="1"/>
  <c r="AT112" i="1"/>
  <c r="AN112" i="1"/>
  <c r="AI112" i="1"/>
  <c r="AG112" i="1" s="1"/>
  <c r="K112" i="1" s="1"/>
  <c r="Y112" i="1"/>
  <c r="X112" i="1"/>
  <c r="W112" i="1" s="1"/>
  <c r="S112" i="1"/>
  <c r="P112" i="1"/>
  <c r="BO111" i="1"/>
  <c r="BN111" i="1"/>
  <c r="BL111" i="1"/>
  <c r="BI111" i="1"/>
  <c r="BH111" i="1"/>
  <c r="AZ111" i="1"/>
  <c r="AT111" i="1"/>
  <c r="AN111" i="1"/>
  <c r="BA111" i="1" s="1"/>
  <c r="BD111" i="1" s="1"/>
  <c r="AI111" i="1"/>
  <c r="AG111" i="1" s="1"/>
  <c r="Y111" i="1"/>
  <c r="W111" i="1" s="1"/>
  <c r="X111" i="1"/>
  <c r="P111" i="1"/>
  <c r="J111" i="1"/>
  <c r="AW111" i="1" s="1"/>
  <c r="I111" i="1"/>
  <c r="H111" i="1" s="1"/>
  <c r="AA111" i="1" s="1"/>
  <c r="BO110" i="1"/>
  <c r="BN110" i="1"/>
  <c r="BL110" i="1"/>
  <c r="BM110" i="1" s="1"/>
  <c r="AV110" i="1" s="1"/>
  <c r="BI110" i="1"/>
  <c r="BH110" i="1"/>
  <c r="AZ110" i="1"/>
  <c r="AT110" i="1"/>
  <c r="AN110" i="1"/>
  <c r="BA110" i="1" s="1"/>
  <c r="BD110" i="1" s="1"/>
  <c r="AI110" i="1"/>
  <c r="AH110" i="1"/>
  <c r="AG110" i="1"/>
  <c r="Y110" i="1"/>
  <c r="X110" i="1"/>
  <c r="W110" i="1" s="1"/>
  <c r="P110" i="1"/>
  <c r="BO109" i="1"/>
  <c r="BN109" i="1"/>
  <c r="BL109" i="1"/>
  <c r="BM109" i="1" s="1"/>
  <c r="AV109" i="1" s="1"/>
  <c r="AX109" i="1" s="1"/>
  <c r="BI109" i="1"/>
  <c r="BH109" i="1"/>
  <c r="AZ109" i="1"/>
  <c r="AW109" i="1"/>
  <c r="AT109" i="1"/>
  <c r="AN109" i="1"/>
  <c r="BA109" i="1" s="1"/>
  <c r="BD109" i="1" s="1"/>
  <c r="AI109" i="1"/>
  <c r="AH109" i="1"/>
  <c r="AG109" i="1"/>
  <c r="I109" i="1" s="1"/>
  <c r="H109" i="1" s="1"/>
  <c r="Y109" i="1"/>
  <c r="X109" i="1"/>
  <c r="W109" i="1" s="1"/>
  <c r="P109" i="1"/>
  <c r="N109" i="1"/>
  <c r="K109" i="1"/>
  <c r="J109" i="1"/>
  <c r="BO108" i="1"/>
  <c r="BN108" i="1"/>
  <c r="BM108" i="1"/>
  <c r="BL108" i="1"/>
  <c r="BI108" i="1"/>
  <c r="BH108" i="1"/>
  <c r="BF108" i="1"/>
  <c r="BJ108" i="1" s="1"/>
  <c r="BK108" i="1" s="1"/>
  <c r="BE108" i="1"/>
  <c r="BA108" i="1"/>
  <c r="BD108" i="1" s="1"/>
  <c r="BG108" i="1" s="1"/>
  <c r="AZ108" i="1"/>
  <c r="AV108" i="1"/>
  <c r="AT108" i="1"/>
  <c r="AN108" i="1"/>
  <c r="AI108" i="1"/>
  <c r="AG108" i="1" s="1"/>
  <c r="Y108" i="1"/>
  <c r="X108" i="1"/>
  <c r="W108" i="1" s="1"/>
  <c r="S108" i="1"/>
  <c r="P108" i="1"/>
  <c r="K108" i="1"/>
  <c r="BO107" i="1"/>
  <c r="BN107" i="1"/>
  <c r="BL107" i="1"/>
  <c r="BI107" i="1"/>
  <c r="BH107" i="1"/>
  <c r="AZ107" i="1"/>
  <c r="AT107" i="1"/>
  <c r="AN107" i="1"/>
  <c r="BA107" i="1" s="1"/>
  <c r="BD107" i="1" s="1"/>
  <c r="AI107" i="1"/>
  <c r="AG107" i="1" s="1"/>
  <c r="N107" i="1" s="1"/>
  <c r="Y107" i="1"/>
  <c r="W107" i="1" s="1"/>
  <c r="X107" i="1"/>
  <c r="P107" i="1"/>
  <c r="J107" i="1"/>
  <c r="AW107" i="1" s="1"/>
  <c r="BO106" i="1"/>
  <c r="BN106" i="1"/>
  <c r="BL106" i="1"/>
  <c r="BM106" i="1" s="1"/>
  <c r="AV106" i="1" s="1"/>
  <c r="AX106" i="1" s="1"/>
  <c r="BI106" i="1"/>
  <c r="BH106" i="1"/>
  <c r="BF106" i="1"/>
  <c r="BJ106" i="1" s="1"/>
  <c r="BK106" i="1" s="1"/>
  <c r="AZ106" i="1"/>
  <c r="AT106" i="1"/>
  <c r="AN106" i="1"/>
  <c r="BA106" i="1" s="1"/>
  <c r="BD106" i="1" s="1"/>
  <c r="AI106" i="1"/>
  <c r="AG106" i="1"/>
  <c r="Y106" i="1"/>
  <c r="X106" i="1"/>
  <c r="W106" i="1" s="1"/>
  <c r="P106" i="1"/>
  <c r="BO105" i="1"/>
  <c r="BN105" i="1"/>
  <c r="BL105" i="1"/>
  <c r="BI105" i="1"/>
  <c r="BH105" i="1"/>
  <c r="BD105" i="1"/>
  <c r="AZ105" i="1"/>
  <c r="AW105" i="1"/>
  <c r="AT105" i="1"/>
  <c r="AN105" i="1"/>
  <c r="BA105" i="1" s="1"/>
  <c r="AI105" i="1"/>
  <c r="AH105" i="1"/>
  <c r="AG105" i="1"/>
  <c r="I105" i="1" s="1"/>
  <c r="H105" i="1" s="1"/>
  <c r="Y105" i="1"/>
  <c r="X105" i="1"/>
  <c r="W105" i="1" s="1"/>
  <c r="P105" i="1"/>
  <c r="N105" i="1"/>
  <c r="K105" i="1"/>
  <c r="J105" i="1"/>
  <c r="BO104" i="1"/>
  <c r="BN104" i="1"/>
  <c r="BM104" i="1"/>
  <c r="AV104" i="1" s="1"/>
  <c r="BL104" i="1"/>
  <c r="BI104" i="1"/>
  <c r="BH104" i="1"/>
  <c r="BF104" i="1"/>
  <c r="BJ104" i="1" s="1"/>
  <c r="BK104" i="1" s="1"/>
  <c r="BE104" i="1"/>
  <c r="BA104" i="1"/>
  <c r="BD104" i="1" s="1"/>
  <c r="BG104" i="1" s="1"/>
  <c r="AZ104" i="1"/>
  <c r="AT104" i="1"/>
  <c r="AN104" i="1"/>
  <c r="AI104" i="1"/>
  <c r="AG104" i="1" s="1"/>
  <c r="Y104" i="1"/>
  <c r="X104" i="1"/>
  <c r="W104" i="1" s="1"/>
  <c r="S104" i="1"/>
  <c r="P104" i="1"/>
  <c r="BO103" i="1"/>
  <c r="BN103" i="1"/>
  <c r="BL103" i="1"/>
  <c r="BI103" i="1"/>
  <c r="BH103" i="1"/>
  <c r="AZ103" i="1"/>
  <c r="AT103" i="1"/>
  <c r="AN103" i="1"/>
  <c r="BA103" i="1" s="1"/>
  <c r="BD103" i="1" s="1"/>
  <c r="AI103" i="1"/>
  <c r="AG103" i="1" s="1"/>
  <c r="Y103" i="1"/>
  <c r="X103" i="1"/>
  <c r="W103" i="1"/>
  <c r="P103" i="1"/>
  <c r="BO102" i="1"/>
  <c r="BN102" i="1"/>
  <c r="BL102" i="1"/>
  <c r="BI102" i="1"/>
  <c r="BH102" i="1"/>
  <c r="AZ102" i="1"/>
  <c r="AT102" i="1"/>
  <c r="AN102" i="1"/>
  <c r="BA102" i="1" s="1"/>
  <c r="BD102" i="1" s="1"/>
  <c r="BE102" i="1" s="1"/>
  <c r="AI102" i="1"/>
  <c r="AH102" i="1"/>
  <c r="AG102" i="1"/>
  <c r="K102" i="1" s="1"/>
  <c r="Y102" i="1"/>
  <c r="X102" i="1"/>
  <c r="W102" i="1" s="1"/>
  <c r="P102" i="1"/>
  <c r="N102" i="1"/>
  <c r="J102" i="1"/>
  <c r="AW102" i="1" s="1"/>
  <c r="BO101" i="1"/>
  <c r="BN101" i="1"/>
  <c r="BM101" i="1"/>
  <c r="AV101" i="1" s="1"/>
  <c r="AX101" i="1" s="1"/>
  <c r="BL101" i="1"/>
  <c r="S101" i="1" s="1"/>
  <c r="BI101" i="1"/>
  <c r="BH101" i="1"/>
  <c r="BD101" i="1"/>
  <c r="AZ101" i="1"/>
  <c r="AT101" i="1"/>
  <c r="AN101" i="1"/>
  <c r="BA101" i="1" s="1"/>
  <c r="AI101" i="1"/>
  <c r="AH101" i="1"/>
  <c r="AG101" i="1"/>
  <c r="I101" i="1" s="1"/>
  <c r="H101" i="1" s="1"/>
  <c r="Y101" i="1"/>
  <c r="X101" i="1"/>
  <c r="W101" i="1" s="1"/>
  <c r="P101" i="1"/>
  <c r="N101" i="1"/>
  <c r="BO100" i="1"/>
  <c r="S100" i="1" s="1"/>
  <c r="BN100" i="1"/>
  <c r="BM100" i="1" s="1"/>
  <c r="BL100" i="1"/>
  <c r="BI100" i="1"/>
  <c r="BH100" i="1"/>
  <c r="BG100" i="1"/>
  <c r="BF100" i="1"/>
  <c r="BJ100" i="1" s="1"/>
  <c r="BK100" i="1" s="1"/>
  <c r="AZ100" i="1"/>
  <c r="AW100" i="1"/>
  <c r="AY100" i="1" s="1"/>
  <c r="AV100" i="1"/>
  <c r="AT100" i="1"/>
  <c r="AX100" i="1" s="1"/>
  <c r="AN100" i="1"/>
  <c r="BA100" i="1" s="1"/>
  <c r="BD100" i="1" s="1"/>
  <c r="BE100" i="1" s="1"/>
  <c r="AI100" i="1"/>
  <c r="AH100" i="1"/>
  <c r="AG100" i="1"/>
  <c r="I100" i="1" s="1"/>
  <c r="H100" i="1" s="1"/>
  <c r="Y100" i="1"/>
  <c r="X100" i="1"/>
  <c r="W100" i="1" s="1"/>
  <c r="P100" i="1"/>
  <c r="K100" i="1"/>
  <c r="J100" i="1"/>
  <c r="BO99" i="1"/>
  <c r="BN99" i="1"/>
  <c r="BL99" i="1"/>
  <c r="BI99" i="1"/>
  <c r="BH99" i="1"/>
  <c r="BE99" i="1"/>
  <c r="BD99" i="1"/>
  <c r="AZ99" i="1"/>
  <c r="AT99" i="1"/>
  <c r="AN99" i="1"/>
  <c r="BA99" i="1" s="1"/>
  <c r="AI99" i="1"/>
  <c r="AG99" i="1" s="1"/>
  <c r="Y99" i="1"/>
  <c r="X99" i="1"/>
  <c r="W99" i="1" s="1"/>
  <c r="P99" i="1"/>
  <c r="BO98" i="1"/>
  <c r="BN98" i="1"/>
  <c r="BM98" i="1" s="1"/>
  <c r="AV98" i="1" s="1"/>
  <c r="AX98" i="1" s="1"/>
  <c r="BL98" i="1"/>
  <c r="BI98" i="1"/>
  <c r="BH98" i="1"/>
  <c r="BA98" i="1"/>
  <c r="BD98" i="1" s="1"/>
  <c r="AZ98" i="1"/>
  <c r="AT98" i="1"/>
  <c r="AN98" i="1"/>
  <c r="AI98" i="1"/>
  <c r="AG98" i="1" s="1"/>
  <c r="AH98" i="1"/>
  <c r="Y98" i="1"/>
  <c r="X98" i="1"/>
  <c r="W98" i="1" s="1"/>
  <c r="S98" i="1"/>
  <c r="P98" i="1"/>
  <c r="BO97" i="1"/>
  <c r="BN97" i="1"/>
  <c r="BL97" i="1"/>
  <c r="BM97" i="1" s="1"/>
  <c r="AV97" i="1" s="1"/>
  <c r="AX97" i="1" s="1"/>
  <c r="BI97" i="1"/>
  <c r="BH97" i="1"/>
  <c r="AZ97" i="1"/>
  <c r="AT97" i="1"/>
  <c r="AN97" i="1"/>
  <c r="BA97" i="1" s="1"/>
  <c r="BD97" i="1" s="1"/>
  <c r="AI97" i="1"/>
  <c r="AG97" i="1"/>
  <c r="Y97" i="1"/>
  <c r="X97" i="1"/>
  <c r="W97" i="1"/>
  <c r="P97" i="1"/>
  <c r="BO96" i="1"/>
  <c r="BN96" i="1"/>
  <c r="BL96" i="1"/>
  <c r="BI96" i="1"/>
  <c r="BH96" i="1"/>
  <c r="BF96" i="1"/>
  <c r="BJ96" i="1" s="1"/>
  <c r="BK96" i="1" s="1"/>
  <c r="AZ96" i="1"/>
  <c r="AW96" i="1"/>
  <c r="AT96" i="1"/>
  <c r="AN96" i="1"/>
  <c r="BA96" i="1" s="1"/>
  <c r="BD96" i="1" s="1"/>
  <c r="BE96" i="1" s="1"/>
  <c r="AI96" i="1"/>
  <c r="AH96" i="1"/>
  <c r="AG96" i="1"/>
  <c r="I96" i="1" s="1"/>
  <c r="H96" i="1" s="1"/>
  <c r="Y96" i="1"/>
  <c r="X96" i="1"/>
  <c r="W96" i="1" s="1"/>
  <c r="P96" i="1"/>
  <c r="K96" i="1"/>
  <c r="J96" i="1"/>
  <c r="BO95" i="1"/>
  <c r="BN95" i="1"/>
  <c r="BM95" i="1"/>
  <c r="AV95" i="1" s="1"/>
  <c r="BL95" i="1"/>
  <c r="BI95" i="1"/>
  <c r="BH95" i="1"/>
  <c r="AZ95" i="1"/>
  <c r="AT95" i="1"/>
  <c r="AX95" i="1" s="1"/>
  <c r="AN95" i="1"/>
  <c r="BA95" i="1" s="1"/>
  <c r="BD95" i="1" s="1"/>
  <c r="AI95" i="1"/>
  <c r="AG95" i="1" s="1"/>
  <c r="AH95" i="1"/>
  <c r="Y95" i="1"/>
  <c r="X95" i="1"/>
  <c r="W95" i="1" s="1"/>
  <c r="S95" i="1"/>
  <c r="P95" i="1"/>
  <c r="BO94" i="1"/>
  <c r="BN94" i="1"/>
  <c r="BM94" i="1" s="1"/>
  <c r="AV94" i="1" s="1"/>
  <c r="BL94" i="1"/>
  <c r="BI94" i="1"/>
  <c r="BH94" i="1"/>
  <c r="BA94" i="1"/>
  <c r="BD94" i="1" s="1"/>
  <c r="AZ94" i="1"/>
  <c r="AX94" i="1"/>
  <c r="AT94" i="1"/>
  <c r="AN94" i="1"/>
  <c r="AI94" i="1"/>
  <c r="AG94" i="1" s="1"/>
  <c r="Y94" i="1"/>
  <c r="X94" i="1"/>
  <c r="W94" i="1"/>
  <c r="S94" i="1"/>
  <c r="P94" i="1"/>
  <c r="BO93" i="1"/>
  <c r="BN93" i="1"/>
  <c r="BL93" i="1"/>
  <c r="BI93" i="1"/>
  <c r="BH93" i="1"/>
  <c r="AZ93" i="1"/>
  <c r="AT93" i="1"/>
  <c r="AN93" i="1"/>
  <c r="BA93" i="1" s="1"/>
  <c r="BD93" i="1" s="1"/>
  <c r="AI93" i="1"/>
  <c r="AG93" i="1"/>
  <c r="Y93" i="1"/>
  <c r="X93" i="1"/>
  <c r="W93" i="1"/>
  <c r="P93" i="1"/>
  <c r="N93" i="1"/>
  <c r="J93" i="1"/>
  <c r="AW93" i="1" s="1"/>
  <c r="BO92" i="1"/>
  <c r="S92" i="1" s="1"/>
  <c r="BN92" i="1"/>
  <c r="BM92" i="1" s="1"/>
  <c r="AV92" i="1" s="1"/>
  <c r="BL92" i="1"/>
  <c r="BI92" i="1"/>
  <c r="BH92" i="1"/>
  <c r="AZ92" i="1"/>
  <c r="AW92" i="1"/>
  <c r="AT92" i="1"/>
  <c r="AN92" i="1"/>
  <c r="BA92" i="1" s="1"/>
  <c r="BD92" i="1" s="1"/>
  <c r="AI92" i="1"/>
  <c r="AH92" i="1"/>
  <c r="AG92" i="1"/>
  <c r="I92" i="1" s="1"/>
  <c r="H92" i="1" s="1"/>
  <c r="AA92" i="1" s="1"/>
  <c r="Y92" i="1"/>
  <c r="X92" i="1"/>
  <c r="W92" i="1" s="1"/>
  <c r="P92" i="1"/>
  <c r="N92" i="1"/>
  <c r="K92" i="1"/>
  <c r="J92" i="1"/>
  <c r="BO91" i="1"/>
  <c r="BN91" i="1"/>
  <c r="BL91" i="1"/>
  <c r="BM91" i="1" s="1"/>
  <c r="AV91" i="1" s="1"/>
  <c r="BI91" i="1"/>
  <c r="BH91" i="1"/>
  <c r="AZ91" i="1"/>
  <c r="AT91" i="1"/>
  <c r="AN91" i="1"/>
  <c r="BA91" i="1" s="1"/>
  <c r="BD91" i="1" s="1"/>
  <c r="AI91" i="1"/>
  <c r="AG91" i="1" s="1"/>
  <c r="K91" i="1" s="1"/>
  <c r="AH91" i="1"/>
  <c r="Y91" i="1"/>
  <c r="X91" i="1"/>
  <c r="W91" i="1" s="1"/>
  <c r="P91" i="1"/>
  <c r="N91" i="1"/>
  <c r="J91" i="1"/>
  <c r="AW91" i="1" s="1"/>
  <c r="I91" i="1"/>
  <c r="H91" i="1" s="1"/>
  <c r="AA91" i="1" s="1"/>
  <c r="BO90" i="1"/>
  <c r="BN90" i="1"/>
  <c r="BL90" i="1"/>
  <c r="BI90" i="1"/>
  <c r="BH90" i="1"/>
  <c r="BD90" i="1"/>
  <c r="BA90" i="1"/>
  <c r="AZ90" i="1"/>
  <c r="AT90" i="1"/>
  <c r="AN90" i="1"/>
  <c r="AI90" i="1"/>
  <c r="AG90" i="1" s="1"/>
  <c r="AH90" i="1" s="1"/>
  <c r="Y90" i="1"/>
  <c r="X90" i="1"/>
  <c r="W90" i="1" s="1"/>
  <c r="S90" i="1"/>
  <c r="P90" i="1"/>
  <c r="N90" i="1"/>
  <c r="BO89" i="1"/>
  <c r="BN89" i="1"/>
  <c r="BL89" i="1"/>
  <c r="BI89" i="1"/>
  <c r="BH89" i="1"/>
  <c r="AZ89" i="1"/>
  <c r="AT89" i="1"/>
  <c r="AN89" i="1"/>
  <c r="BA89" i="1" s="1"/>
  <c r="BD89" i="1" s="1"/>
  <c r="AI89" i="1"/>
  <c r="AG89" i="1" s="1"/>
  <c r="Y89" i="1"/>
  <c r="X89" i="1"/>
  <c r="W89" i="1" s="1"/>
  <c r="P89" i="1"/>
  <c r="BO88" i="1"/>
  <c r="BN88" i="1"/>
  <c r="BL88" i="1"/>
  <c r="BM88" i="1" s="1"/>
  <c r="AV88" i="1" s="1"/>
  <c r="AX88" i="1" s="1"/>
  <c r="BI88" i="1"/>
  <c r="BH88" i="1"/>
  <c r="AZ88" i="1"/>
  <c r="AW88" i="1"/>
  <c r="AT88" i="1"/>
  <c r="AN88" i="1"/>
  <c r="BA88" i="1" s="1"/>
  <c r="BD88" i="1" s="1"/>
  <c r="BE88" i="1" s="1"/>
  <c r="AI88" i="1"/>
  <c r="AH88" i="1"/>
  <c r="AG88" i="1"/>
  <c r="K88" i="1" s="1"/>
  <c r="Y88" i="1"/>
  <c r="X88" i="1"/>
  <c r="W88" i="1" s="1"/>
  <c r="P88" i="1"/>
  <c r="N88" i="1"/>
  <c r="J88" i="1"/>
  <c r="BO87" i="1"/>
  <c r="BN87" i="1"/>
  <c r="BL87" i="1"/>
  <c r="BM87" i="1" s="1"/>
  <c r="AV87" i="1" s="1"/>
  <c r="BI87" i="1"/>
  <c r="BH87" i="1"/>
  <c r="AZ87" i="1"/>
  <c r="AT87" i="1"/>
  <c r="AN87" i="1"/>
  <c r="BA87" i="1" s="1"/>
  <c r="BD87" i="1" s="1"/>
  <c r="AI87" i="1"/>
  <c r="AH87" i="1"/>
  <c r="AG87" i="1"/>
  <c r="I87" i="1" s="1"/>
  <c r="H87" i="1" s="1"/>
  <c r="AA87" i="1"/>
  <c r="Y87" i="1"/>
  <c r="X87" i="1"/>
  <c r="W87" i="1" s="1"/>
  <c r="P87" i="1"/>
  <c r="N87" i="1"/>
  <c r="K87" i="1"/>
  <c r="J87" i="1"/>
  <c r="AW87" i="1" s="1"/>
  <c r="BO86" i="1"/>
  <c r="BN86" i="1"/>
  <c r="BL86" i="1"/>
  <c r="BM86" i="1" s="1"/>
  <c r="AV86" i="1" s="1"/>
  <c r="AX86" i="1" s="1"/>
  <c r="BI86" i="1"/>
  <c r="BH86" i="1"/>
  <c r="BA86" i="1"/>
  <c r="BD86" i="1" s="1"/>
  <c r="AZ86" i="1"/>
  <c r="AT86" i="1"/>
  <c r="AN86" i="1"/>
  <c r="AI86" i="1"/>
  <c r="AG86" i="1" s="1"/>
  <c r="AH86" i="1"/>
  <c r="Y86" i="1"/>
  <c r="X86" i="1"/>
  <c r="W86" i="1" s="1"/>
  <c r="P86" i="1"/>
  <c r="I86" i="1"/>
  <c r="H86" i="1" s="1"/>
  <c r="BO85" i="1"/>
  <c r="BN85" i="1"/>
  <c r="BL85" i="1"/>
  <c r="BM85" i="1" s="1"/>
  <c r="AV85" i="1" s="1"/>
  <c r="AX85" i="1" s="1"/>
  <c r="BI85" i="1"/>
  <c r="BH85" i="1"/>
  <c r="AZ85" i="1"/>
  <c r="AT85" i="1"/>
  <c r="AN85" i="1"/>
  <c r="BA85" i="1" s="1"/>
  <c r="BD85" i="1" s="1"/>
  <c r="AI85" i="1"/>
  <c r="AG85" i="1"/>
  <c r="Y85" i="1"/>
  <c r="X85" i="1"/>
  <c r="W85" i="1"/>
  <c r="P85" i="1"/>
  <c r="N85" i="1"/>
  <c r="BO84" i="1"/>
  <c r="BN84" i="1"/>
  <c r="BL84" i="1"/>
  <c r="BM84" i="1" s="1"/>
  <c r="AV84" i="1" s="1"/>
  <c r="AX84" i="1" s="1"/>
  <c r="BI84" i="1"/>
  <c r="BH84" i="1"/>
  <c r="BG84" i="1"/>
  <c r="BF84" i="1"/>
  <c r="BJ84" i="1" s="1"/>
  <c r="BK84" i="1" s="1"/>
  <c r="AZ84" i="1"/>
  <c r="AW84" i="1"/>
  <c r="AT84" i="1"/>
  <c r="AN84" i="1"/>
  <c r="BA84" i="1" s="1"/>
  <c r="BD84" i="1" s="1"/>
  <c r="BE84" i="1" s="1"/>
  <c r="AI84" i="1"/>
  <c r="AH84" i="1"/>
  <c r="AG84" i="1"/>
  <c r="K84" i="1" s="1"/>
  <c r="Y84" i="1"/>
  <c r="X84" i="1"/>
  <c r="W84" i="1" s="1"/>
  <c r="P84" i="1"/>
  <c r="N84" i="1"/>
  <c r="J84" i="1"/>
  <c r="I84" i="1"/>
  <c r="H84" i="1"/>
  <c r="AA84" i="1" s="1"/>
  <c r="BO83" i="1"/>
  <c r="BN83" i="1"/>
  <c r="BL83" i="1"/>
  <c r="BM83" i="1" s="1"/>
  <c r="AV83" i="1" s="1"/>
  <c r="BI83" i="1"/>
  <c r="BH83" i="1"/>
  <c r="AZ83" i="1"/>
  <c r="AT83" i="1"/>
  <c r="AN83" i="1"/>
  <c r="BA83" i="1" s="1"/>
  <c r="BD83" i="1" s="1"/>
  <c r="AI83" i="1"/>
  <c r="AH83" i="1"/>
  <c r="AG83" i="1"/>
  <c r="I83" i="1" s="1"/>
  <c r="H83" i="1" s="1"/>
  <c r="Y83" i="1"/>
  <c r="X83" i="1"/>
  <c r="W83" i="1" s="1"/>
  <c r="P83" i="1"/>
  <c r="N83" i="1"/>
  <c r="K83" i="1"/>
  <c r="J83" i="1"/>
  <c r="AW83" i="1" s="1"/>
  <c r="BO82" i="1"/>
  <c r="BN82" i="1"/>
  <c r="BL82" i="1"/>
  <c r="BM82" i="1" s="1"/>
  <c r="AV82" i="1" s="1"/>
  <c r="AX82" i="1" s="1"/>
  <c r="BI82" i="1"/>
  <c r="BH82" i="1"/>
  <c r="BA82" i="1"/>
  <c r="BD82" i="1" s="1"/>
  <c r="AZ82" i="1"/>
  <c r="AT82" i="1"/>
  <c r="AN82" i="1"/>
  <c r="AI82" i="1"/>
  <c r="AG82" i="1" s="1"/>
  <c r="AH82" i="1"/>
  <c r="Y82" i="1"/>
  <c r="X82" i="1"/>
  <c r="W82" i="1" s="1"/>
  <c r="P82" i="1"/>
  <c r="N82" i="1"/>
  <c r="I82" i="1"/>
  <c r="H82" i="1" s="1"/>
  <c r="BO81" i="1"/>
  <c r="BN81" i="1"/>
  <c r="BL81" i="1"/>
  <c r="BM81" i="1" s="1"/>
  <c r="AV81" i="1" s="1"/>
  <c r="AX81" i="1" s="1"/>
  <c r="BI81" i="1"/>
  <c r="BH81" i="1"/>
  <c r="AZ81" i="1"/>
  <c r="AT81" i="1"/>
  <c r="AN81" i="1"/>
  <c r="BA81" i="1" s="1"/>
  <c r="BD81" i="1" s="1"/>
  <c r="BF81" i="1" s="1"/>
  <c r="BJ81" i="1" s="1"/>
  <c r="BK81" i="1" s="1"/>
  <c r="AI81" i="1"/>
  <c r="AG81" i="1"/>
  <c r="Y81" i="1"/>
  <c r="X81" i="1"/>
  <c r="W81" i="1"/>
  <c r="P81" i="1"/>
  <c r="BO80" i="1"/>
  <c r="BN80" i="1"/>
  <c r="BL80" i="1"/>
  <c r="BI80" i="1"/>
  <c r="BH80" i="1"/>
  <c r="BD80" i="1"/>
  <c r="BE80" i="1" s="1"/>
  <c r="AZ80" i="1"/>
  <c r="AT80" i="1"/>
  <c r="AN80" i="1"/>
  <c r="BA80" i="1" s="1"/>
  <c r="AI80" i="1"/>
  <c r="AG80" i="1" s="1"/>
  <c r="Y80" i="1"/>
  <c r="X80" i="1"/>
  <c r="W80" i="1" s="1"/>
  <c r="P80" i="1"/>
  <c r="N80" i="1"/>
  <c r="J80" i="1"/>
  <c r="AW80" i="1" s="1"/>
  <c r="BO79" i="1"/>
  <c r="BN79" i="1"/>
  <c r="BL79" i="1"/>
  <c r="S79" i="1" s="1"/>
  <c r="BI79" i="1"/>
  <c r="BH79" i="1"/>
  <c r="AZ79" i="1"/>
  <c r="AT79" i="1"/>
  <c r="AN79" i="1"/>
  <c r="BA79" i="1" s="1"/>
  <c r="BD79" i="1" s="1"/>
  <c r="AI79" i="1"/>
  <c r="AH79" i="1"/>
  <c r="AG79" i="1"/>
  <c r="I79" i="1" s="1"/>
  <c r="Y79" i="1"/>
  <c r="X79" i="1"/>
  <c r="W79" i="1" s="1"/>
  <c r="P79" i="1"/>
  <c r="N79" i="1"/>
  <c r="K79" i="1"/>
  <c r="J79" i="1"/>
  <c r="AW79" i="1" s="1"/>
  <c r="H79" i="1"/>
  <c r="BO78" i="1"/>
  <c r="BN78" i="1"/>
  <c r="BL78" i="1"/>
  <c r="BI78" i="1"/>
  <c r="BH78" i="1"/>
  <c r="AZ78" i="1"/>
  <c r="AT78" i="1"/>
  <c r="AN78" i="1"/>
  <c r="BA78" i="1" s="1"/>
  <c r="BD78" i="1" s="1"/>
  <c r="AI78" i="1"/>
  <c r="AG78" i="1" s="1"/>
  <c r="K78" i="1" s="1"/>
  <c r="Y78" i="1"/>
  <c r="X78" i="1"/>
  <c r="P78" i="1"/>
  <c r="BO77" i="1"/>
  <c r="BN77" i="1"/>
  <c r="BL77" i="1"/>
  <c r="BM77" i="1" s="1"/>
  <c r="BI77" i="1"/>
  <c r="BH77" i="1"/>
  <c r="AZ77" i="1"/>
  <c r="AV77" i="1"/>
  <c r="AX77" i="1" s="1"/>
  <c r="AT77" i="1"/>
  <c r="AN77" i="1"/>
  <c r="BA77" i="1" s="1"/>
  <c r="BD77" i="1" s="1"/>
  <c r="AI77" i="1"/>
  <c r="AG77" i="1"/>
  <c r="I77" i="1" s="1"/>
  <c r="H77" i="1" s="1"/>
  <c r="Y77" i="1"/>
  <c r="X77" i="1"/>
  <c r="W77" i="1" s="1"/>
  <c r="S77" i="1"/>
  <c r="P77" i="1"/>
  <c r="K77" i="1"/>
  <c r="J77" i="1"/>
  <c r="AW77" i="1" s="1"/>
  <c r="AY77" i="1" s="1"/>
  <c r="BO76" i="1"/>
  <c r="BN76" i="1"/>
  <c r="BL76" i="1"/>
  <c r="BM76" i="1" s="1"/>
  <c r="AV76" i="1" s="1"/>
  <c r="BI76" i="1"/>
  <c r="BH76" i="1"/>
  <c r="BA76" i="1"/>
  <c r="BD76" i="1" s="1"/>
  <c r="AZ76" i="1"/>
  <c r="AT76" i="1"/>
  <c r="AN76" i="1"/>
  <c r="AI76" i="1"/>
  <c r="AG76" i="1" s="1"/>
  <c r="I76" i="1" s="1"/>
  <c r="H76" i="1" s="1"/>
  <c r="AH76" i="1"/>
  <c r="Y76" i="1"/>
  <c r="X76" i="1"/>
  <c r="W76" i="1"/>
  <c r="S76" i="1"/>
  <c r="P76" i="1"/>
  <c r="N76" i="1"/>
  <c r="K76" i="1"/>
  <c r="J76" i="1"/>
  <c r="AW76" i="1" s="1"/>
  <c r="AY76" i="1" s="1"/>
  <c r="BO75" i="1"/>
  <c r="BN75" i="1"/>
  <c r="BM75" i="1"/>
  <c r="AV75" i="1" s="1"/>
  <c r="BL75" i="1"/>
  <c r="BI75" i="1"/>
  <c r="BH75" i="1"/>
  <c r="BA75" i="1"/>
  <c r="BD75" i="1" s="1"/>
  <c r="AZ75" i="1"/>
  <c r="AT75" i="1"/>
  <c r="AX75" i="1" s="1"/>
  <c r="AN75" i="1"/>
  <c r="AI75" i="1"/>
  <c r="AG75" i="1" s="1"/>
  <c r="AH75" i="1" s="1"/>
  <c r="Y75" i="1"/>
  <c r="X75" i="1"/>
  <c r="W75" i="1" s="1"/>
  <c r="S75" i="1"/>
  <c r="P75" i="1"/>
  <c r="BO74" i="1"/>
  <c r="BN74" i="1"/>
  <c r="BM74" i="1"/>
  <c r="AV74" i="1" s="1"/>
  <c r="BL74" i="1"/>
  <c r="BI74" i="1"/>
  <c r="BH74" i="1"/>
  <c r="BA74" i="1"/>
  <c r="BD74" i="1" s="1"/>
  <c r="AZ74" i="1"/>
  <c r="AX74" i="1"/>
  <c r="AT74" i="1"/>
  <c r="AN74" i="1"/>
  <c r="AI74" i="1"/>
  <c r="AG74" i="1" s="1"/>
  <c r="Y74" i="1"/>
  <c r="W74" i="1" s="1"/>
  <c r="X74" i="1"/>
  <c r="S74" i="1"/>
  <c r="P74" i="1"/>
  <c r="BO73" i="1"/>
  <c r="BN73" i="1"/>
  <c r="BL73" i="1"/>
  <c r="BI73" i="1"/>
  <c r="BH73" i="1"/>
  <c r="BF73" i="1"/>
  <c r="BJ73" i="1" s="1"/>
  <c r="BK73" i="1" s="1"/>
  <c r="BA73" i="1"/>
  <c r="BD73" i="1" s="1"/>
  <c r="AZ73" i="1"/>
  <c r="AT73" i="1"/>
  <c r="AN73" i="1"/>
  <c r="AI73" i="1"/>
  <c r="AG73" i="1"/>
  <c r="K73" i="1" s="1"/>
  <c r="Y73" i="1"/>
  <c r="X73" i="1"/>
  <c r="W73" i="1"/>
  <c r="P73" i="1"/>
  <c r="BO72" i="1"/>
  <c r="BN72" i="1"/>
  <c r="BL72" i="1"/>
  <c r="BI72" i="1"/>
  <c r="BH72" i="1"/>
  <c r="AZ72" i="1"/>
  <c r="AT72" i="1"/>
  <c r="AN72" i="1"/>
  <c r="BA72" i="1" s="1"/>
  <c r="BD72" i="1" s="1"/>
  <c r="AI72" i="1"/>
  <c r="AG72" i="1"/>
  <c r="I72" i="1" s="1"/>
  <c r="H72" i="1" s="1"/>
  <c r="Y72" i="1"/>
  <c r="X72" i="1"/>
  <c r="W72" i="1"/>
  <c r="P72" i="1"/>
  <c r="K72" i="1"/>
  <c r="J72" i="1"/>
  <c r="AW72" i="1" s="1"/>
  <c r="BO71" i="1"/>
  <c r="BN71" i="1"/>
  <c r="BM71" i="1"/>
  <c r="AV71" i="1" s="1"/>
  <c r="BL71" i="1"/>
  <c r="BI71" i="1"/>
  <c r="BH71" i="1"/>
  <c r="BA71" i="1"/>
  <c r="BD71" i="1" s="1"/>
  <c r="AZ71" i="1"/>
  <c r="AT71" i="1"/>
  <c r="AN71" i="1"/>
  <c r="AI71" i="1"/>
  <c r="AG71" i="1" s="1"/>
  <c r="AH71" i="1"/>
  <c r="Y71" i="1"/>
  <c r="X71" i="1"/>
  <c r="W71" i="1" s="1"/>
  <c r="S71" i="1"/>
  <c r="P71" i="1"/>
  <c r="BO70" i="1"/>
  <c r="BN70" i="1"/>
  <c r="BM70" i="1"/>
  <c r="AV70" i="1" s="1"/>
  <c r="AX70" i="1" s="1"/>
  <c r="BL70" i="1"/>
  <c r="BI70" i="1"/>
  <c r="BH70" i="1"/>
  <c r="BA70" i="1"/>
  <c r="BD70" i="1" s="1"/>
  <c r="AZ70" i="1"/>
  <c r="AT70" i="1"/>
  <c r="AN70" i="1"/>
  <c r="AI70" i="1"/>
  <c r="AG70" i="1" s="1"/>
  <c r="Y70" i="1"/>
  <c r="W70" i="1" s="1"/>
  <c r="X70" i="1"/>
  <c r="S70" i="1"/>
  <c r="P70" i="1"/>
  <c r="BO69" i="1"/>
  <c r="BN69" i="1"/>
  <c r="BL69" i="1"/>
  <c r="BI69" i="1"/>
  <c r="BH69" i="1"/>
  <c r="BF69" i="1"/>
  <c r="BJ69" i="1" s="1"/>
  <c r="BK69" i="1" s="1"/>
  <c r="BA69" i="1"/>
  <c r="BD69" i="1" s="1"/>
  <c r="AZ69" i="1"/>
  <c r="AT69" i="1"/>
  <c r="AN69" i="1"/>
  <c r="AI69" i="1"/>
  <c r="AG69" i="1"/>
  <c r="Y69" i="1"/>
  <c r="X69" i="1"/>
  <c r="W69" i="1"/>
  <c r="P69" i="1"/>
  <c r="BO68" i="1"/>
  <c r="S68" i="1" s="1"/>
  <c r="BN68" i="1"/>
  <c r="BM68" i="1"/>
  <c r="AV68" i="1" s="1"/>
  <c r="BL68" i="1"/>
  <c r="BI68" i="1"/>
  <c r="BH68" i="1"/>
  <c r="AZ68" i="1"/>
  <c r="AT68" i="1"/>
  <c r="AN68" i="1"/>
  <c r="BA68" i="1" s="1"/>
  <c r="BD68" i="1" s="1"/>
  <c r="AI68" i="1"/>
  <c r="AG68" i="1"/>
  <c r="I68" i="1" s="1"/>
  <c r="H68" i="1" s="1"/>
  <c r="AA68" i="1"/>
  <c r="Y68" i="1"/>
  <c r="X68" i="1"/>
  <c r="W68" i="1"/>
  <c r="P68" i="1"/>
  <c r="N68" i="1"/>
  <c r="K68" i="1"/>
  <c r="J68" i="1"/>
  <c r="AW68" i="1" s="1"/>
  <c r="AY68" i="1" s="1"/>
  <c r="BO67" i="1"/>
  <c r="BN67" i="1"/>
  <c r="BM67" i="1"/>
  <c r="AV67" i="1" s="1"/>
  <c r="BL67" i="1"/>
  <c r="BI67" i="1"/>
  <c r="BH67" i="1"/>
  <c r="BE67" i="1"/>
  <c r="BA67" i="1"/>
  <c r="BD67" i="1" s="1"/>
  <c r="AZ67" i="1"/>
  <c r="AT67" i="1"/>
  <c r="AX67" i="1" s="1"/>
  <c r="AN67" i="1"/>
  <c r="AI67" i="1"/>
  <c r="AG67" i="1" s="1"/>
  <c r="AH67" i="1" s="1"/>
  <c r="Y67" i="1"/>
  <c r="X67" i="1"/>
  <c r="S67" i="1"/>
  <c r="P67" i="1"/>
  <c r="K67" i="1"/>
  <c r="BO66" i="1"/>
  <c r="BN66" i="1"/>
  <c r="BL66" i="1"/>
  <c r="BM66" i="1" s="1"/>
  <c r="AV66" i="1" s="1"/>
  <c r="AX66" i="1" s="1"/>
  <c r="BI66" i="1"/>
  <c r="BH66" i="1"/>
  <c r="BA66" i="1"/>
  <c r="BD66" i="1" s="1"/>
  <c r="AZ66" i="1"/>
  <c r="AT66" i="1"/>
  <c r="AN66" i="1"/>
  <c r="AI66" i="1"/>
  <c r="AG66" i="1"/>
  <c r="N66" i="1" s="1"/>
  <c r="Y66" i="1"/>
  <c r="W66" i="1" s="1"/>
  <c r="X66" i="1"/>
  <c r="P66" i="1"/>
  <c r="I66" i="1"/>
  <c r="H66" i="1" s="1"/>
  <c r="BO65" i="1"/>
  <c r="BN65" i="1"/>
  <c r="BL65" i="1"/>
  <c r="BI65" i="1"/>
  <c r="BH65" i="1"/>
  <c r="BA65" i="1"/>
  <c r="BD65" i="1" s="1"/>
  <c r="AZ65" i="1"/>
  <c r="AT65" i="1"/>
  <c r="AN65" i="1"/>
  <c r="AI65" i="1"/>
  <c r="AG65" i="1"/>
  <c r="Y65" i="1"/>
  <c r="X65" i="1"/>
  <c r="W65" i="1"/>
  <c r="P65" i="1"/>
  <c r="BO64" i="1"/>
  <c r="S64" i="1" s="1"/>
  <c r="BN64" i="1"/>
  <c r="BM64" i="1"/>
  <c r="AV64" i="1" s="1"/>
  <c r="BL64" i="1"/>
  <c r="BI64" i="1"/>
  <c r="BH64" i="1"/>
  <c r="AZ64" i="1"/>
  <c r="AT64" i="1"/>
  <c r="AN64" i="1"/>
  <c r="BA64" i="1" s="1"/>
  <c r="BD64" i="1" s="1"/>
  <c r="AI64" i="1"/>
  <c r="AG64" i="1"/>
  <c r="I64" i="1" s="1"/>
  <c r="H64" i="1" s="1"/>
  <c r="AA64" i="1"/>
  <c r="Y64" i="1"/>
  <c r="X64" i="1"/>
  <c r="W64" i="1"/>
  <c r="P64" i="1"/>
  <c r="N64" i="1"/>
  <c r="K64" i="1"/>
  <c r="J64" i="1"/>
  <c r="AW64" i="1" s="1"/>
  <c r="AY64" i="1" s="1"/>
  <c r="BO63" i="1"/>
  <c r="BN63" i="1"/>
  <c r="BM63" i="1"/>
  <c r="BL63" i="1"/>
  <c r="BI63" i="1"/>
  <c r="BH63" i="1"/>
  <c r="BF63" i="1"/>
  <c r="BJ63" i="1" s="1"/>
  <c r="BK63" i="1" s="1"/>
  <c r="BA63" i="1"/>
  <c r="BD63" i="1" s="1"/>
  <c r="BG63" i="1" s="1"/>
  <c r="AZ63" i="1"/>
  <c r="AV63" i="1"/>
  <c r="AT63" i="1"/>
  <c r="AX63" i="1" s="1"/>
  <c r="AN63" i="1"/>
  <c r="AI63" i="1"/>
  <c r="AG63" i="1" s="1"/>
  <c r="AH63" i="1"/>
  <c r="Y63" i="1"/>
  <c r="X63" i="1"/>
  <c r="W63" i="1" s="1"/>
  <c r="S63" i="1"/>
  <c r="P63" i="1"/>
  <c r="BO62" i="1"/>
  <c r="BN62" i="1"/>
  <c r="BL62" i="1"/>
  <c r="BM62" i="1" s="1"/>
  <c r="AV62" i="1" s="1"/>
  <c r="AX62" i="1" s="1"/>
  <c r="BI62" i="1"/>
  <c r="BH62" i="1"/>
  <c r="BA62" i="1"/>
  <c r="BD62" i="1" s="1"/>
  <c r="AZ62" i="1"/>
  <c r="AT62" i="1"/>
  <c r="AN62" i="1"/>
  <c r="AI62" i="1"/>
  <c r="AH62" i="1"/>
  <c r="AG62" i="1"/>
  <c r="Y62" i="1"/>
  <c r="X62" i="1"/>
  <c r="W62" i="1" s="1"/>
  <c r="S62" i="1"/>
  <c r="P62" i="1"/>
  <c r="J62" i="1"/>
  <c r="AW62" i="1" s="1"/>
  <c r="AY62" i="1" s="1"/>
  <c r="I62" i="1"/>
  <c r="H62" i="1" s="1"/>
  <c r="BO61" i="1"/>
  <c r="BN61" i="1"/>
  <c r="BL61" i="1"/>
  <c r="BI61" i="1"/>
  <c r="BH61" i="1"/>
  <c r="AZ61" i="1"/>
  <c r="AW61" i="1"/>
  <c r="AT61" i="1"/>
  <c r="AN61" i="1"/>
  <c r="BA61" i="1" s="1"/>
  <c r="BD61" i="1" s="1"/>
  <c r="AI61" i="1"/>
  <c r="AG61" i="1" s="1"/>
  <c r="Y61" i="1"/>
  <c r="W61" i="1" s="1"/>
  <c r="X61" i="1"/>
  <c r="P61" i="1"/>
  <c r="J61" i="1"/>
  <c r="BO60" i="1"/>
  <c r="BN60" i="1"/>
  <c r="BM60" i="1"/>
  <c r="BL60" i="1"/>
  <c r="BI60" i="1"/>
  <c r="BH60" i="1"/>
  <c r="AZ60" i="1"/>
  <c r="AX60" i="1"/>
  <c r="AV60" i="1"/>
  <c r="AT60" i="1"/>
  <c r="AN60" i="1"/>
  <c r="BA60" i="1" s="1"/>
  <c r="BD60" i="1" s="1"/>
  <c r="AI60" i="1"/>
  <c r="AG60" i="1"/>
  <c r="Y60" i="1"/>
  <c r="X60" i="1"/>
  <c r="W60" i="1"/>
  <c r="S60" i="1"/>
  <c r="P60" i="1"/>
  <c r="N60" i="1"/>
  <c r="BO59" i="1"/>
  <c r="BN59" i="1"/>
  <c r="BL59" i="1"/>
  <c r="S59" i="1" s="1"/>
  <c r="BI59" i="1"/>
  <c r="BH59" i="1"/>
  <c r="AZ59" i="1"/>
  <c r="AT59" i="1"/>
  <c r="AN59" i="1"/>
  <c r="BA59" i="1" s="1"/>
  <c r="BD59" i="1" s="1"/>
  <c r="AI59" i="1"/>
  <c r="AG59" i="1"/>
  <c r="I59" i="1" s="1"/>
  <c r="H59" i="1" s="1"/>
  <c r="AA59" i="1" s="1"/>
  <c r="Y59" i="1"/>
  <c r="X59" i="1"/>
  <c r="W59" i="1"/>
  <c r="P59" i="1"/>
  <c r="K59" i="1"/>
  <c r="J59" i="1"/>
  <c r="AW59" i="1" s="1"/>
  <c r="BO58" i="1"/>
  <c r="S58" i="1" s="1"/>
  <c r="BN58" i="1"/>
  <c r="BM58" i="1"/>
  <c r="AV58" i="1" s="1"/>
  <c r="AX58" i="1" s="1"/>
  <c r="BL58" i="1"/>
  <c r="BI58" i="1"/>
  <c r="BH58" i="1"/>
  <c r="BA58" i="1"/>
  <c r="BD58" i="1" s="1"/>
  <c r="AZ58" i="1"/>
  <c r="AT58" i="1"/>
  <c r="AN58" i="1"/>
  <c r="AI58" i="1"/>
  <c r="AG58" i="1" s="1"/>
  <c r="Y58" i="1"/>
  <c r="X58" i="1"/>
  <c r="W58" i="1" s="1"/>
  <c r="P58" i="1"/>
  <c r="BO57" i="1"/>
  <c r="BN57" i="1"/>
  <c r="BM57" i="1"/>
  <c r="AV57" i="1" s="1"/>
  <c r="BL57" i="1"/>
  <c r="BI57" i="1"/>
  <c r="BH57" i="1"/>
  <c r="BA57" i="1"/>
  <c r="BD57" i="1" s="1"/>
  <c r="AZ57" i="1"/>
  <c r="AX57" i="1"/>
  <c r="AT57" i="1"/>
  <c r="AN57" i="1"/>
  <c r="AI57" i="1"/>
  <c r="AG57" i="1"/>
  <c r="Y57" i="1"/>
  <c r="X57" i="1"/>
  <c r="W57" i="1"/>
  <c r="S57" i="1"/>
  <c r="P57" i="1"/>
  <c r="N57" i="1"/>
  <c r="BO56" i="1"/>
  <c r="BN56" i="1"/>
  <c r="BL56" i="1"/>
  <c r="BI56" i="1"/>
  <c r="BH56" i="1"/>
  <c r="BA56" i="1"/>
  <c r="BD56" i="1" s="1"/>
  <c r="BE56" i="1" s="1"/>
  <c r="AZ56" i="1"/>
  <c r="AT56" i="1"/>
  <c r="AN56" i="1"/>
  <c r="AI56" i="1"/>
  <c r="AG56" i="1" s="1"/>
  <c r="Y56" i="1"/>
  <c r="W56" i="1" s="1"/>
  <c r="X56" i="1"/>
  <c r="P56" i="1"/>
  <c r="BO55" i="1"/>
  <c r="BN55" i="1"/>
  <c r="BM55" i="1"/>
  <c r="AV55" i="1" s="1"/>
  <c r="BL55" i="1"/>
  <c r="BI55" i="1"/>
  <c r="BH55" i="1"/>
  <c r="AZ55" i="1"/>
  <c r="AT55" i="1"/>
  <c r="AN55" i="1"/>
  <c r="BA55" i="1" s="1"/>
  <c r="BD55" i="1" s="1"/>
  <c r="AI55" i="1"/>
  <c r="AG55" i="1"/>
  <c r="I55" i="1" s="1"/>
  <c r="H55" i="1" s="1"/>
  <c r="AA55" i="1"/>
  <c r="Y55" i="1"/>
  <c r="X55" i="1"/>
  <c r="W55" i="1"/>
  <c r="S55" i="1"/>
  <c r="P55" i="1"/>
  <c r="K55" i="1"/>
  <c r="J55" i="1"/>
  <c r="AW55" i="1" s="1"/>
  <c r="BO54" i="1"/>
  <c r="S54" i="1" s="1"/>
  <c r="BN54" i="1"/>
  <c r="BM54" i="1"/>
  <c r="AV54" i="1" s="1"/>
  <c r="AX54" i="1" s="1"/>
  <c r="BL54" i="1"/>
  <c r="BI54" i="1"/>
  <c r="BH54" i="1"/>
  <c r="BA54" i="1"/>
  <c r="BD54" i="1" s="1"/>
  <c r="AZ54" i="1"/>
  <c r="AT54" i="1"/>
  <c r="AN54" i="1"/>
  <c r="AI54" i="1"/>
  <c r="AG54" i="1" s="1"/>
  <c r="AH54" i="1" s="1"/>
  <c r="Y54" i="1"/>
  <c r="X54" i="1"/>
  <c r="W54" i="1" s="1"/>
  <c r="P54" i="1"/>
  <c r="I54" i="1"/>
  <c r="H54" i="1"/>
  <c r="BO53" i="1"/>
  <c r="BN53" i="1"/>
  <c r="BM53" i="1"/>
  <c r="AV53" i="1" s="1"/>
  <c r="AX53" i="1" s="1"/>
  <c r="BL53" i="1"/>
  <c r="BI53" i="1"/>
  <c r="BH53" i="1"/>
  <c r="BA53" i="1"/>
  <c r="BD53" i="1" s="1"/>
  <c r="AZ53" i="1"/>
  <c r="AT53" i="1"/>
  <c r="AN53" i="1"/>
  <c r="AI53" i="1"/>
  <c r="AG53" i="1"/>
  <c r="Y53" i="1"/>
  <c r="X53" i="1"/>
  <c r="W53" i="1"/>
  <c r="S53" i="1"/>
  <c r="P53" i="1"/>
  <c r="N53" i="1"/>
  <c r="BO52" i="1"/>
  <c r="BN52" i="1"/>
  <c r="BL52" i="1"/>
  <c r="BI52" i="1"/>
  <c r="BH52" i="1"/>
  <c r="BA52" i="1"/>
  <c r="BD52" i="1" s="1"/>
  <c r="AZ52" i="1"/>
  <c r="AT52" i="1"/>
  <c r="AN52" i="1"/>
  <c r="AI52" i="1"/>
  <c r="AG52" i="1" s="1"/>
  <c r="Y52" i="1"/>
  <c r="W52" i="1" s="1"/>
  <c r="X52" i="1"/>
  <c r="P52" i="1"/>
  <c r="BO51" i="1"/>
  <c r="BN51" i="1"/>
  <c r="BM51" i="1"/>
  <c r="AV51" i="1" s="1"/>
  <c r="BL51" i="1"/>
  <c r="BI51" i="1"/>
  <c r="BH51" i="1"/>
  <c r="BD51" i="1"/>
  <c r="BE51" i="1" s="1"/>
  <c r="AZ51" i="1"/>
  <c r="AT51" i="1"/>
  <c r="AX51" i="1" s="1"/>
  <c r="AN51" i="1"/>
  <c r="BA51" i="1" s="1"/>
  <c r="AI51" i="1"/>
  <c r="AG51" i="1"/>
  <c r="I51" i="1" s="1"/>
  <c r="H51" i="1" s="1"/>
  <c r="AA51" i="1"/>
  <c r="Y51" i="1"/>
  <c r="X51" i="1"/>
  <c r="W51" i="1"/>
  <c r="S51" i="1"/>
  <c r="P51" i="1"/>
  <c r="K51" i="1"/>
  <c r="J51" i="1"/>
  <c r="AW51" i="1" s="1"/>
  <c r="AY51" i="1" s="1"/>
  <c r="BO50" i="1"/>
  <c r="S50" i="1" s="1"/>
  <c r="BN50" i="1"/>
  <c r="BM50" i="1"/>
  <c r="BL50" i="1"/>
  <c r="BI50" i="1"/>
  <c r="BH50" i="1"/>
  <c r="BA50" i="1"/>
  <c r="BD50" i="1" s="1"/>
  <c r="AZ50" i="1"/>
  <c r="AX50" i="1"/>
  <c r="AV50" i="1"/>
  <c r="AT50" i="1"/>
  <c r="AN50" i="1"/>
  <c r="AI50" i="1"/>
  <c r="AG50" i="1" s="1"/>
  <c r="AH50" i="1"/>
  <c r="Y50" i="1"/>
  <c r="X50" i="1"/>
  <c r="W50" i="1" s="1"/>
  <c r="P50" i="1"/>
  <c r="BO49" i="1"/>
  <c r="BN49" i="1"/>
  <c r="BM49" i="1"/>
  <c r="AV49" i="1" s="1"/>
  <c r="AX49" i="1" s="1"/>
  <c r="BL49" i="1"/>
  <c r="BI49" i="1"/>
  <c r="BH49" i="1"/>
  <c r="AZ49" i="1"/>
  <c r="AT49" i="1"/>
  <c r="AN49" i="1"/>
  <c r="BA49" i="1" s="1"/>
  <c r="BD49" i="1" s="1"/>
  <c r="AI49" i="1"/>
  <c r="AG49" i="1"/>
  <c r="Y49" i="1"/>
  <c r="X49" i="1"/>
  <c r="W49" i="1"/>
  <c r="S49" i="1"/>
  <c r="P49" i="1"/>
  <c r="BO48" i="1"/>
  <c r="BN48" i="1"/>
  <c r="BL48" i="1"/>
  <c r="BM48" i="1" s="1"/>
  <c r="BI48" i="1"/>
  <c r="BH48" i="1"/>
  <c r="BG48" i="1"/>
  <c r="BF48" i="1"/>
  <c r="BJ48" i="1" s="1"/>
  <c r="BK48" i="1" s="1"/>
  <c r="BA48" i="1"/>
  <c r="BD48" i="1" s="1"/>
  <c r="BE48" i="1" s="1"/>
  <c r="AZ48" i="1"/>
  <c r="AV48" i="1"/>
  <c r="AX48" i="1" s="1"/>
  <c r="AT48" i="1"/>
  <c r="AN48" i="1"/>
  <c r="AI48" i="1"/>
  <c r="AG48" i="1" s="1"/>
  <c r="Y48" i="1"/>
  <c r="W48" i="1" s="1"/>
  <c r="X48" i="1"/>
  <c r="P48" i="1"/>
  <c r="BO47" i="1"/>
  <c r="BN47" i="1"/>
  <c r="BL47" i="1"/>
  <c r="BM47" i="1" s="1"/>
  <c r="AV47" i="1" s="1"/>
  <c r="BI47" i="1"/>
  <c r="BH47" i="1"/>
  <c r="BE47" i="1"/>
  <c r="BD47" i="1"/>
  <c r="AZ47" i="1"/>
  <c r="AT47" i="1"/>
  <c r="AN47" i="1"/>
  <c r="BA47" i="1" s="1"/>
  <c r="AI47" i="1"/>
  <c r="AG47" i="1"/>
  <c r="Y47" i="1"/>
  <c r="X47" i="1"/>
  <c r="W47" i="1"/>
  <c r="S47" i="1"/>
  <c r="P47" i="1"/>
  <c r="K47" i="1"/>
  <c r="BO46" i="1"/>
  <c r="BN46" i="1"/>
  <c r="BL46" i="1"/>
  <c r="BM46" i="1" s="1"/>
  <c r="AV46" i="1" s="1"/>
  <c r="BI46" i="1"/>
  <c r="BH46" i="1"/>
  <c r="BA46" i="1"/>
  <c r="BD46" i="1" s="1"/>
  <c r="AZ46" i="1"/>
  <c r="AX46" i="1"/>
  <c r="AT46" i="1"/>
  <c r="AN46" i="1"/>
  <c r="AI46" i="1"/>
  <c r="AG46" i="1" s="1"/>
  <c r="AH46" i="1" s="1"/>
  <c r="Y46" i="1"/>
  <c r="X46" i="1"/>
  <c r="W46" i="1" s="1"/>
  <c r="P46" i="1"/>
  <c r="N46" i="1"/>
  <c r="I46" i="1"/>
  <c r="H46" i="1"/>
  <c r="AA46" i="1" s="1"/>
  <c r="BO45" i="1"/>
  <c r="BN45" i="1"/>
  <c r="BM45" i="1" s="1"/>
  <c r="AV45" i="1" s="1"/>
  <c r="BL45" i="1"/>
  <c r="BI45" i="1"/>
  <c r="BH45" i="1"/>
  <c r="BF45" i="1"/>
  <c r="BJ45" i="1" s="1"/>
  <c r="BK45" i="1" s="1"/>
  <c r="BE45" i="1"/>
  <c r="AZ45" i="1"/>
  <c r="AT45" i="1"/>
  <c r="AX45" i="1" s="1"/>
  <c r="AN45" i="1"/>
  <c r="BA45" i="1" s="1"/>
  <c r="BD45" i="1" s="1"/>
  <c r="BG45" i="1" s="1"/>
  <c r="AI45" i="1"/>
  <c r="AG45" i="1"/>
  <c r="K45" i="1" s="1"/>
  <c r="Y45" i="1"/>
  <c r="X45" i="1"/>
  <c r="W45" i="1"/>
  <c r="S45" i="1"/>
  <c r="P45" i="1"/>
  <c r="BO44" i="1"/>
  <c r="BN44" i="1"/>
  <c r="BL44" i="1"/>
  <c r="BI44" i="1"/>
  <c r="BH44" i="1"/>
  <c r="BA44" i="1"/>
  <c r="BD44" i="1" s="1"/>
  <c r="AZ44" i="1"/>
  <c r="AT44" i="1"/>
  <c r="AN44" i="1"/>
  <c r="AI44" i="1"/>
  <c r="AG44" i="1" s="1"/>
  <c r="Y44" i="1"/>
  <c r="W44" i="1" s="1"/>
  <c r="X44" i="1"/>
  <c r="P44" i="1"/>
  <c r="J44" i="1"/>
  <c r="AW44" i="1" s="1"/>
  <c r="I44" i="1"/>
  <c r="H44" i="1" s="1"/>
  <c r="AA44" i="1" s="1"/>
  <c r="BO43" i="1"/>
  <c r="BN43" i="1"/>
  <c r="BM43" i="1" s="1"/>
  <c r="AV43" i="1" s="1"/>
  <c r="BL43" i="1"/>
  <c r="BI43" i="1"/>
  <c r="BH43" i="1"/>
  <c r="BD43" i="1"/>
  <c r="AZ43" i="1"/>
  <c r="AT43" i="1"/>
  <c r="AN43" i="1"/>
  <c r="BA43" i="1" s="1"/>
  <c r="AI43" i="1"/>
  <c r="AH43" i="1"/>
  <c r="AG43" i="1"/>
  <c r="Y43" i="1"/>
  <c r="X43" i="1"/>
  <c r="W43" i="1"/>
  <c r="S43" i="1"/>
  <c r="P43" i="1"/>
  <c r="I43" i="1"/>
  <c r="H43" i="1" s="1"/>
  <c r="BO42" i="1"/>
  <c r="BN42" i="1"/>
  <c r="BL42" i="1"/>
  <c r="BM42" i="1" s="1"/>
  <c r="BI42" i="1"/>
  <c r="BH42" i="1"/>
  <c r="AZ42" i="1"/>
  <c r="AV42" i="1"/>
  <c r="AX42" i="1" s="1"/>
  <c r="AT42" i="1"/>
  <c r="AN42" i="1"/>
  <c r="BA42" i="1" s="1"/>
  <c r="BD42" i="1" s="1"/>
  <c r="AI42" i="1"/>
  <c r="AG42" i="1"/>
  <c r="J42" i="1" s="1"/>
  <c r="AW42" i="1" s="1"/>
  <c r="AY42" i="1" s="1"/>
  <c r="Y42" i="1"/>
  <c r="X42" i="1"/>
  <c r="W42" i="1"/>
  <c r="S42" i="1"/>
  <c r="P42" i="1"/>
  <c r="N42" i="1"/>
  <c r="K42" i="1"/>
  <c r="BO41" i="1"/>
  <c r="BN41" i="1"/>
  <c r="BL41" i="1"/>
  <c r="BI41" i="1"/>
  <c r="BH41" i="1"/>
  <c r="AZ41" i="1"/>
  <c r="AT41" i="1"/>
  <c r="AN41" i="1"/>
  <c r="BA41" i="1" s="1"/>
  <c r="BD41" i="1" s="1"/>
  <c r="AI41" i="1"/>
  <c r="AG41" i="1" s="1"/>
  <c r="Y41" i="1"/>
  <c r="X41" i="1"/>
  <c r="P41" i="1"/>
  <c r="J41" i="1"/>
  <c r="AW41" i="1" s="1"/>
  <c r="I41" i="1"/>
  <c r="H41" i="1" s="1"/>
  <c r="AA41" i="1" s="1"/>
  <c r="BO40" i="1"/>
  <c r="BN40" i="1"/>
  <c r="BL40" i="1"/>
  <c r="BM40" i="1" s="1"/>
  <c r="AV40" i="1" s="1"/>
  <c r="BI40" i="1"/>
  <c r="BH40" i="1"/>
  <c r="BA40" i="1"/>
  <c r="BD40" i="1" s="1"/>
  <c r="AZ40" i="1"/>
  <c r="AT40" i="1"/>
  <c r="AX40" i="1" s="1"/>
  <c r="AN40" i="1"/>
  <c r="AI40" i="1"/>
  <c r="AG40" i="1"/>
  <c r="Y40" i="1"/>
  <c r="X40" i="1"/>
  <c r="W40" i="1"/>
  <c r="P40" i="1"/>
  <c r="BO39" i="1"/>
  <c r="BN39" i="1"/>
  <c r="BL39" i="1"/>
  <c r="BM39" i="1" s="1"/>
  <c r="AV39" i="1" s="1"/>
  <c r="AX39" i="1" s="1"/>
  <c r="BI39" i="1"/>
  <c r="BH39" i="1"/>
  <c r="BG39" i="1"/>
  <c r="AZ39" i="1"/>
  <c r="AT39" i="1"/>
  <c r="AN39" i="1"/>
  <c r="BA39" i="1" s="1"/>
  <c r="BD39" i="1" s="1"/>
  <c r="AI39" i="1"/>
  <c r="AG39" i="1"/>
  <c r="K39" i="1" s="1"/>
  <c r="Y39" i="1"/>
  <c r="X39" i="1"/>
  <c r="W39" i="1"/>
  <c r="P39" i="1"/>
  <c r="N39" i="1"/>
  <c r="BO38" i="1"/>
  <c r="BN38" i="1"/>
  <c r="BM38" i="1" s="1"/>
  <c r="AV38" i="1" s="1"/>
  <c r="BL38" i="1"/>
  <c r="BI38" i="1"/>
  <c r="BH38" i="1"/>
  <c r="BF38" i="1"/>
  <c r="BJ38" i="1" s="1"/>
  <c r="BK38" i="1" s="1"/>
  <c r="AZ38" i="1"/>
  <c r="AT38" i="1"/>
  <c r="AN38" i="1"/>
  <c r="BA38" i="1" s="1"/>
  <c r="BD38" i="1" s="1"/>
  <c r="BG38" i="1" s="1"/>
  <c r="AI38" i="1"/>
  <c r="AG38" i="1"/>
  <c r="J38" i="1" s="1"/>
  <c r="AW38" i="1" s="1"/>
  <c r="Y38" i="1"/>
  <c r="X38" i="1"/>
  <c r="W38" i="1"/>
  <c r="S38" i="1"/>
  <c r="P38" i="1"/>
  <c r="N38" i="1"/>
  <c r="K38" i="1"/>
  <c r="BO37" i="1"/>
  <c r="BN37" i="1"/>
  <c r="BL37" i="1"/>
  <c r="BI37" i="1"/>
  <c r="BH37" i="1"/>
  <c r="AZ37" i="1"/>
  <c r="AT37" i="1"/>
  <c r="AN37" i="1"/>
  <c r="BA37" i="1" s="1"/>
  <c r="BD37" i="1" s="1"/>
  <c r="AI37" i="1"/>
  <c r="AG37" i="1" s="1"/>
  <c r="Y37" i="1"/>
  <c r="X37" i="1"/>
  <c r="P37" i="1"/>
  <c r="J37" i="1"/>
  <c r="AW37" i="1" s="1"/>
  <c r="I37" i="1"/>
  <c r="H37" i="1" s="1"/>
  <c r="AA37" i="1" s="1"/>
  <c r="BO36" i="1"/>
  <c r="BN36" i="1"/>
  <c r="BL36" i="1"/>
  <c r="BM36" i="1" s="1"/>
  <c r="AV36" i="1" s="1"/>
  <c r="BI36" i="1"/>
  <c r="BH36" i="1"/>
  <c r="BA36" i="1"/>
  <c r="BD36" i="1" s="1"/>
  <c r="AZ36" i="1"/>
  <c r="AT36" i="1"/>
  <c r="AX36" i="1" s="1"/>
  <c r="AN36" i="1"/>
  <c r="AI36" i="1"/>
  <c r="AH36" i="1"/>
  <c r="AG36" i="1"/>
  <c r="Y36" i="1"/>
  <c r="X36" i="1"/>
  <c r="W36" i="1"/>
  <c r="P36" i="1"/>
  <c r="BO35" i="1"/>
  <c r="BN35" i="1"/>
  <c r="BL35" i="1"/>
  <c r="BM35" i="1" s="1"/>
  <c r="AV35" i="1" s="1"/>
  <c r="AX35" i="1" s="1"/>
  <c r="BI35" i="1"/>
  <c r="BH35" i="1"/>
  <c r="BG35" i="1"/>
  <c r="AZ35" i="1"/>
  <c r="AT35" i="1"/>
  <c r="AN35" i="1"/>
  <c r="BA35" i="1" s="1"/>
  <c r="BD35" i="1" s="1"/>
  <c r="AI35" i="1"/>
  <c r="AG35" i="1"/>
  <c r="K35" i="1" s="1"/>
  <c r="Y35" i="1"/>
  <c r="X35" i="1"/>
  <c r="W35" i="1"/>
  <c r="P35" i="1"/>
  <c r="N35" i="1"/>
  <c r="BO34" i="1"/>
  <c r="BN34" i="1"/>
  <c r="BM34" i="1" s="1"/>
  <c r="AV34" i="1" s="1"/>
  <c r="BL34" i="1"/>
  <c r="BI34" i="1"/>
  <c r="BH34" i="1"/>
  <c r="BF34" i="1"/>
  <c r="BJ34" i="1" s="1"/>
  <c r="BK34" i="1" s="1"/>
  <c r="AZ34" i="1"/>
  <c r="AW34" i="1"/>
  <c r="AT34" i="1"/>
  <c r="AN34" i="1"/>
  <c r="BA34" i="1" s="1"/>
  <c r="BD34" i="1" s="1"/>
  <c r="BG34" i="1" s="1"/>
  <c r="AI34" i="1"/>
  <c r="AH34" i="1"/>
  <c r="AG34" i="1"/>
  <c r="AA34" i="1"/>
  <c r="Y34" i="1"/>
  <c r="X34" i="1"/>
  <c r="W34" i="1" s="1"/>
  <c r="S34" i="1"/>
  <c r="P34" i="1"/>
  <c r="N34" i="1"/>
  <c r="K34" i="1"/>
  <c r="J34" i="1"/>
  <c r="I34" i="1"/>
  <c r="H34" i="1"/>
  <c r="BO33" i="1"/>
  <c r="BN33" i="1"/>
  <c r="BL33" i="1"/>
  <c r="BI33" i="1"/>
  <c r="BH33" i="1"/>
  <c r="BD33" i="1"/>
  <c r="BA33" i="1"/>
  <c r="AZ33" i="1"/>
  <c r="AT33" i="1"/>
  <c r="AN33" i="1"/>
  <c r="AI33" i="1"/>
  <c r="AG33" i="1" s="1"/>
  <c r="Y33" i="1"/>
  <c r="X33" i="1"/>
  <c r="W33" i="1" s="1"/>
  <c r="P33" i="1"/>
  <c r="J33" i="1"/>
  <c r="AW33" i="1" s="1"/>
  <c r="I33" i="1"/>
  <c r="H33" i="1" s="1"/>
  <c r="AA33" i="1" s="1"/>
  <c r="BO32" i="1"/>
  <c r="BN32" i="1"/>
  <c r="BL32" i="1"/>
  <c r="BM32" i="1" s="1"/>
  <c r="AV32" i="1" s="1"/>
  <c r="AX32" i="1" s="1"/>
  <c r="BI32" i="1"/>
  <c r="BH32" i="1"/>
  <c r="BA32" i="1"/>
  <c r="BD32" i="1" s="1"/>
  <c r="AZ32" i="1"/>
  <c r="AT32" i="1"/>
  <c r="AN32" i="1"/>
  <c r="AI32" i="1"/>
  <c r="AH32" i="1"/>
  <c r="AG32" i="1"/>
  <c r="Y32" i="1"/>
  <c r="X32" i="1"/>
  <c r="W32" i="1"/>
  <c r="P32" i="1"/>
  <c r="BO31" i="1"/>
  <c r="S31" i="1" s="1"/>
  <c r="BN31" i="1"/>
  <c r="BM31" i="1" s="1"/>
  <c r="AV31" i="1" s="1"/>
  <c r="AX31" i="1" s="1"/>
  <c r="BL31" i="1"/>
  <c r="BI31" i="1"/>
  <c r="BH31" i="1"/>
  <c r="BG31" i="1"/>
  <c r="AZ31" i="1"/>
  <c r="AT31" i="1"/>
  <c r="AN31" i="1"/>
  <c r="BA31" i="1" s="1"/>
  <c r="BD31" i="1" s="1"/>
  <c r="AI31" i="1"/>
  <c r="AG31" i="1"/>
  <c r="K31" i="1" s="1"/>
  <c r="Y31" i="1"/>
  <c r="X31" i="1"/>
  <c r="W31" i="1"/>
  <c r="P31" i="1"/>
  <c r="N31" i="1"/>
  <c r="BO30" i="1"/>
  <c r="BN30" i="1"/>
  <c r="BM30" i="1" s="1"/>
  <c r="AV30" i="1" s="1"/>
  <c r="BL30" i="1"/>
  <c r="BI30" i="1"/>
  <c r="BH30" i="1"/>
  <c r="BF30" i="1"/>
  <c r="BJ30" i="1" s="1"/>
  <c r="BK30" i="1" s="1"/>
  <c r="BE30" i="1"/>
  <c r="AZ30" i="1"/>
  <c r="AT30" i="1"/>
  <c r="AN30" i="1"/>
  <c r="BA30" i="1" s="1"/>
  <c r="BD30" i="1" s="1"/>
  <c r="BG30" i="1" s="1"/>
  <c r="AI30" i="1"/>
  <c r="AG30" i="1" s="1"/>
  <c r="Y30" i="1"/>
  <c r="X30" i="1"/>
  <c r="W30" i="1" s="1"/>
  <c r="S30" i="1"/>
  <c r="P30" i="1"/>
  <c r="K30" i="1"/>
  <c r="BO29" i="1"/>
  <c r="BN29" i="1"/>
  <c r="BL29" i="1"/>
  <c r="BI29" i="1"/>
  <c r="BH29" i="1"/>
  <c r="AZ29" i="1"/>
  <c r="AT29" i="1"/>
  <c r="AN29" i="1"/>
  <c r="BA29" i="1" s="1"/>
  <c r="BD29" i="1" s="1"/>
  <c r="AI29" i="1"/>
  <c r="AG29" i="1" s="1"/>
  <c r="Y29" i="1"/>
  <c r="X29" i="1"/>
  <c r="P29" i="1"/>
  <c r="BO28" i="1"/>
  <c r="BN28" i="1"/>
  <c r="BL28" i="1"/>
  <c r="BM28" i="1" s="1"/>
  <c r="AV28" i="1" s="1"/>
  <c r="AX28" i="1" s="1"/>
  <c r="BI28" i="1"/>
  <c r="BH28" i="1"/>
  <c r="BA28" i="1"/>
  <c r="BD28" i="1" s="1"/>
  <c r="AZ28" i="1"/>
  <c r="AT28" i="1"/>
  <c r="AN28" i="1"/>
  <c r="AI28" i="1"/>
  <c r="AG28" i="1"/>
  <c r="Y28" i="1"/>
  <c r="X28" i="1"/>
  <c r="W28" i="1" s="1"/>
  <c r="P28" i="1"/>
  <c r="BO27" i="1"/>
  <c r="S27" i="1" s="1"/>
  <c r="BN27" i="1"/>
  <c r="BM27" i="1" s="1"/>
  <c r="AV27" i="1" s="1"/>
  <c r="AX27" i="1" s="1"/>
  <c r="BL27" i="1"/>
  <c r="BI27" i="1"/>
  <c r="BH27" i="1"/>
  <c r="AZ27" i="1"/>
  <c r="AT27" i="1"/>
  <c r="AN27" i="1"/>
  <c r="BA27" i="1" s="1"/>
  <c r="BD27" i="1" s="1"/>
  <c r="AI27" i="1"/>
  <c r="AG27" i="1"/>
  <c r="K27" i="1" s="1"/>
  <c r="Y27" i="1"/>
  <c r="X27" i="1"/>
  <c r="W27" i="1"/>
  <c r="P27" i="1"/>
  <c r="N27" i="1"/>
  <c r="BO26" i="1"/>
  <c r="BN26" i="1"/>
  <c r="BM26" i="1"/>
  <c r="AV26" i="1" s="1"/>
  <c r="BL26" i="1"/>
  <c r="BI26" i="1"/>
  <c r="BH26" i="1"/>
  <c r="AZ26" i="1"/>
  <c r="AT26" i="1"/>
  <c r="AN26" i="1"/>
  <c r="BA26" i="1" s="1"/>
  <c r="BD26" i="1" s="1"/>
  <c r="BG26" i="1" s="1"/>
  <c r="AI26" i="1"/>
  <c r="AG26" i="1" s="1"/>
  <c r="Y26" i="1"/>
  <c r="X26" i="1"/>
  <c r="W26" i="1" s="1"/>
  <c r="S26" i="1"/>
  <c r="P26" i="1"/>
  <c r="BO25" i="1"/>
  <c r="BN25" i="1"/>
  <c r="BL25" i="1"/>
  <c r="BI25" i="1"/>
  <c r="BH25" i="1"/>
  <c r="BD25" i="1"/>
  <c r="BA25" i="1"/>
  <c r="AZ25" i="1"/>
  <c r="AT25" i="1"/>
  <c r="AN25" i="1"/>
  <c r="AI25" i="1"/>
  <c r="AG25" i="1" s="1"/>
  <c r="Y25" i="1"/>
  <c r="X25" i="1"/>
  <c r="W25" i="1" s="1"/>
  <c r="P25" i="1"/>
  <c r="BO24" i="1"/>
  <c r="BN24" i="1"/>
  <c r="BL24" i="1"/>
  <c r="BM24" i="1" s="1"/>
  <c r="AV24" i="1" s="1"/>
  <c r="AX24" i="1" s="1"/>
  <c r="BI24" i="1"/>
  <c r="BH24" i="1"/>
  <c r="BA24" i="1"/>
  <c r="BD24" i="1" s="1"/>
  <c r="AZ24" i="1"/>
  <c r="AT24" i="1"/>
  <c r="AN24" i="1"/>
  <c r="AI24" i="1"/>
  <c r="AH24" i="1"/>
  <c r="AG24" i="1"/>
  <c r="Y24" i="1"/>
  <c r="X24" i="1"/>
  <c r="W24" i="1"/>
  <c r="P24" i="1"/>
  <c r="BO23" i="1"/>
  <c r="S23" i="1" s="1"/>
  <c r="BN23" i="1"/>
  <c r="BM23" i="1" s="1"/>
  <c r="AV23" i="1" s="1"/>
  <c r="BL23" i="1"/>
  <c r="BI23" i="1"/>
  <c r="BH23" i="1"/>
  <c r="BG23" i="1"/>
  <c r="AZ23" i="1"/>
  <c r="AX23" i="1"/>
  <c r="AT23" i="1"/>
  <c r="AN23" i="1"/>
  <c r="BA23" i="1" s="1"/>
  <c r="BD23" i="1" s="1"/>
  <c r="AI23" i="1"/>
  <c r="AG23" i="1"/>
  <c r="K23" i="1" s="1"/>
  <c r="Y23" i="1"/>
  <c r="X23" i="1"/>
  <c r="W23" i="1"/>
  <c r="P23" i="1"/>
  <c r="N23" i="1"/>
  <c r="BO22" i="1"/>
  <c r="BN22" i="1"/>
  <c r="BM22" i="1" s="1"/>
  <c r="AV22" i="1" s="1"/>
  <c r="BL22" i="1"/>
  <c r="BI22" i="1"/>
  <c r="BH22" i="1"/>
  <c r="BF22" i="1"/>
  <c r="BJ22" i="1" s="1"/>
  <c r="BK22" i="1" s="1"/>
  <c r="BE22" i="1"/>
  <c r="AZ22" i="1"/>
  <c r="AT22" i="1"/>
  <c r="AN22" i="1"/>
  <c r="BA22" i="1" s="1"/>
  <c r="BD22" i="1" s="1"/>
  <c r="BG22" i="1" s="1"/>
  <c r="AI22" i="1"/>
  <c r="AG22" i="1" s="1"/>
  <c r="Y22" i="1"/>
  <c r="X22" i="1"/>
  <c r="W22" i="1" s="1"/>
  <c r="S22" i="1"/>
  <c r="P22" i="1"/>
  <c r="K22" i="1"/>
  <c r="BO21" i="1"/>
  <c r="BN21" i="1"/>
  <c r="BL21" i="1"/>
  <c r="BI21" i="1"/>
  <c r="BH21" i="1"/>
  <c r="AZ21" i="1"/>
  <c r="AT21" i="1"/>
  <c r="AN21" i="1"/>
  <c r="BA21" i="1" s="1"/>
  <c r="BD21" i="1" s="1"/>
  <c r="AI21" i="1"/>
  <c r="AG21" i="1" s="1"/>
  <c r="Y21" i="1"/>
  <c r="X21" i="1"/>
  <c r="W21" i="1" s="1"/>
  <c r="P21" i="1"/>
  <c r="J21" i="1"/>
  <c r="AW21" i="1" s="1"/>
  <c r="I21" i="1"/>
  <c r="H21" i="1" s="1"/>
  <c r="AA21" i="1" s="1"/>
  <c r="BO20" i="1"/>
  <c r="BN20" i="1"/>
  <c r="BL20" i="1"/>
  <c r="BM20" i="1" s="1"/>
  <c r="AV20" i="1" s="1"/>
  <c r="AX20" i="1" s="1"/>
  <c r="BI20" i="1"/>
  <c r="BH20" i="1"/>
  <c r="BA20" i="1"/>
  <c r="BD20" i="1" s="1"/>
  <c r="AZ20" i="1"/>
  <c r="AT20" i="1"/>
  <c r="AN20" i="1"/>
  <c r="AI20" i="1"/>
  <c r="AG20" i="1"/>
  <c r="AH20" i="1" s="1"/>
  <c r="Y20" i="1"/>
  <c r="X20" i="1"/>
  <c r="W20" i="1" s="1"/>
  <c r="P20" i="1"/>
  <c r="BO19" i="1"/>
  <c r="S19" i="1" s="1"/>
  <c r="BN19" i="1"/>
  <c r="BM19" i="1" s="1"/>
  <c r="AV19" i="1" s="1"/>
  <c r="AX19" i="1" s="1"/>
  <c r="BL19" i="1"/>
  <c r="BI19" i="1"/>
  <c r="BH19" i="1"/>
  <c r="AZ19" i="1"/>
  <c r="AT19" i="1"/>
  <c r="AN19" i="1"/>
  <c r="BA19" i="1" s="1"/>
  <c r="BD19" i="1" s="1"/>
  <c r="BG19" i="1" s="1"/>
  <c r="AI19" i="1"/>
  <c r="AG19" i="1"/>
  <c r="K19" i="1" s="1"/>
  <c r="Y19" i="1"/>
  <c r="X19" i="1"/>
  <c r="W19" i="1"/>
  <c r="P19" i="1"/>
  <c r="N19" i="1"/>
  <c r="BE29" i="1" l="1"/>
  <c r="BG29" i="1"/>
  <c r="BF29" i="1"/>
  <c r="BJ29" i="1" s="1"/>
  <c r="BK29" i="1" s="1"/>
  <c r="AA43" i="1"/>
  <c r="T43" i="1"/>
  <c r="U43" i="1" s="1"/>
  <c r="BE21" i="1"/>
  <c r="BG21" i="1"/>
  <c r="BF21" i="1"/>
  <c r="BJ21" i="1" s="1"/>
  <c r="BK21" i="1" s="1"/>
  <c r="BG41" i="1"/>
  <c r="BE41" i="1"/>
  <c r="BF41" i="1"/>
  <c r="BJ41" i="1" s="1"/>
  <c r="BK41" i="1" s="1"/>
  <c r="BE37" i="1"/>
  <c r="BG37" i="1"/>
  <c r="BF37" i="1"/>
  <c r="BJ37" i="1" s="1"/>
  <c r="BK37" i="1" s="1"/>
  <c r="T59" i="1"/>
  <c r="U59" i="1" s="1"/>
  <c r="BE25" i="1"/>
  <c r="BG25" i="1"/>
  <c r="BF25" i="1"/>
  <c r="BJ25" i="1" s="1"/>
  <c r="BK25" i="1" s="1"/>
  <c r="AH29" i="1"/>
  <c r="K29" i="1"/>
  <c r="N29" i="1"/>
  <c r="AY38" i="1"/>
  <c r="BG55" i="1"/>
  <c r="BF55" i="1"/>
  <c r="BJ55" i="1" s="1"/>
  <c r="BK55" i="1" s="1"/>
  <c r="BE55" i="1"/>
  <c r="J26" i="1"/>
  <c r="AW26" i="1" s="1"/>
  <c r="AY26" i="1" s="1"/>
  <c r="I26" i="1"/>
  <c r="H26" i="1" s="1"/>
  <c r="AH26" i="1"/>
  <c r="N26" i="1"/>
  <c r="BF27" i="1"/>
  <c r="BJ27" i="1" s="1"/>
  <c r="BK27" i="1" s="1"/>
  <c r="BE27" i="1"/>
  <c r="BG28" i="1"/>
  <c r="BF28" i="1"/>
  <c r="BJ28" i="1" s="1"/>
  <c r="BK28" i="1" s="1"/>
  <c r="BE28" i="1"/>
  <c r="J29" i="1"/>
  <c r="AW29" i="1" s="1"/>
  <c r="AY29" i="1" s="1"/>
  <c r="S29" i="1"/>
  <c r="BM29" i="1"/>
  <c r="AV29" i="1" s="1"/>
  <c r="AX29" i="1" s="1"/>
  <c r="T34" i="1"/>
  <c r="U34" i="1" s="1"/>
  <c r="AH37" i="1"/>
  <c r="K37" i="1"/>
  <c r="N37" i="1"/>
  <c r="AH41" i="1"/>
  <c r="N41" i="1"/>
  <c r="K41" i="1"/>
  <c r="K48" i="1"/>
  <c r="J48" i="1"/>
  <c r="AW48" i="1" s="1"/>
  <c r="AY48" i="1" s="1"/>
  <c r="I48" i="1"/>
  <c r="H48" i="1" s="1"/>
  <c r="AH48" i="1"/>
  <c r="N48" i="1"/>
  <c r="T55" i="1"/>
  <c r="U55" i="1" s="1"/>
  <c r="AX55" i="1"/>
  <c r="AX26" i="1"/>
  <c r="N28" i="1"/>
  <c r="I28" i="1"/>
  <c r="H28" i="1" s="1"/>
  <c r="K28" i="1"/>
  <c r="J28" i="1"/>
  <c r="AW28" i="1" s="1"/>
  <c r="AY28" i="1" s="1"/>
  <c r="BE33" i="1"/>
  <c r="BG33" i="1"/>
  <c r="BF33" i="1"/>
  <c r="BJ33" i="1" s="1"/>
  <c r="BK33" i="1" s="1"/>
  <c r="AX34" i="1"/>
  <c r="BF35" i="1"/>
  <c r="BJ35" i="1" s="1"/>
  <c r="BK35" i="1" s="1"/>
  <c r="BE35" i="1"/>
  <c r="BG36" i="1"/>
  <c r="BF36" i="1"/>
  <c r="BJ36" i="1" s="1"/>
  <c r="BK36" i="1" s="1"/>
  <c r="BE36" i="1"/>
  <c r="AY37" i="1"/>
  <c r="BM37" i="1"/>
  <c r="AV37" i="1" s="1"/>
  <c r="S37" i="1"/>
  <c r="BF39" i="1"/>
  <c r="BJ39" i="1" s="1"/>
  <c r="BK39" i="1" s="1"/>
  <c r="BE39" i="1"/>
  <c r="BG40" i="1"/>
  <c r="BF40" i="1"/>
  <c r="BJ40" i="1" s="1"/>
  <c r="BK40" i="1" s="1"/>
  <c r="BE40" i="1"/>
  <c r="AY41" i="1"/>
  <c r="BM41" i="1"/>
  <c r="AV41" i="1" s="1"/>
  <c r="S41" i="1"/>
  <c r="BF42" i="1"/>
  <c r="BJ42" i="1" s="1"/>
  <c r="BK42" i="1" s="1"/>
  <c r="BE42" i="1"/>
  <c r="BG43" i="1"/>
  <c r="BF43" i="1"/>
  <c r="BJ43" i="1" s="1"/>
  <c r="BK43" i="1" s="1"/>
  <c r="AY44" i="1"/>
  <c r="AA62" i="1"/>
  <c r="BG72" i="1"/>
  <c r="BF72" i="1"/>
  <c r="BJ72" i="1" s="1"/>
  <c r="BK72" i="1" s="1"/>
  <c r="BE72" i="1"/>
  <c r="I29" i="1"/>
  <c r="H29" i="1" s="1"/>
  <c r="AH25" i="1"/>
  <c r="K25" i="1"/>
  <c r="N25" i="1"/>
  <c r="T26" i="1"/>
  <c r="U26" i="1" s="1"/>
  <c r="AH28" i="1"/>
  <c r="N36" i="1"/>
  <c r="I36" i="1"/>
  <c r="H36" i="1" s="1"/>
  <c r="K36" i="1"/>
  <c r="J36" i="1"/>
  <c r="AW36" i="1" s="1"/>
  <c r="AY36" i="1" s="1"/>
  <c r="AX37" i="1"/>
  <c r="AX38" i="1"/>
  <c r="N40" i="1"/>
  <c r="K40" i="1"/>
  <c r="J40" i="1"/>
  <c r="AW40" i="1" s="1"/>
  <c r="AY40" i="1" s="1"/>
  <c r="I40" i="1"/>
  <c r="H40" i="1" s="1"/>
  <c r="AX41" i="1"/>
  <c r="BE43" i="1"/>
  <c r="BM44" i="1"/>
  <c r="AV44" i="1" s="1"/>
  <c r="AX44" i="1" s="1"/>
  <c r="S44" i="1"/>
  <c r="BM59" i="1"/>
  <c r="AV59" i="1" s="1"/>
  <c r="AX59" i="1" s="1"/>
  <c r="BF23" i="1"/>
  <c r="BJ23" i="1" s="1"/>
  <c r="BK23" i="1" s="1"/>
  <c r="BE23" i="1"/>
  <c r="BG24" i="1"/>
  <c r="BF24" i="1"/>
  <c r="BJ24" i="1" s="1"/>
  <c r="BK24" i="1" s="1"/>
  <c r="BE24" i="1"/>
  <c r="J25" i="1"/>
  <c r="AW25" i="1" s="1"/>
  <c r="AY25" i="1" s="1"/>
  <c r="BM25" i="1"/>
  <c r="AV25" i="1" s="1"/>
  <c r="S25" i="1"/>
  <c r="AY34" i="1"/>
  <c r="AH40" i="1"/>
  <c r="N43" i="1"/>
  <c r="J43" i="1"/>
  <c r="AW43" i="1" s="1"/>
  <c r="AY43" i="1" s="1"/>
  <c r="K43" i="1"/>
  <c r="BG47" i="1"/>
  <c r="BF47" i="1"/>
  <c r="BJ47" i="1" s="1"/>
  <c r="BK47" i="1" s="1"/>
  <c r="K49" i="1"/>
  <c r="J49" i="1"/>
  <c r="AW49" i="1" s="1"/>
  <c r="AY49" i="1" s="1"/>
  <c r="I49" i="1"/>
  <c r="H49" i="1" s="1"/>
  <c r="AH49" i="1"/>
  <c r="N49" i="1"/>
  <c r="N20" i="1"/>
  <c r="K20" i="1"/>
  <c r="I20" i="1"/>
  <c r="H20" i="1" s="1"/>
  <c r="J20" i="1"/>
  <c r="AW20" i="1" s="1"/>
  <c r="AY20" i="1" s="1"/>
  <c r="J22" i="1"/>
  <c r="AW22" i="1" s="1"/>
  <c r="AY22" i="1" s="1"/>
  <c r="I22" i="1"/>
  <c r="H22" i="1" s="1"/>
  <c r="AH22" i="1"/>
  <c r="N22" i="1"/>
  <c r="I25" i="1"/>
  <c r="H25" i="1" s="1"/>
  <c r="AX22" i="1"/>
  <c r="N24" i="1"/>
  <c r="I24" i="1"/>
  <c r="H24" i="1" s="1"/>
  <c r="K24" i="1"/>
  <c r="J24" i="1"/>
  <c r="AW24" i="1" s="1"/>
  <c r="AY24" i="1" s="1"/>
  <c r="AX25" i="1"/>
  <c r="BE26" i="1"/>
  <c r="W29" i="1"/>
  <c r="J30" i="1"/>
  <c r="AW30" i="1" s="1"/>
  <c r="AY30" i="1" s="1"/>
  <c r="I30" i="1"/>
  <c r="H30" i="1" s="1"/>
  <c r="AH30" i="1"/>
  <c r="N30" i="1"/>
  <c r="AH33" i="1"/>
  <c r="K33" i="1"/>
  <c r="N33" i="1"/>
  <c r="BE52" i="1"/>
  <c r="BF52" i="1"/>
  <c r="BJ52" i="1" s="1"/>
  <c r="BK52" i="1" s="1"/>
  <c r="BG52" i="1"/>
  <c r="BG59" i="1"/>
  <c r="BF59" i="1"/>
  <c r="BJ59" i="1" s="1"/>
  <c r="BK59" i="1" s="1"/>
  <c r="BE59" i="1"/>
  <c r="AH21" i="1"/>
  <c r="N21" i="1"/>
  <c r="K21" i="1"/>
  <c r="BF26" i="1"/>
  <c r="BJ26" i="1" s="1"/>
  <c r="BK26" i="1" s="1"/>
  <c r="BG27" i="1"/>
  <c r="BF31" i="1"/>
  <c r="BJ31" i="1" s="1"/>
  <c r="BK31" i="1" s="1"/>
  <c r="BE31" i="1"/>
  <c r="BG32" i="1"/>
  <c r="BF32" i="1"/>
  <c r="BJ32" i="1" s="1"/>
  <c r="BK32" i="1" s="1"/>
  <c r="BE32" i="1"/>
  <c r="AY33" i="1"/>
  <c r="BM33" i="1"/>
  <c r="AV33" i="1" s="1"/>
  <c r="S33" i="1"/>
  <c r="BE34" i="1"/>
  <c r="W37" i="1"/>
  <c r="BE38" i="1"/>
  <c r="W41" i="1"/>
  <c r="BG42" i="1"/>
  <c r="AA54" i="1"/>
  <c r="BG62" i="1"/>
  <c r="BF62" i="1"/>
  <c r="BJ62" i="1" s="1"/>
  <c r="BK62" i="1" s="1"/>
  <c r="BE62" i="1"/>
  <c r="BF19" i="1"/>
  <c r="BJ19" i="1" s="1"/>
  <c r="BK19" i="1" s="1"/>
  <c r="BE19" i="1"/>
  <c r="BG20" i="1"/>
  <c r="BF20" i="1"/>
  <c r="BJ20" i="1" s="1"/>
  <c r="BK20" i="1" s="1"/>
  <c r="BE20" i="1"/>
  <c r="S21" i="1"/>
  <c r="BM21" i="1"/>
  <c r="AV21" i="1" s="1"/>
  <c r="AX21" i="1" s="1"/>
  <c r="K26" i="1"/>
  <c r="AX30" i="1"/>
  <c r="N32" i="1"/>
  <c r="I32" i="1"/>
  <c r="H32" i="1" s="1"/>
  <c r="K32" i="1"/>
  <c r="J32" i="1"/>
  <c r="AW32" i="1" s="1"/>
  <c r="AY32" i="1" s="1"/>
  <c r="AX33" i="1"/>
  <c r="BE44" i="1"/>
  <c r="BG44" i="1"/>
  <c r="BF44" i="1"/>
  <c r="BJ44" i="1" s="1"/>
  <c r="BK44" i="1" s="1"/>
  <c r="BG53" i="1"/>
  <c r="BF53" i="1"/>
  <c r="BJ53" i="1" s="1"/>
  <c r="BK53" i="1" s="1"/>
  <c r="BE53" i="1"/>
  <c r="N58" i="1"/>
  <c r="K58" i="1"/>
  <c r="J58" i="1"/>
  <c r="AW58" i="1" s="1"/>
  <c r="AY58" i="1" s="1"/>
  <c r="AH58" i="1"/>
  <c r="I58" i="1"/>
  <c r="H58" i="1" s="1"/>
  <c r="T50" i="1"/>
  <c r="U50" i="1" s="1"/>
  <c r="BG57" i="1"/>
  <c r="BF57" i="1"/>
  <c r="BJ57" i="1" s="1"/>
  <c r="BK57" i="1" s="1"/>
  <c r="BE57" i="1"/>
  <c r="K65" i="1"/>
  <c r="J65" i="1"/>
  <c r="AW65" i="1" s="1"/>
  <c r="I65" i="1"/>
  <c r="H65" i="1" s="1"/>
  <c r="AH65" i="1"/>
  <c r="N65" i="1"/>
  <c r="K69" i="1"/>
  <c r="J69" i="1"/>
  <c r="AW69" i="1" s="1"/>
  <c r="I69" i="1"/>
  <c r="H69" i="1" s="1"/>
  <c r="AH69" i="1"/>
  <c r="N69" i="1"/>
  <c r="AH23" i="1"/>
  <c r="AH27" i="1"/>
  <c r="AH31" i="1"/>
  <c r="AH35" i="1"/>
  <c r="AH39" i="1"/>
  <c r="K44" i="1"/>
  <c r="AH44" i="1"/>
  <c r="K52" i="1"/>
  <c r="J52" i="1"/>
  <c r="AW52" i="1" s="1"/>
  <c r="I52" i="1"/>
  <c r="H52" i="1" s="1"/>
  <c r="AH52" i="1"/>
  <c r="N52" i="1"/>
  <c r="BG54" i="1"/>
  <c r="BF54" i="1"/>
  <c r="BJ54" i="1" s="1"/>
  <c r="BK54" i="1" s="1"/>
  <c r="BE54" i="1"/>
  <c r="T54" i="1"/>
  <c r="U54" i="1" s="1"/>
  <c r="BF56" i="1"/>
  <c r="BJ56" i="1" s="1"/>
  <c r="BK56" i="1" s="1"/>
  <c r="K57" i="1"/>
  <c r="J57" i="1"/>
  <c r="AW57" i="1" s="1"/>
  <c r="AY57" i="1" s="1"/>
  <c r="I57" i="1"/>
  <c r="H57" i="1" s="1"/>
  <c r="AH57" i="1"/>
  <c r="T62" i="1"/>
  <c r="U62" i="1" s="1"/>
  <c r="N63" i="1"/>
  <c r="K63" i="1"/>
  <c r="J63" i="1"/>
  <c r="AW63" i="1" s="1"/>
  <c r="AY63" i="1" s="1"/>
  <c r="I63" i="1"/>
  <c r="H63" i="1" s="1"/>
  <c r="BF64" i="1"/>
  <c r="BJ64" i="1" s="1"/>
  <c r="BK64" i="1" s="1"/>
  <c r="BG64" i="1"/>
  <c r="BE64" i="1"/>
  <c r="T64" i="1"/>
  <c r="U64" i="1" s="1"/>
  <c r="BF68" i="1"/>
  <c r="BJ68" i="1" s="1"/>
  <c r="BK68" i="1" s="1"/>
  <c r="BG68" i="1"/>
  <c r="BE68" i="1"/>
  <c r="T68" i="1"/>
  <c r="U68" i="1" s="1"/>
  <c r="K70" i="1"/>
  <c r="J70" i="1"/>
  <c r="AW70" i="1" s="1"/>
  <c r="AY70" i="1" s="1"/>
  <c r="AH70" i="1"/>
  <c r="I70" i="1"/>
  <c r="H70" i="1" s="1"/>
  <c r="BG74" i="1"/>
  <c r="BF74" i="1"/>
  <c r="BJ74" i="1" s="1"/>
  <c r="BK74" i="1" s="1"/>
  <c r="BE74" i="1"/>
  <c r="I19" i="1"/>
  <c r="H19" i="1" s="1"/>
  <c r="S20" i="1"/>
  <c r="I23" i="1"/>
  <c r="H23" i="1" s="1"/>
  <c r="S24" i="1"/>
  <c r="I27" i="1"/>
  <c r="H27" i="1" s="1"/>
  <c r="T27" i="1" s="1"/>
  <c r="U27" i="1" s="1"/>
  <c r="S28" i="1"/>
  <c r="I31" i="1"/>
  <c r="H31" i="1" s="1"/>
  <c r="S32" i="1"/>
  <c r="I35" i="1"/>
  <c r="H35" i="1" s="1"/>
  <c r="S36" i="1"/>
  <c r="I39" i="1"/>
  <c r="H39" i="1" s="1"/>
  <c r="S40" i="1"/>
  <c r="AX43" i="1"/>
  <c r="N50" i="1"/>
  <c r="K50" i="1"/>
  <c r="J50" i="1"/>
  <c r="AW50" i="1" s="1"/>
  <c r="AY50" i="1" s="1"/>
  <c r="T53" i="1"/>
  <c r="U53" i="1" s="1"/>
  <c r="AY55" i="1"/>
  <c r="K56" i="1"/>
  <c r="J56" i="1"/>
  <c r="AW56" i="1" s="1"/>
  <c r="I56" i="1"/>
  <c r="H56" i="1" s="1"/>
  <c r="AH56" i="1"/>
  <c r="N56" i="1"/>
  <c r="BG56" i="1"/>
  <c r="BG58" i="1"/>
  <c r="BF58" i="1"/>
  <c r="BJ58" i="1" s="1"/>
  <c r="BK58" i="1" s="1"/>
  <c r="BE58" i="1"/>
  <c r="T58" i="1"/>
  <c r="U58" i="1" s="1"/>
  <c r="AB58" i="1" s="1"/>
  <c r="K53" i="1"/>
  <c r="J53" i="1"/>
  <c r="AW53" i="1" s="1"/>
  <c r="AY53" i="1" s="1"/>
  <c r="I53" i="1"/>
  <c r="H53" i="1" s="1"/>
  <c r="AH53" i="1"/>
  <c r="AH19" i="1"/>
  <c r="J19" i="1"/>
  <c r="AW19" i="1" s="1"/>
  <c r="AY19" i="1" s="1"/>
  <c r="J23" i="1"/>
  <c r="AW23" i="1" s="1"/>
  <c r="AY23" i="1" s="1"/>
  <c r="J27" i="1"/>
  <c r="AW27" i="1" s="1"/>
  <c r="AY27" i="1" s="1"/>
  <c r="J31" i="1"/>
  <c r="AW31" i="1" s="1"/>
  <c r="AY31" i="1" s="1"/>
  <c r="J35" i="1"/>
  <c r="AW35" i="1" s="1"/>
  <c r="AY35" i="1" s="1"/>
  <c r="AH38" i="1"/>
  <c r="J39" i="1"/>
  <c r="AW39" i="1" s="1"/>
  <c r="AY39" i="1" s="1"/>
  <c r="AH42" i="1"/>
  <c r="BF46" i="1"/>
  <c r="BJ46" i="1" s="1"/>
  <c r="BK46" i="1" s="1"/>
  <c r="BE46" i="1"/>
  <c r="AX47" i="1"/>
  <c r="T57" i="1"/>
  <c r="U57" i="1" s="1"/>
  <c r="AY59" i="1"/>
  <c r="I60" i="1"/>
  <c r="H60" i="1" s="1"/>
  <c r="K60" i="1"/>
  <c r="J60" i="1"/>
  <c r="AW60" i="1" s="1"/>
  <c r="AY60" i="1" s="1"/>
  <c r="AH60" i="1"/>
  <c r="K61" i="1"/>
  <c r="I61" i="1"/>
  <c r="H61" i="1" s="1"/>
  <c r="AH61" i="1"/>
  <c r="N61" i="1"/>
  <c r="AA66" i="1"/>
  <c r="T79" i="1"/>
  <c r="U79" i="1" s="1"/>
  <c r="AA82" i="1"/>
  <c r="J45" i="1"/>
  <c r="AW45" i="1" s="1"/>
  <c r="AY45" i="1" s="1"/>
  <c r="I45" i="1"/>
  <c r="H45" i="1" s="1"/>
  <c r="T45" i="1" s="1"/>
  <c r="U45" i="1" s="1"/>
  <c r="AH45" i="1"/>
  <c r="I47" i="1"/>
  <c r="H47" i="1" s="1"/>
  <c r="AH47" i="1"/>
  <c r="N47" i="1"/>
  <c r="T49" i="1"/>
  <c r="U49" i="1" s="1"/>
  <c r="AB54" i="1"/>
  <c r="S35" i="1"/>
  <c r="I38" i="1"/>
  <c r="H38" i="1" s="1"/>
  <c r="S39" i="1"/>
  <c r="I42" i="1"/>
  <c r="H42" i="1" s="1"/>
  <c r="N44" i="1"/>
  <c r="N45" i="1"/>
  <c r="BG46" i="1"/>
  <c r="I50" i="1"/>
  <c r="H50" i="1" s="1"/>
  <c r="BM52" i="1"/>
  <c r="AV52" i="1" s="1"/>
  <c r="AX52" i="1" s="1"/>
  <c r="AB55" i="1"/>
  <c r="Q55" i="1"/>
  <c r="O55" i="1" s="1"/>
  <c r="R55" i="1" s="1"/>
  <c r="L55" i="1" s="1"/>
  <c r="M55" i="1" s="1"/>
  <c r="BE61" i="1"/>
  <c r="BG61" i="1"/>
  <c r="BF61" i="1"/>
  <c r="BJ61" i="1" s="1"/>
  <c r="BK61" i="1" s="1"/>
  <c r="N70" i="1"/>
  <c r="BG49" i="1"/>
  <c r="BF49" i="1"/>
  <c r="BJ49" i="1" s="1"/>
  <c r="BK49" i="1" s="1"/>
  <c r="BE49" i="1"/>
  <c r="BG50" i="1"/>
  <c r="BF50" i="1"/>
  <c r="BJ50" i="1" s="1"/>
  <c r="BK50" i="1" s="1"/>
  <c r="BE50" i="1"/>
  <c r="BG51" i="1"/>
  <c r="BF51" i="1"/>
  <c r="BJ51" i="1" s="1"/>
  <c r="BK51" i="1" s="1"/>
  <c r="K46" i="1"/>
  <c r="J46" i="1"/>
  <c r="AW46" i="1" s="1"/>
  <c r="AY46" i="1" s="1"/>
  <c r="J47" i="1"/>
  <c r="AW47" i="1" s="1"/>
  <c r="AY47" i="1" s="1"/>
  <c r="AB50" i="1"/>
  <c r="T51" i="1"/>
  <c r="U51" i="1" s="1"/>
  <c r="AB51" i="1" s="1"/>
  <c r="N54" i="1"/>
  <c r="K54" i="1"/>
  <c r="J54" i="1"/>
  <c r="AW54" i="1" s="1"/>
  <c r="AY54" i="1" s="1"/>
  <c r="BM56" i="1"/>
  <c r="AV56" i="1" s="1"/>
  <c r="AX56" i="1" s="1"/>
  <c r="AB59" i="1"/>
  <c r="Q59" i="1"/>
  <c r="O59" i="1" s="1"/>
  <c r="R59" i="1" s="1"/>
  <c r="L59" i="1" s="1"/>
  <c r="M59" i="1" s="1"/>
  <c r="T60" i="1"/>
  <c r="U60" i="1" s="1"/>
  <c r="AB60" i="1" s="1"/>
  <c r="BG60" i="1"/>
  <c r="BF60" i="1"/>
  <c r="BJ60" i="1" s="1"/>
  <c r="BK60" i="1" s="1"/>
  <c r="BE60" i="1"/>
  <c r="N62" i="1"/>
  <c r="K62" i="1"/>
  <c r="T63" i="1"/>
  <c r="U63" i="1" s="1"/>
  <c r="BE65" i="1"/>
  <c r="BG65" i="1"/>
  <c r="BF65" i="1"/>
  <c r="BJ65" i="1" s="1"/>
  <c r="BK65" i="1" s="1"/>
  <c r="BE69" i="1"/>
  <c r="BG69" i="1"/>
  <c r="AX64" i="1"/>
  <c r="BG66" i="1"/>
  <c r="BF66" i="1"/>
  <c r="BJ66" i="1" s="1"/>
  <c r="BK66" i="1" s="1"/>
  <c r="BE66" i="1"/>
  <c r="I67" i="1"/>
  <c r="H67" i="1" s="1"/>
  <c r="AX68" i="1"/>
  <c r="N71" i="1"/>
  <c r="K71" i="1"/>
  <c r="J71" i="1"/>
  <c r="AW71" i="1" s="1"/>
  <c r="AY71" i="1" s="1"/>
  <c r="I71" i="1"/>
  <c r="H71" i="1" s="1"/>
  <c r="BM73" i="1"/>
  <c r="AV73" i="1" s="1"/>
  <c r="AX73" i="1" s="1"/>
  <c r="BG75" i="1"/>
  <c r="BF75" i="1"/>
  <c r="BJ75" i="1" s="1"/>
  <c r="BK75" i="1" s="1"/>
  <c r="BE75" i="1"/>
  <c r="BG78" i="1"/>
  <c r="BE78" i="1"/>
  <c r="BF78" i="1"/>
  <c r="BJ78" i="1" s="1"/>
  <c r="BK78" i="1" s="1"/>
  <c r="BG83" i="1"/>
  <c r="BF83" i="1"/>
  <c r="BJ83" i="1" s="1"/>
  <c r="BK83" i="1" s="1"/>
  <c r="BE83" i="1"/>
  <c r="S46" i="1"/>
  <c r="K66" i="1"/>
  <c r="J66" i="1"/>
  <c r="AW66" i="1" s="1"/>
  <c r="AY66" i="1" s="1"/>
  <c r="AH66" i="1"/>
  <c r="N67" i="1"/>
  <c r="J67" i="1"/>
  <c r="AW67" i="1" s="1"/>
  <c r="AY67" i="1" s="1"/>
  <c r="T70" i="1"/>
  <c r="U70" i="1" s="1"/>
  <c r="AB70" i="1" s="1"/>
  <c r="AA76" i="1"/>
  <c r="AA77" i="1"/>
  <c r="N51" i="1"/>
  <c r="N55" i="1"/>
  <c r="N59" i="1"/>
  <c r="BM61" i="1"/>
  <c r="AV61" i="1" s="1"/>
  <c r="AX61" i="1" s="1"/>
  <c r="S61" i="1"/>
  <c r="BM69" i="1"/>
  <c r="AV69" i="1" s="1"/>
  <c r="AX69" i="1" s="1"/>
  <c r="AX71" i="1"/>
  <c r="K74" i="1"/>
  <c r="J74" i="1"/>
  <c r="AW74" i="1" s="1"/>
  <c r="AY74" i="1" s="1"/>
  <c r="I74" i="1"/>
  <c r="H74" i="1" s="1"/>
  <c r="AH74" i="1"/>
  <c r="BG79" i="1"/>
  <c r="BF79" i="1"/>
  <c r="BJ79" i="1" s="1"/>
  <c r="BK79" i="1" s="1"/>
  <c r="BE79" i="1"/>
  <c r="BE89" i="1"/>
  <c r="BG89" i="1"/>
  <c r="BF89" i="1"/>
  <c r="BJ89" i="1" s="1"/>
  <c r="BK89" i="1" s="1"/>
  <c r="BG91" i="1"/>
  <c r="BF91" i="1"/>
  <c r="BJ91" i="1" s="1"/>
  <c r="BK91" i="1" s="1"/>
  <c r="BE91" i="1"/>
  <c r="AB62" i="1"/>
  <c r="BG70" i="1"/>
  <c r="BF70" i="1"/>
  <c r="BJ70" i="1" s="1"/>
  <c r="BK70" i="1" s="1"/>
  <c r="BE70" i="1"/>
  <c r="N74" i="1"/>
  <c r="AX76" i="1"/>
  <c r="BG77" i="1"/>
  <c r="BF77" i="1"/>
  <c r="BJ77" i="1" s="1"/>
  <c r="BK77" i="1" s="1"/>
  <c r="BE77" i="1"/>
  <c r="AH51" i="1"/>
  <c r="AH55" i="1"/>
  <c r="AH59" i="1"/>
  <c r="BM65" i="1"/>
  <c r="AV65" i="1" s="1"/>
  <c r="AX65" i="1" s="1"/>
  <c r="T67" i="1"/>
  <c r="U67" i="1" s="1"/>
  <c r="BG71" i="1"/>
  <c r="BF71" i="1"/>
  <c r="BJ71" i="1" s="1"/>
  <c r="BK71" i="1" s="1"/>
  <c r="BE71" i="1"/>
  <c r="AA72" i="1"/>
  <c r="BM72" i="1"/>
  <c r="AV72" i="1" s="1"/>
  <c r="AY72" i="1" s="1"/>
  <c r="S72" i="1"/>
  <c r="BE73" i="1"/>
  <c r="BG73" i="1"/>
  <c r="N75" i="1"/>
  <c r="K75" i="1"/>
  <c r="J75" i="1"/>
  <c r="AW75" i="1" s="1"/>
  <c r="AY75" i="1" s="1"/>
  <c r="I75" i="1"/>
  <c r="H75" i="1" s="1"/>
  <c r="AB79" i="1"/>
  <c r="AA86" i="1"/>
  <c r="BE93" i="1"/>
  <c r="BG93" i="1"/>
  <c r="BF93" i="1"/>
  <c r="BJ93" i="1" s="1"/>
  <c r="BK93" i="1" s="1"/>
  <c r="S48" i="1"/>
  <c r="S52" i="1"/>
  <c r="S56" i="1"/>
  <c r="BE63" i="1"/>
  <c r="W67" i="1"/>
  <c r="BG67" i="1"/>
  <c r="BF67" i="1"/>
  <c r="BJ67" i="1" s="1"/>
  <c r="BK67" i="1" s="1"/>
  <c r="Q68" i="1"/>
  <c r="O68" i="1" s="1"/>
  <c r="R68" i="1" s="1"/>
  <c r="L68" i="1" s="1"/>
  <c r="M68" i="1" s="1"/>
  <c r="T74" i="1"/>
  <c r="U74" i="1" s="1"/>
  <c r="AB74" i="1" s="1"/>
  <c r="BE76" i="1"/>
  <c r="BG76" i="1"/>
  <c r="BF76" i="1"/>
  <c r="BJ76" i="1" s="1"/>
  <c r="BK76" i="1" s="1"/>
  <c r="AA83" i="1"/>
  <c r="BG87" i="1"/>
  <c r="BF87" i="1"/>
  <c r="BJ87" i="1" s="1"/>
  <c r="BK87" i="1" s="1"/>
  <c r="BE87" i="1"/>
  <c r="Q79" i="1"/>
  <c r="O79" i="1" s="1"/>
  <c r="R79" i="1" s="1"/>
  <c r="L79" i="1" s="1"/>
  <c r="M79" i="1" s="1"/>
  <c r="AX87" i="1"/>
  <c r="K89" i="1"/>
  <c r="AH89" i="1"/>
  <c r="N89" i="1"/>
  <c r="J89" i="1"/>
  <c r="AW89" i="1" s="1"/>
  <c r="AY89" i="1" s="1"/>
  <c r="I89" i="1"/>
  <c r="H89" i="1" s="1"/>
  <c r="BM89" i="1"/>
  <c r="AV89" i="1" s="1"/>
  <c r="AX89" i="1" s="1"/>
  <c r="S89" i="1"/>
  <c r="BG90" i="1"/>
  <c r="BE90" i="1"/>
  <c r="BF90" i="1"/>
  <c r="BJ90" i="1" s="1"/>
  <c r="BK90" i="1" s="1"/>
  <c r="BM107" i="1"/>
  <c r="AV107" i="1" s="1"/>
  <c r="AX107" i="1" s="1"/>
  <c r="S107" i="1"/>
  <c r="BG125" i="1"/>
  <c r="BF125" i="1"/>
  <c r="BJ125" i="1" s="1"/>
  <c r="BK125" i="1" s="1"/>
  <c r="BE125" i="1"/>
  <c r="AC128" i="1"/>
  <c r="V128" i="1"/>
  <c r="Z128" i="1" s="1"/>
  <c r="AC132" i="1"/>
  <c r="V132" i="1"/>
  <c r="Z132" i="1" s="1"/>
  <c r="AC136" i="1"/>
  <c r="V136" i="1"/>
  <c r="Z136" i="1" s="1"/>
  <c r="I78" i="1"/>
  <c r="H78" i="1" s="1"/>
  <c r="K81" i="1"/>
  <c r="J81" i="1"/>
  <c r="AW81" i="1" s="1"/>
  <c r="AY81" i="1" s="1"/>
  <c r="I81" i="1"/>
  <c r="H81" i="1" s="1"/>
  <c r="AH81" i="1"/>
  <c r="K82" i="1"/>
  <c r="J82" i="1"/>
  <c r="AW82" i="1" s="1"/>
  <c r="AY82" i="1" s="1"/>
  <c r="T92" i="1"/>
  <c r="U92" i="1" s="1"/>
  <c r="AA96" i="1"/>
  <c r="AH115" i="1"/>
  <c r="N115" i="1"/>
  <c r="K115" i="1"/>
  <c r="J115" i="1"/>
  <c r="AW115" i="1" s="1"/>
  <c r="I115" i="1"/>
  <c r="H115" i="1" s="1"/>
  <c r="K123" i="1"/>
  <c r="J123" i="1"/>
  <c r="AW123" i="1" s="1"/>
  <c r="AY123" i="1" s="1"/>
  <c r="I123" i="1"/>
  <c r="H123" i="1" s="1"/>
  <c r="AH123" i="1"/>
  <c r="N123" i="1"/>
  <c r="AC124" i="1"/>
  <c r="AD124" i="1" s="1"/>
  <c r="V124" i="1"/>
  <c r="Z124" i="1" s="1"/>
  <c r="K135" i="1"/>
  <c r="J135" i="1"/>
  <c r="AW135" i="1" s="1"/>
  <c r="AY135" i="1" s="1"/>
  <c r="I135" i="1"/>
  <c r="H135" i="1" s="1"/>
  <c r="AH135" i="1"/>
  <c r="N135" i="1"/>
  <c r="N73" i="1"/>
  <c r="T76" i="1"/>
  <c r="U76" i="1" s="1"/>
  <c r="AB76" i="1" s="1"/>
  <c r="J78" i="1"/>
  <c r="AW78" i="1" s="1"/>
  <c r="AY78" i="1" s="1"/>
  <c r="W78" i="1"/>
  <c r="AX79" i="1"/>
  <c r="BM80" i="1"/>
  <c r="AV80" i="1" s="1"/>
  <c r="AX80" i="1" s="1"/>
  <c r="S80" i="1"/>
  <c r="AY84" i="1"/>
  <c r="BG86" i="1"/>
  <c r="BF86" i="1"/>
  <c r="BJ86" i="1" s="1"/>
  <c r="BK86" i="1" s="1"/>
  <c r="BE86" i="1"/>
  <c r="AY87" i="1"/>
  <c r="AX91" i="1"/>
  <c r="AY92" i="1"/>
  <c r="T100" i="1"/>
  <c r="U100" i="1" s="1"/>
  <c r="BG81" i="1"/>
  <c r="BE81" i="1"/>
  <c r="K85" i="1"/>
  <c r="J85" i="1"/>
  <c r="AW85" i="1" s="1"/>
  <c r="AY85" i="1" s="1"/>
  <c r="I85" i="1"/>
  <c r="H85" i="1" s="1"/>
  <c r="AH85" i="1"/>
  <c r="AY88" i="1"/>
  <c r="K90" i="1"/>
  <c r="J90" i="1"/>
  <c r="AW90" i="1" s="1"/>
  <c r="I90" i="1"/>
  <c r="H90" i="1" s="1"/>
  <c r="I99" i="1"/>
  <c r="H99" i="1" s="1"/>
  <c r="AH99" i="1"/>
  <c r="N99" i="1"/>
  <c r="S99" i="1"/>
  <c r="BM99" i="1"/>
  <c r="AV99" i="1" s="1"/>
  <c r="N72" i="1"/>
  <c r="AH73" i="1"/>
  <c r="T75" i="1"/>
  <c r="U75" i="1" s="1"/>
  <c r="T77" i="1"/>
  <c r="U77" i="1" s="1"/>
  <c r="N78" i="1"/>
  <c r="AA79" i="1"/>
  <c r="BM79" i="1"/>
  <c r="AV79" i="1" s="1"/>
  <c r="AY79" i="1" s="1"/>
  <c r="S83" i="1"/>
  <c r="Q92" i="1"/>
  <c r="O92" i="1" s="1"/>
  <c r="R92" i="1" s="1"/>
  <c r="L92" i="1" s="1"/>
  <c r="M92" i="1" s="1"/>
  <c r="K94" i="1"/>
  <c r="J94" i="1"/>
  <c r="AW94" i="1" s="1"/>
  <c r="AY94" i="1" s="1"/>
  <c r="AH94" i="1"/>
  <c r="N94" i="1"/>
  <c r="K97" i="1"/>
  <c r="J97" i="1"/>
  <c r="AW97" i="1" s="1"/>
  <c r="AY97" i="1" s="1"/>
  <c r="I97" i="1"/>
  <c r="H97" i="1" s="1"/>
  <c r="AH97" i="1"/>
  <c r="AA100" i="1"/>
  <c r="Q100" i="1"/>
  <c r="O100" i="1" s="1"/>
  <c r="R100" i="1" s="1"/>
  <c r="L100" i="1" s="1"/>
  <c r="M100" i="1" s="1"/>
  <c r="BG111" i="1"/>
  <c r="BF111" i="1"/>
  <c r="BJ111" i="1" s="1"/>
  <c r="BK111" i="1" s="1"/>
  <c r="BE111" i="1"/>
  <c r="BG112" i="1"/>
  <c r="BF112" i="1"/>
  <c r="BJ112" i="1" s="1"/>
  <c r="BK112" i="1" s="1"/>
  <c r="BE112" i="1"/>
  <c r="S66" i="1"/>
  <c r="I73" i="1"/>
  <c r="H73" i="1" s="1"/>
  <c r="BM78" i="1"/>
  <c r="AV78" i="1" s="1"/>
  <c r="AX78" i="1" s="1"/>
  <c r="S78" i="1"/>
  <c r="AX83" i="1"/>
  <c r="BG85" i="1"/>
  <c r="BF85" i="1"/>
  <c r="BJ85" i="1" s="1"/>
  <c r="BK85" i="1" s="1"/>
  <c r="BE85" i="1"/>
  <c r="BF88" i="1"/>
  <c r="BJ88" i="1" s="1"/>
  <c r="BK88" i="1" s="1"/>
  <c r="J99" i="1"/>
  <c r="AW99" i="1" s="1"/>
  <c r="AY99" i="1" s="1"/>
  <c r="BM105" i="1"/>
  <c r="AV105" i="1" s="1"/>
  <c r="AX105" i="1" s="1"/>
  <c r="S105" i="1"/>
  <c r="AH64" i="1"/>
  <c r="AH68" i="1"/>
  <c r="AH72" i="1"/>
  <c r="J73" i="1"/>
  <c r="AW73" i="1" s="1"/>
  <c r="AY73" i="1" s="1"/>
  <c r="K80" i="1"/>
  <c r="I80" i="1"/>
  <c r="H80" i="1" s="1"/>
  <c r="AH80" i="1"/>
  <c r="BF80" i="1"/>
  <c r="BJ80" i="1" s="1"/>
  <c r="BK80" i="1" s="1"/>
  <c r="BG82" i="1"/>
  <c r="BF82" i="1"/>
  <c r="BJ82" i="1" s="1"/>
  <c r="BK82" i="1" s="1"/>
  <c r="BE82" i="1"/>
  <c r="N86" i="1"/>
  <c r="K86" i="1"/>
  <c r="J86" i="1"/>
  <c r="AW86" i="1" s="1"/>
  <c r="AY86" i="1" s="1"/>
  <c r="BG88" i="1"/>
  <c r="I94" i="1"/>
  <c r="H94" i="1" s="1"/>
  <c r="N95" i="1"/>
  <c r="K95" i="1"/>
  <c r="J95" i="1"/>
  <c r="AW95" i="1" s="1"/>
  <c r="AY95" i="1" s="1"/>
  <c r="I95" i="1"/>
  <c r="H95" i="1" s="1"/>
  <c r="N97" i="1"/>
  <c r="K99" i="1"/>
  <c r="S65" i="1"/>
  <c r="S69" i="1"/>
  <c r="S73" i="1"/>
  <c r="N77" i="1"/>
  <c r="AH77" i="1"/>
  <c r="AH78" i="1"/>
  <c r="BG80" i="1"/>
  <c r="N81" i="1"/>
  <c r="AY83" i="1"/>
  <c r="S87" i="1"/>
  <c r="BG92" i="1"/>
  <c r="BF92" i="1"/>
  <c r="BJ92" i="1" s="1"/>
  <c r="BK92" i="1" s="1"/>
  <c r="BE92" i="1"/>
  <c r="BG95" i="1"/>
  <c r="BF95" i="1"/>
  <c r="BJ95" i="1" s="1"/>
  <c r="BK95" i="1" s="1"/>
  <c r="BE95" i="1"/>
  <c r="BG98" i="1"/>
  <c r="BF98" i="1"/>
  <c r="BJ98" i="1" s="1"/>
  <c r="BK98" i="1" s="1"/>
  <c r="BE98" i="1"/>
  <c r="BM115" i="1"/>
  <c r="AV115" i="1" s="1"/>
  <c r="AX115" i="1" s="1"/>
  <c r="S115" i="1"/>
  <c r="S91" i="1"/>
  <c r="BG96" i="1"/>
  <c r="BG97" i="1"/>
  <c r="BF97" i="1"/>
  <c r="BJ97" i="1" s="1"/>
  <c r="BK97" i="1" s="1"/>
  <c r="BE97" i="1"/>
  <c r="BG101" i="1"/>
  <c r="BF101" i="1"/>
  <c r="BJ101" i="1" s="1"/>
  <c r="BK101" i="1" s="1"/>
  <c r="BE101" i="1"/>
  <c r="J104" i="1"/>
  <c r="AW104" i="1" s="1"/>
  <c r="AY104" i="1" s="1"/>
  <c r="I104" i="1"/>
  <c r="H104" i="1" s="1"/>
  <c r="N104" i="1"/>
  <c r="AH104" i="1"/>
  <c r="K104" i="1"/>
  <c r="BG115" i="1"/>
  <c r="BF115" i="1"/>
  <c r="BJ115" i="1" s="1"/>
  <c r="BK115" i="1" s="1"/>
  <c r="BE115" i="1"/>
  <c r="S82" i="1"/>
  <c r="S86" i="1"/>
  <c r="T95" i="1"/>
  <c r="U95" i="1" s="1"/>
  <c r="AX99" i="1"/>
  <c r="BG107" i="1"/>
  <c r="BF107" i="1"/>
  <c r="BJ107" i="1" s="1"/>
  <c r="BK107" i="1" s="1"/>
  <c r="BE107" i="1"/>
  <c r="BF109" i="1"/>
  <c r="BJ109" i="1" s="1"/>
  <c r="BK109" i="1" s="1"/>
  <c r="BE109" i="1"/>
  <c r="BG109" i="1"/>
  <c r="AY111" i="1"/>
  <c r="AY91" i="1"/>
  <c r="BG94" i="1"/>
  <c r="BF94" i="1"/>
  <c r="BJ94" i="1" s="1"/>
  <c r="BK94" i="1" s="1"/>
  <c r="BE94" i="1"/>
  <c r="N98" i="1"/>
  <c r="K98" i="1"/>
  <c r="J98" i="1"/>
  <c r="AW98" i="1" s="1"/>
  <c r="AY98" i="1" s="1"/>
  <c r="Q101" i="1"/>
  <c r="O101" i="1" s="1"/>
  <c r="R101" i="1" s="1"/>
  <c r="AA101" i="1"/>
  <c r="AH103" i="1"/>
  <c r="K103" i="1"/>
  <c r="N103" i="1"/>
  <c r="J103" i="1"/>
  <c r="AW103" i="1" s="1"/>
  <c r="AY105" i="1"/>
  <c r="S81" i="1"/>
  <c r="S85" i="1"/>
  <c r="I88" i="1"/>
  <c r="H88" i="1" s="1"/>
  <c r="BM93" i="1"/>
  <c r="AV93" i="1" s="1"/>
  <c r="AX93" i="1" s="1"/>
  <c r="S93" i="1"/>
  <c r="BM96" i="1"/>
  <c r="AV96" i="1" s="1"/>
  <c r="AX96" i="1" s="1"/>
  <c r="I98" i="1"/>
  <c r="H98" i="1" s="1"/>
  <c r="BG99" i="1"/>
  <c r="BF99" i="1"/>
  <c r="BJ99" i="1" s="1"/>
  <c r="BK99" i="1" s="1"/>
  <c r="T101" i="1"/>
  <c r="U101" i="1" s="1"/>
  <c r="BG103" i="1"/>
  <c r="BF103" i="1"/>
  <c r="BJ103" i="1" s="1"/>
  <c r="BK103" i="1" s="1"/>
  <c r="BE103" i="1"/>
  <c r="BM111" i="1"/>
  <c r="AV111" i="1" s="1"/>
  <c r="AX111" i="1" s="1"/>
  <c r="S111" i="1"/>
  <c r="BF102" i="1"/>
  <c r="BJ102" i="1" s="1"/>
  <c r="BK102" i="1" s="1"/>
  <c r="I103" i="1"/>
  <c r="H103" i="1" s="1"/>
  <c r="AB104" i="1"/>
  <c r="S84" i="1"/>
  <c r="S88" i="1"/>
  <c r="BM90" i="1"/>
  <c r="AV90" i="1" s="1"/>
  <c r="AX90" i="1" s="1"/>
  <c r="AX92" i="1"/>
  <c r="K93" i="1"/>
  <c r="I93" i="1"/>
  <c r="H93" i="1" s="1"/>
  <c r="AH93" i="1"/>
  <c r="AY96" i="1"/>
  <c r="BG102" i="1"/>
  <c r="T104" i="1"/>
  <c r="U104" i="1" s="1"/>
  <c r="N96" i="1"/>
  <c r="N100" i="1"/>
  <c r="BM103" i="1"/>
  <c r="AV103" i="1" s="1"/>
  <c r="AX103" i="1" s="1"/>
  <c r="S103" i="1"/>
  <c r="AX104" i="1"/>
  <c r="N110" i="1"/>
  <c r="K110" i="1"/>
  <c r="J110" i="1"/>
  <c r="AW110" i="1" s="1"/>
  <c r="AY110" i="1" s="1"/>
  <c r="I110" i="1"/>
  <c r="H110" i="1" s="1"/>
  <c r="BF113" i="1"/>
  <c r="BJ113" i="1" s="1"/>
  <c r="BK113" i="1" s="1"/>
  <c r="BE113" i="1"/>
  <c r="AY118" i="1"/>
  <c r="AA119" i="1"/>
  <c r="BE119" i="1"/>
  <c r="BG119" i="1"/>
  <c r="BF119" i="1"/>
  <c r="BJ119" i="1" s="1"/>
  <c r="BK119" i="1" s="1"/>
  <c r="J101" i="1"/>
  <c r="AW101" i="1" s="1"/>
  <c r="AY101" i="1" s="1"/>
  <c r="I107" i="1"/>
  <c r="H107" i="1" s="1"/>
  <c r="AY109" i="1"/>
  <c r="N114" i="1"/>
  <c r="K114" i="1"/>
  <c r="J114" i="1"/>
  <c r="AW114" i="1" s="1"/>
  <c r="AY114" i="1" s="1"/>
  <c r="I114" i="1"/>
  <c r="H114" i="1" s="1"/>
  <c r="K117" i="1"/>
  <c r="J117" i="1"/>
  <c r="AW117" i="1" s="1"/>
  <c r="AY117" i="1" s="1"/>
  <c r="I117" i="1"/>
  <c r="H117" i="1" s="1"/>
  <c r="AH117" i="1"/>
  <c r="K101" i="1"/>
  <c r="AA105" i="1"/>
  <c r="BF105" i="1"/>
  <c r="BJ105" i="1" s="1"/>
  <c r="BK105" i="1" s="1"/>
  <c r="BE105" i="1"/>
  <c r="N106" i="1"/>
  <c r="K106" i="1"/>
  <c r="J106" i="1"/>
  <c r="AW106" i="1" s="1"/>
  <c r="AY106" i="1" s="1"/>
  <c r="I106" i="1"/>
  <c r="H106" i="1" s="1"/>
  <c r="J112" i="1"/>
  <c r="AW112" i="1" s="1"/>
  <c r="AY112" i="1" s="1"/>
  <c r="I112" i="1"/>
  <c r="H112" i="1" s="1"/>
  <c r="AH112" i="1"/>
  <c r="N112" i="1"/>
  <c r="BM121" i="1"/>
  <c r="AV121" i="1" s="1"/>
  <c r="AX121" i="1" s="1"/>
  <c r="S121" i="1"/>
  <c r="S97" i="1"/>
  <c r="I102" i="1"/>
  <c r="H102" i="1" s="1"/>
  <c r="BM102" i="1"/>
  <c r="AV102" i="1" s="1"/>
  <c r="AX102" i="1" s="1"/>
  <c r="BG105" i="1"/>
  <c r="AH106" i="1"/>
  <c r="J108" i="1"/>
  <c r="AW108" i="1" s="1"/>
  <c r="AY108" i="1" s="1"/>
  <c r="I108" i="1"/>
  <c r="H108" i="1" s="1"/>
  <c r="AH108" i="1"/>
  <c r="N108" i="1"/>
  <c r="BG110" i="1"/>
  <c r="BF110" i="1"/>
  <c r="BJ110" i="1" s="1"/>
  <c r="BK110" i="1" s="1"/>
  <c r="BE110" i="1"/>
  <c r="J116" i="1"/>
  <c r="AW116" i="1" s="1"/>
  <c r="AY116" i="1" s="1"/>
  <c r="I116" i="1"/>
  <c r="H116" i="1" s="1"/>
  <c r="AH116" i="1"/>
  <c r="N116" i="1"/>
  <c r="AH107" i="1"/>
  <c r="K107" i="1"/>
  <c r="AA109" i="1"/>
  <c r="AX110" i="1"/>
  <c r="AX112" i="1"/>
  <c r="BG114" i="1"/>
  <c r="BF114" i="1"/>
  <c r="BJ114" i="1" s="1"/>
  <c r="BK114" i="1" s="1"/>
  <c r="BE114" i="1"/>
  <c r="S96" i="1"/>
  <c r="BG106" i="1"/>
  <c r="BE106" i="1"/>
  <c r="AX108" i="1"/>
  <c r="AH111" i="1"/>
  <c r="N111" i="1"/>
  <c r="K111" i="1"/>
  <c r="AX116" i="1"/>
  <c r="BM117" i="1"/>
  <c r="AV117" i="1" s="1"/>
  <c r="AX117" i="1" s="1"/>
  <c r="S117" i="1"/>
  <c r="BM118" i="1"/>
  <c r="AV118" i="1" s="1"/>
  <c r="AX118" i="1" s="1"/>
  <c r="S118" i="1"/>
  <c r="K127" i="1"/>
  <c r="J127" i="1"/>
  <c r="AW127" i="1" s="1"/>
  <c r="AY127" i="1" s="1"/>
  <c r="I127" i="1"/>
  <c r="H127" i="1" s="1"/>
  <c r="AH127" i="1"/>
  <c r="N127" i="1"/>
  <c r="K131" i="1"/>
  <c r="J131" i="1"/>
  <c r="AW131" i="1" s="1"/>
  <c r="AY131" i="1" s="1"/>
  <c r="I131" i="1"/>
  <c r="H131" i="1" s="1"/>
  <c r="AH131" i="1"/>
  <c r="N131" i="1"/>
  <c r="I118" i="1"/>
  <c r="H118" i="1" s="1"/>
  <c r="K118" i="1"/>
  <c r="AH119" i="1"/>
  <c r="T120" i="1"/>
  <c r="U120" i="1" s="1"/>
  <c r="Q120" i="1" s="1"/>
  <c r="O120" i="1" s="1"/>
  <c r="R120" i="1" s="1"/>
  <c r="L120" i="1" s="1"/>
  <c r="M120" i="1" s="1"/>
  <c r="BF121" i="1"/>
  <c r="BJ121" i="1" s="1"/>
  <c r="BK121" i="1" s="1"/>
  <c r="BE121" i="1"/>
  <c r="AY122" i="1"/>
  <c r="AA122" i="1"/>
  <c r="AA128" i="1"/>
  <c r="Q128" i="1"/>
  <c r="O128" i="1" s="1"/>
  <c r="R128" i="1" s="1"/>
  <c r="L128" i="1" s="1"/>
  <c r="M128" i="1" s="1"/>
  <c r="AA132" i="1"/>
  <c r="AD132" i="1" s="1"/>
  <c r="Q132" i="1"/>
  <c r="O132" i="1" s="1"/>
  <c r="R132" i="1" s="1"/>
  <c r="L132" i="1" s="1"/>
  <c r="M132" i="1" s="1"/>
  <c r="AA134" i="1"/>
  <c r="Q136" i="1"/>
  <c r="O136" i="1" s="1"/>
  <c r="R136" i="1" s="1"/>
  <c r="L136" i="1" s="1"/>
  <c r="M136" i="1" s="1"/>
  <c r="S102" i="1"/>
  <c r="S106" i="1"/>
  <c r="S110" i="1"/>
  <c r="S114" i="1"/>
  <c r="BF117" i="1"/>
  <c r="BJ117" i="1" s="1"/>
  <c r="BK117" i="1" s="1"/>
  <c r="BG118" i="1"/>
  <c r="BE118" i="1"/>
  <c r="BG121" i="1"/>
  <c r="AA126" i="1"/>
  <c r="AA130" i="1"/>
  <c r="BG120" i="1"/>
  <c r="BF120" i="1"/>
  <c r="BJ120" i="1" s="1"/>
  <c r="BK120" i="1" s="1"/>
  <c r="BG122" i="1"/>
  <c r="BF122" i="1"/>
  <c r="BJ122" i="1" s="1"/>
  <c r="BK122" i="1" s="1"/>
  <c r="BE122" i="1"/>
  <c r="BE123" i="1"/>
  <c r="BG123" i="1"/>
  <c r="BF123" i="1"/>
  <c r="BJ123" i="1" s="1"/>
  <c r="BK123" i="1" s="1"/>
  <c r="BG134" i="1"/>
  <c r="BF134" i="1"/>
  <c r="BJ134" i="1" s="1"/>
  <c r="BK134" i="1" s="1"/>
  <c r="BE134" i="1"/>
  <c r="BE135" i="1"/>
  <c r="BG135" i="1"/>
  <c r="BF135" i="1"/>
  <c r="BJ135" i="1" s="1"/>
  <c r="BK135" i="1" s="1"/>
  <c r="S109" i="1"/>
  <c r="S113" i="1"/>
  <c r="J119" i="1"/>
  <c r="AW119" i="1" s="1"/>
  <c r="AY119" i="1" s="1"/>
  <c r="BG126" i="1"/>
  <c r="BF126" i="1"/>
  <c r="BJ126" i="1" s="1"/>
  <c r="BK126" i="1" s="1"/>
  <c r="BE126" i="1"/>
  <c r="BE127" i="1"/>
  <c r="BG127" i="1"/>
  <c r="BF127" i="1"/>
  <c r="BJ127" i="1" s="1"/>
  <c r="BK127" i="1" s="1"/>
  <c r="BG128" i="1"/>
  <c r="BF128" i="1"/>
  <c r="BJ128" i="1" s="1"/>
  <c r="BK128" i="1" s="1"/>
  <c r="BE128" i="1"/>
  <c r="BG130" i="1"/>
  <c r="BF130" i="1"/>
  <c r="BJ130" i="1" s="1"/>
  <c r="BK130" i="1" s="1"/>
  <c r="BE130" i="1"/>
  <c r="BE131" i="1"/>
  <c r="BG131" i="1"/>
  <c r="BF131" i="1"/>
  <c r="BJ131" i="1" s="1"/>
  <c r="BK131" i="1" s="1"/>
  <c r="BG132" i="1"/>
  <c r="BF132" i="1"/>
  <c r="BJ132" i="1" s="1"/>
  <c r="BK132" i="1" s="1"/>
  <c r="BE132" i="1"/>
  <c r="BG133" i="1"/>
  <c r="BF133" i="1"/>
  <c r="BJ133" i="1" s="1"/>
  <c r="BK133" i="1" s="1"/>
  <c r="BE133" i="1"/>
  <c r="T135" i="1"/>
  <c r="U135" i="1" s="1"/>
  <c r="AB135" i="1" s="1"/>
  <c r="N118" i="1"/>
  <c r="BG124" i="1"/>
  <c r="BF124" i="1"/>
  <c r="BJ124" i="1" s="1"/>
  <c r="BK124" i="1" s="1"/>
  <c r="BE124" i="1"/>
  <c r="AB128" i="1"/>
  <c r="AD128" i="1" s="1"/>
  <c r="AX128" i="1"/>
  <c r="BG129" i="1"/>
  <c r="BF129" i="1"/>
  <c r="BJ129" i="1" s="1"/>
  <c r="BK129" i="1" s="1"/>
  <c r="BE129" i="1"/>
  <c r="AB132" i="1"/>
  <c r="AX132" i="1"/>
  <c r="AB136" i="1"/>
  <c r="BG136" i="1"/>
  <c r="BF136" i="1"/>
  <c r="BJ136" i="1" s="1"/>
  <c r="BK136" i="1" s="1"/>
  <c r="BE136" i="1"/>
  <c r="J126" i="1"/>
  <c r="AW126" i="1" s="1"/>
  <c r="AY126" i="1" s="1"/>
  <c r="J130" i="1"/>
  <c r="AW130" i="1" s="1"/>
  <c r="AY130" i="1" s="1"/>
  <c r="AH133" i="1"/>
  <c r="J134" i="1"/>
  <c r="AW134" i="1" s="1"/>
  <c r="AY134" i="1" s="1"/>
  <c r="AD136" i="1"/>
  <c r="I121" i="1"/>
  <c r="H121" i="1" s="1"/>
  <c r="K122" i="1"/>
  <c r="S122" i="1"/>
  <c r="I125" i="1"/>
  <c r="H125" i="1" s="1"/>
  <c r="K126" i="1"/>
  <c r="S126" i="1"/>
  <c r="I129" i="1"/>
  <c r="H129" i="1" s="1"/>
  <c r="K130" i="1"/>
  <c r="S130" i="1"/>
  <c r="I133" i="1"/>
  <c r="H133" i="1" s="1"/>
  <c r="K134" i="1"/>
  <c r="S134" i="1"/>
  <c r="AH136" i="1"/>
  <c r="Q124" i="1"/>
  <c r="O124" i="1" s="1"/>
  <c r="R124" i="1" s="1"/>
  <c r="L124" i="1" s="1"/>
  <c r="M124" i="1" s="1"/>
  <c r="S125" i="1"/>
  <c r="S129" i="1"/>
  <c r="K133" i="1"/>
  <c r="S133" i="1"/>
  <c r="N122" i="1"/>
  <c r="N126" i="1"/>
  <c r="N130" i="1"/>
  <c r="N134" i="1"/>
  <c r="AH122" i="1"/>
  <c r="AH126" i="1"/>
  <c r="AH130" i="1"/>
  <c r="AH134" i="1"/>
  <c r="S119" i="1"/>
  <c r="S123" i="1"/>
  <c r="AC45" i="1" l="1"/>
  <c r="V45" i="1"/>
  <c r="Z45" i="1" s="1"/>
  <c r="AB45" i="1"/>
  <c r="AC27" i="1"/>
  <c r="V27" i="1"/>
  <c r="Z27" i="1" s="1"/>
  <c r="AB27" i="1"/>
  <c r="AC77" i="1"/>
  <c r="V77" i="1"/>
  <c r="Z77" i="1" s="1"/>
  <c r="AA71" i="1"/>
  <c r="V50" i="1"/>
  <c r="Z50" i="1" s="1"/>
  <c r="AC50" i="1"/>
  <c r="AA24" i="1"/>
  <c r="AC34" i="1"/>
  <c r="AD34" i="1" s="1"/>
  <c r="V34" i="1"/>
  <c r="Z34" i="1" s="1"/>
  <c r="AB34" i="1"/>
  <c r="T126" i="1"/>
  <c r="U126" i="1" s="1"/>
  <c r="V101" i="1"/>
  <c r="Z101" i="1" s="1"/>
  <c r="AC101" i="1"/>
  <c r="V95" i="1"/>
  <c r="Z95" i="1" s="1"/>
  <c r="AC95" i="1"/>
  <c r="T87" i="1"/>
  <c r="U87" i="1" s="1"/>
  <c r="T69" i="1"/>
  <c r="U69" i="1" s="1"/>
  <c r="T94" i="1"/>
  <c r="U94" i="1" s="1"/>
  <c r="AA94" i="1"/>
  <c r="Q94" i="1"/>
  <c r="O94" i="1" s="1"/>
  <c r="R94" i="1" s="1"/>
  <c r="L94" i="1" s="1"/>
  <c r="M94" i="1" s="1"/>
  <c r="T105" i="1"/>
  <c r="U105" i="1" s="1"/>
  <c r="T66" i="1"/>
  <c r="U66" i="1" s="1"/>
  <c r="V75" i="1"/>
  <c r="Z75" i="1" s="1"/>
  <c r="AC75" i="1"/>
  <c r="AA99" i="1"/>
  <c r="AA135" i="1"/>
  <c r="Q135" i="1"/>
  <c r="O135" i="1" s="1"/>
  <c r="R135" i="1" s="1"/>
  <c r="L135" i="1" s="1"/>
  <c r="M135" i="1" s="1"/>
  <c r="AA123" i="1"/>
  <c r="AA81" i="1"/>
  <c r="T48" i="1"/>
  <c r="U48" i="1" s="1"/>
  <c r="T72" i="1"/>
  <c r="U72" i="1" s="1"/>
  <c r="AY80" i="1"/>
  <c r="AC49" i="1"/>
  <c r="AB49" i="1"/>
  <c r="V49" i="1"/>
  <c r="Z49" i="1" s="1"/>
  <c r="AC57" i="1"/>
  <c r="AB57" i="1"/>
  <c r="V57" i="1"/>
  <c r="Z57" i="1" s="1"/>
  <c r="AA53" i="1"/>
  <c r="Q53" i="1"/>
  <c r="O53" i="1" s="1"/>
  <c r="R53" i="1" s="1"/>
  <c r="L53" i="1" s="1"/>
  <c r="M53" i="1" s="1"/>
  <c r="T36" i="1"/>
  <c r="U36" i="1" s="1"/>
  <c r="T20" i="1"/>
  <c r="U20" i="1" s="1"/>
  <c r="V54" i="1"/>
  <c r="Z54" i="1" s="1"/>
  <c r="AC54" i="1"/>
  <c r="AD54" i="1" s="1"/>
  <c r="AY52" i="1"/>
  <c r="AA65" i="1"/>
  <c r="AA49" i="1"/>
  <c r="Q49" i="1"/>
  <c r="O49" i="1" s="1"/>
  <c r="R49" i="1" s="1"/>
  <c r="L49" i="1" s="1"/>
  <c r="M49" i="1" s="1"/>
  <c r="T44" i="1"/>
  <c r="U44" i="1" s="1"/>
  <c r="V55" i="1"/>
  <c r="Z55" i="1" s="1"/>
  <c r="AC55" i="1"/>
  <c r="AD55" i="1" s="1"/>
  <c r="Q34" i="1"/>
  <c r="O34" i="1" s="1"/>
  <c r="R34" i="1" s="1"/>
  <c r="L34" i="1" s="1"/>
  <c r="M34" i="1" s="1"/>
  <c r="V43" i="1"/>
  <c r="Z43" i="1" s="1"/>
  <c r="AC43" i="1"/>
  <c r="AD43" i="1" s="1"/>
  <c r="AB43" i="1"/>
  <c r="AA129" i="1"/>
  <c r="T93" i="1"/>
  <c r="U93" i="1" s="1"/>
  <c r="AA73" i="1"/>
  <c r="T52" i="1"/>
  <c r="U52" i="1" s="1"/>
  <c r="AA23" i="1"/>
  <c r="AA52" i="1"/>
  <c r="Q52" i="1"/>
  <c r="O52" i="1" s="1"/>
  <c r="R52" i="1" s="1"/>
  <c r="L52" i="1" s="1"/>
  <c r="M52" i="1" s="1"/>
  <c r="Q30" i="1"/>
  <c r="O30" i="1" s="1"/>
  <c r="R30" i="1" s="1"/>
  <c r="L30" i="1" s="1"/>
  <c r="M30" i="1" s="1"/>
  <c r="T30" i="1"/>
  <c r="U30" i="1" s="1"/>
  <c r="AA30" i="1"/>
  <c r="Q112" i="1"/>
  <c r="O112" i="1" s="1"/>
  <c r="R112" i="1" s="1"/>
  <c r="L112" i="1" s="1"/>
  <c r="M112" i="1" s="1"/>
  <c r="T112" i="1"/>
  <c r="U112" i="1" s="1"/>
  <c r="AA112" i="1"/>
  <c r="AA88" i="1"/>
  <c r="T90" i="1"/>
  <c r="U90" i="1" s="1"/>
  <c r="AA90" i="1"/>
  <c r="Q90" i="1"/>
  <c r="O90" i="1" s="1"/>
  <c r="R90" i="1" s="1"/>
  <c r="L90" i="1" s="1"/>
  <c r="M90" i="1" s="1"/>
  <c r="AB95" i="1"/>
  <c r="AA75" i="1"/>
  <c r="Q75" i="1"/>
  <c r="O75" i="1" s="1"/>
  <c r="R75" i="1" s="1"/>
  <c r="L75" i="1" s="1"/>
  <c r="M75" i="1" s="1"/>
  <c r="V67" i="1"/>
  <c r="Z67" i="1" s="1"/>
  <c r="AC67" i="1"/>
  <c r="V79" i="1"/>
  <c r="Z79" i="1" s="1"/>
  <c r="AC79" i="1"/>
  <c r="AD79" i="1" s="1"/>
  <c r="AA61" i="1"/>
  <c r="Q51" i="1"/>
  <c r="O51" i="1" s="1"/>
  <c r="R51" i="1" s="1"/>
  <c r="L51" i="1" s="1"/>
  <c r="M51" i="1" s="1"/>
  <c r="AA35" i="1"/>
  <c r="AA19" i="1"/>
  <c r="Q19" i="1"/>
  <c r="O19" i="1" s="1"/>
  <c r="R19" i="1" s="1"/>
  <c r="L19" i="1" s="1"/>
  <c r="M19" i="1" s="1"/>
  <c r="AC62" i="1"/>
  <c r="AD62" i="1" s="1"/>
  <c r="V62" i="1"/>
  <c r="Z62" i="1" s="1"/>
  <c r="AY65" i="1"/>
  <c r="AA58" i="1"/>
  <c r="Q58" i="1"/>
  <c r="O58" i="1" s="1"/>
  <c r="R58" i="1" s="1"/>
  <c r="L58" i="1" s="1"/>
  <c r="M58" i="1" s="1"/>
  <c r="T19" i="1"/>
  <c r="U19" i="1" s="1"/>
  <c r="Q28" i="1"/>
  <c r="O28" i="1" s="1"/>
  <c r="R28" i="1" s="1"/>
  <c r="L28" i="1" s="1"/>
  <c r="M28" i="1" s="1"/>
  <c r="AA28" i="1"/>
  <c r="T118" i="1"/>
  <c r="U118" i="1" s="1"/>
  <c r="AY103" i="1"/>
  <c r="V64" i="1"/>
  <c r="Z64" i="1" s="1"/>
  <c r="AB64" i="1"/>
  <c r="AC64" i="1"/>
  <c r="T110" i="1"/>
  <c r="U110" i="1" s="1"/>
  <c r="AA114" i="1"/>
  <c r="T106" i="1"/>
  <c r="U106" i="1" s="1"/>
  <c r="T117" i="1"/>
  <c r="U117" i="1" s="1"/>
  <c r="AA110" i="1"/>
  <c r="Q110" i="1"/>
  <c r="O110" i="1" s="1"/>
  <c r="R110" i="1" s="1"/>
  <c r="L110" i="1" s="1"/>
  <c r="M110" i="1" s="1"/>
  <c r="T65" i="1"/>
  <c r="U65" i="1" s="1"/>
  <c r="T123" i="1"/>
  <c r="U123" i="1" s="1"/>
  <c r="T134" i="1"/>
  <c r="U134" i="1" s="1"/>
  <c r="AA125" i="1"/>
  <c r="T102" i="1"/>
  <c r="U102" i="1" s="1"/>
  <c r="Q118" i="1"/>
  <c r="O118" i="1" s="1"/>
  <c r="R118" i="1" s="1"/>
  <c r="L118" i="1" s="1"/>
  <c r="M118" i="1" s="1"/>
  <c r="AA118" i="1"/>
  <c r="AA127" i="1"/>
  <c r="T127" i="1"/>
  <c r="U127" i="1" s="1"/>
  <c r="AA102" i="1"/>
  <c r="AY107" i="1"/>
  <c r="V104" i="1"/>
  <c r="Z104" i="1" s="1"/>
  <c r="AC104" i="1"/>
  <c r="T85" i="1"/>
  <c r="U85" i="1" s="1"/>
  <c r="T86" i="1"/>
  <c r="U86" i="1" s="1"/>
  <c r="Q104" i="1"/>
  <c r="O104" i="1" s="1"/>
  <c r="R104" i="1" s="1"/>
  <c r="L104" i="1" s="1"/>
  <c r="M104" i="1" s="1"/>
  <c r="AA104" i="1"/>
  <c r="AA80" i="1"/>
  <c r="AY102" i="1"/>
  <c r="AA97" i="1"/>
  <c r="AY90" i="1"/>
  <c r="V92" i="1"/>
  <c r="Z92" i="1" s="1"/>
  <c r="AC92" i="1"/>
  <c r="AD92" i="1" s="1"/>
  <c r="AB92" i="1"/>
  <c r="AB67" i="1"/>
  <c r="Q77" i="1"/>
  <c r="O77" i="1" s="1"/>
  <c r="R77" i="1" s="1"/>
  <c r="L77" i="1" s="1"/>
  <c r="M77" i="1" s="1"/>
  <c r="T32" i="1"/>
  <c r="U32" i="1" s="1"/>
  <c r="AB75" i="1"/>
  <c r="V68" i="1"/>
  <c r="Z68" i="1" s="1"/>
  <c r="AB68" i="1"/>
  <c r="AC68" i="1"/>
  <c r="T21" i="1"/>
  <c r="U21" i="1" s="1"/>
  <c r="V26" i="1"/>
  <c r="Z26" i="1" s="1"/>
  <c r="AC26" i="1"/>
  <c r="AB26" i="1"/>
  <c r="Q62" i="1"/>
  <c r="O62" i="1" s="1"/>
  <c r="R62" i="1" s="1"/>
  <c r="L62" i="1" s="1"/>
  <c r="M62" i="1" s="1"/>
  <c r="T41" i="1"/>
  <c r="U41" i="1" s="1"/>
  <c r="T37" i="1"/>
  <c r="U37" i="1" s="1"/>
  <c r="T29" i="1"/>
  <c r="U29" i="1" s="1"/>
  <c r="Q43" i="1"/>
  <c r="O43" i="1" s="1"/>
  <c r="R43" i="1" s="1"/>
  <c r="L43" i="1" s="1"/>
  <c r="M43" i="1" s="1"/>
  <c r="AA39" i="1"/>
  <c r="Q22" i="1"/>
  <c r="O22" i="1" s="1"/>
  <c r="R22" i="1" s="1"/>
  <c r="L22" i="1" s="1"/>
  <c r="M22" i="1" s="1"/>
  <c r="T22" i="1"/>
  <c r="U22" i="1" s="1"/>
  <c r="AA22" i="1"/>
  <c r="T113" i="1"/>
  <c r="U113" i="1" s="1"/>
  <c r="T97" i="1"/>
  <c r="U97" i="1" s="1"/>
  <c r="Q97" i="1" s="1"/>
  <c r="O97" i="1" s="1"/>
  <c r="R97" i="1" s="1"/>
  <c r="L97" i="1" s="1"/>
  <c r="M97" i="1" s="1"/>
  <c r="AA106" i="1"/>
  <c r="Q106" i="1"/>
  <c r="O106" i="1" s="1"/>
  <c r="R106" i="1" s="1"/>
  <c r="L106" i="1" s="1"/>
  <c r="M106" i="1" s="1"/>
  <c r="T111" i="1"/>
  <c r="U111" i="1" s="1"/>
  <c r="T82" i="1"/>
  <c r="U82" i="1" s="1"/>
  <c r="AB101" i="1"/>
  <c r="T83" i="1"/>
  <c r="U83" i="1" s="1"/>
  <c r="T71" i="1"/>
  <c r="U71" i="1" s="1"/>
  <c r="V100" i="1"/>
  <c r="Z100" i="1" s="1"/>
  <c r="AC100" i="1"/>
  <c r="AD100" i="1" s="1"/>
  <c r="AB100" i="1"/>
  <c r="AA115" i="1"/>
  <c r="AB77" i="1"/>
  <c r="T46" i="1"/>
  <c r="U46" i="1" s="1"/>
  <c r="Q42" i="1"/>
  <c r="O42" i="1" s="1"/>
  <c r="R42" i="1" s="1"/>
  <c r="L42" i="1" s="1"/>
  <c r="M42" i="1" s="1"/>
  <c r="AA42" i="1"/>
  <c r="T42" i="1"/>
  <c r="U42" i="1" s="1"/>
  <c r="Q47" i="1"/>
  <c r="O47" i="1" s="1"/>
  <c r="R47" i="1" s="1"/>
  <c r="L47" i="1" s="1"/>
  <c r="M47" i="1" s="1"/>
  <c r="AA47" i="1"/>
  <c r="AX72" i="1"/>
  <c r="V58" i="1"/>
  <c r="Z58" i="1" s="1"/>
  <c r="AC58" i="1"/>
  <c r="AD58" i="1" s="1"/>
  <c r="AA56" i="1"/>
  <c r="T47" i="1"/>
  <c r="U47" i="1" s="1"/>
  <c r="AA31" i="1"/>
  <c r="AA69" i="1"/>
  <c r="Q69" i="1"/>
  <c r="O69" i="1" s="1"/>
  <c r="R69" i="1" s="1"/>
  <c r="L69" i="1" s="1"/>
  <c r="M69" i="1" s="1"/>
  <c r="Q32" i="1"/>
  <c r="O32" i="1" s="1"/>
  <c r="R32" i="1" s="1"/>
  <c r="L32" i="1" s="1"/>
  <c r="M32" i="1" s="1"/>
  <c r="AA32" i="1"/>
  <c r="AY21" i="1"/>
  <c r="T33" i="1"/>
  <c r="U33" i="1" s="1"/>
  <c r="AA20" i="1"/>
  <c r="Q20" i="1"/>
  <c r="O20" i="1" s="1"/>
  <c r="R20" i="1" s="1"/>
  <c r="L20" i="1" s="1"/>
  <c r="M20" i="1" s="1"/>
  <c r="T80" i="1"/>
  <c r="U80" i="1" s="1"/>
  <c r="Q80" i="1" s="1"/>
  <c r="O80" i="1" s="1"/>
  <c r="R80" i="1" s="1"/>
  <c r="L80" i="1" s="1"/>
  <c r="M80" i="1" s="1"/>
  <c r="AA89" i="1"/>
  <c r="Q89" i="1"/>
  <c r="O89" i="1" s="1"/>
  <c r="R89" i="1" s="1"/>
  <c r="L89" i="1" s="1"/>
  <c r="M89" i="1" s="1"/>
  <c r="AC53" i="1"/>
  <c r="AB53" i="1"/>
  <c r="V53" i="1"/>
  <c r="Z53" i="1" s="1"/>
  <c r="T23" i="1"/>
  <c r="U23" i="1" s="1"/>
  <c r="Q23" i="1" s="1"/>
  <c r="O23" i="1" s="1"/>
  <c r="R23" i="1" s="1"/>
  <c r="L23" i="1" s="1"/>
  <c r="M23" i="1" s="1"/>
  <c r="T119" i="1"/>
  <c r="U119" i="1" s="1"/>
  <c r="T122" i="1"/>
  <c r="U122" i="1" s="1"/>
  <c r="T133" i="1"/>
  <c r="U133" i="1" s="1"/>
  <c r="AA133" i="1"/>
  <c r="V135" i="1"/>
  <c r="Z135" i="1" s="1"/>
  <c r="AC135" i="1"/>
  <c r="AD135" i="1" s="1"/>
  <c r="T109" i="1"/>
  <c r="U109" i="1" s="1"/>
  <c r="AA108" i="1"/>
  <c r="T108" i="1"/>
  <c r="U108" i="1" s="1"/>
  <c r="Q108" i="1" s="1"/>
  <c r="O108" i="1" s="1"/>
  <c r="R108" i="1" s="1"/>
  <c r="L108" i="1" s="1"/>
  <c r="M108" i="1" s="1"/>
  <c r="T121" i="1"/>
  <c r="U121" i="1" s="1"/>
  <c r="T88" i="1"/>
  <c r="U88" i="1" s="1"/>
  <c r="Q88" i="1" s="1"/>
  <c r="O88" i="1" s="1"/>
  <c r="R88" i="1" s="1"/>
  <c r="L88" i="1" s="1"/>
  <c r="M88" i="1" s="1"/>
  <c r="T98" i="1"/>
  <c r="U98" i="1" s="1"/>
  <c r="Q98" i="1" s="1"/>
  <c r="O98" i="1" s="1"/>
  <c r="R98" i="1" s="1"/>
  <c r="L98" i="1" s="1"/>
  <c r="M98" i="1" s="1"/>
  <c r="AA98" i="1"/>
  <c r="T81" i="1"/>
  <c r="U81" i="1" s="1"/>
  <c r="Q81" i="1" s="1"/>
  <c r="O81" i="1" s="1"/>
  <c r="R81" i="1" s="1"/>
  <c r="L81" i="1" s="1"/>
  <c r="M81" i="1" s="1"/>
  <c r="T91" i="1"/>
  <c r="U91" i="1" s="1"/>
  <c r="AA95" i="1"/>
  <c r="Q95" i="1"/>
  <c r="O95" i="1" s="1"/>
  <c r="R95" i="1" s="1"/>
  <c r="L95" i="1" s="1"/>
  <c r="M95" i="1" s="1"/>
  <c r="AY93" i="1"/>
  <c r="V76" i="1"/>
  <c r="Z76" i="1" s="1"/>
  <c r="AC76" i="1"/>
  <c r="AD76" i="1" s="1"/>
  <c r="AY115" i="1"/>
  <c r="AA78" i="1"/>
  <c r="Q64" i="1"/>
  <c r="O64" i="1" s="1"/>
  <c r="R64" i="1" s="1"/>
  <c r="L64" i="1" s="1"/>
  <c r="M64" i="1" s="1"/>
  <c r="T61" i="1"/>
  <c r="U61" i="1" s="1"/>
  <c r="Q76" i="1"/>
  <c r="O76" i="1" s="1"/>
  <c r="R76" i="1" s="1"/>
  <c r="L76" i="1" s="1"/>
  <c r="M76" i="1" s="1"/>
  <c r="Q67" i="1"/>
  <c r="O67" i="1" s="1"/>
  <c r="R67" i="1" s="1"/>
  <c r="L67" i="1" s="1"/>
  <c r="M67" i="1" s="1"/>
  <c r="AA67" i="1"/>
  <c r="T39" i="1"/>
  <c r="U39" i="1" s="1"/>
  <c r="AY56" i="1"/>
  <c r="T28" i="1"/>
  <c r="U28" i="1" s="1"/>
  <c r="Q63" i="1"/>
  <c r="O63" i="1" s="1"/>
  <c r="R63" i="1" s="1"/>
  <c r="L63" i="1" s="1"/>
  <c r="M63" i="1" s="1"/>
  <c r="AA63" i="1"/>
  <c r="AA57" i="1"/>
  <c r="Q57" i="1"/>
  <c r="O57" i="1" s="1"/>
  <c r="R57" i="1" s="1"/>
  <c r="L57" i="1" s="1"/>
  <c r="M57" i="1" s="1"/>
  <c r="AY69" i="1"/>
  <c r="Q54" i="1"/>
  <c r="O54" i="1" s="1"/>
  <c r="R54" i="1" s="1"/>
  <c r="L54" i="1" s="1"/>
  <c r="M54" i="1" s="1"/>
  <c r="AA25" i="1"/>
  <c r="AA40" i="1"/>
  <c r="AA36" i="1"/>
  <c r="AY61" i="1"/>
  <c r="AA48" i="1"/>
  <c r="Q48" i="1"/>
  <c r="O48" i="1" s="1"/>
  <c r="R48" i="1" s="1"/>
  <c r="L48" i="1" s="1"/>
  <c r="M48" i="1" s="1"/>
  <c r="Q26" i="1"/>
  <c r="O26" i="1" s="1"/>
  <c r="R26" i="1" s="1"/>
  <c r="L26" i="1" s="1"/>
  <c r="M26" i="1" s="1"/>
  <c r="AA26" i="1"/>
  <c r="T125" i="1"/>
  <c r="U125" i="1" s="1"/>
  <c r="AA93" i="1"/>
  <c r="Q93" i="1"/>
  <c r="O93" i="1" s="1"/>
  <c r="R93" i="1" s="1"/>
  <c r="L93" i="1" s="1"/>
  <c r="M93" i="1" s="1"/>
  <c r="T73" i="1"/>
  <c r="U73" i="1" s="1"/>
  <c r="T107" i="1"/>
  <c r="U107" i="1" s="1"/>
  <c r="AA121" i="1"/>
  <c r="AA131" i="1"/>
  <c r="Q131" i="1"/>
  <c r="O131" i="1" s="1"/>
  <c r="R131" i="1" s="1"/>
  <c r="L131" i="1" s="1"/>
  <c r="M131" i="1" s="1"/>
  <c r="T131" i="1"/>
  <c r="U131" i="1" s="1"/>
  <c r="Q116" i="1"/>
  <c r="O116" i="1" s="1"/>
  <c r="R116" i="1" s="1"/>
  <c r="L116" i="1" s="1"/>
  <c r="M116" i="1" s="1"/>
  <c r="AA116" i="1"/>
  <c r="T116" i="1"/>
  <c r="U116" i="1" s="1"/>
  <c r="AA117" i="1"/>
  <c r="Q117" i="1"/>
  <c r="O117" i="1" s="1"/>
  <c r="R117" i="1" s="1"/>
  <c r="L117" i="1" s="1"/>
  <c r="M117" i="1" s="1"/>
  <c r="AA107" i="1"/>
  <c r="Q107" i="1"/>
  <c r="O107" i="1" s="1"/>
  <c r="R107" i="1" s="1"/>
  <c r="L107" i="1" s="1"/>
  <c r="M107" i="1" s="1"/>
  <c r="T84" i="1"/>
  <c r="U84" i="1" s="1"/>
  <c r="L101" i="1"/>
  <c r="M101" i="1" s="1"/>
  <c r="T115" i="1"/>
  <c r="U115" i="1" s="1"/>
  <c r="T78" i="1"/>
  <c r="U78" i="1" s="1"/>
  <c r="Q78" i="1" s="1"/>
  <c r="O78" i="1" s="1"/>
  <c r="R78" i="1" s="1"/>
  <c r="L78" i="1" s="1"/>
  <c r="M78" i="1" s="1"/>
  <c r="T99" i="1"/>
  <c r="U99" i="1" s="1"/>
  <c r="T89" i="1"/>
  <c r="U89" i="1" s="1"/>
  <c r="AA74" i="1"/>
  <c r="Q74" i="1"/>
  <c r="O74" i="1" s="1"/>
  <c r="R74" i="1" s="1"/>
  <c r="L74" i="1" s="1"/>
  <c r="M74" i="1" s="1"/>
  <c r="AC70" i="1"/>
  <c r="V70" i="1"/>
  <c r="Z70" i="1" s="1"/>
  <c r="V51" i="1"/>
  <c r="Z51" i="1" s="1"/>
  <c r="AC51" i="1"/>
  <c r="AD51" i="1" s="1"/>
  <c r="Q38" i="1"/>
  <c r="O38" i="1" s="1"/>
  <c r="R38" i="1" s="1"/>
  <c r="L38" i="1" s="1"/>
  <c r="M38" i="1" s="1"/>
  <c r="AA38" i="1"/>
  <c r="T38" i="1"/>
  <c r="U38" i="1" s="1"/>
  <c r="Q45" i="1"/>
  <c r="O45" i="1" s="1"/>
  <c r="R45" i="1" s="1"/>
  <c r="L45" i="1" s="1"/>
  <c r="M45" i="1" s="1"/>
  <c r="AA45" i="1"/>
  <c r="AA27" i="1"/>
  <c r="Q27" i="1"/>
  <c r="O27" i="1" s="1"/>
  <c r="R27" i="1" s="1"/>
  <c r="L27" i="1" s="1"/>
  <c r="M27" i="1" s="1"/>
  <c r="T25" i="1"/>
  <c r="U25" i="1" s="1"/>
  <c r="Q25" i="1" s="1"/>
  <c r="O25" i="1" s="1"/>
  <c r="R25" i="1" s="1"/>
  <c r="L25" i="1" s="1"/>
  <c r="M25" i="1" s="1"/>
  <c r="V59" i="1"/>
  <c r="Z59" i="1" s="1"/>
  <c r="AC59" i="1"/>
  <c r="AD59" i="1" s="1"/>
  <c r="AC120" i="1"/>
  <c r="V120" i="1"/>
  <c r="Z120" i="1" s="1"/>
  <c r="AA103" i="1"/>
  <c r="Q103" i="1"/>
  <c r="O103" i="1" s="1"/>
  <c r="R103" i="1" s="1"/>
  <c r="L103" i="1" s="1"/>
  <c r="M103" i="1" s="1"/>
  <c r="AC74" i="1"/>
  <c r="V74" i="1"/>
  <c r="Z74" i="1" s="1"/>
  <c r="V63" i="1"/>
  <c r="Z63" i="1" s="1"/>
  <c r="AC63" i="1"/>
  <c r="AD63" i="1" s="1"/>
  <c r="T130" i="1"/>
  <c r="U130" i="1" s="1"/>
  <c r="T129" i="1"/>
  <c r="U129" i="1" s="1"/>
  <c r="T114" i="1"/>
  <c r="U114" i="1" s="1"/>
  <c r="Q114" i="1" s="1"/>
  <c r="O114" i="1" s="1"/>
  <c r="R114" i="1" s="1"/>
  <c r="L114" i="1" s="1"/>
  <c r="M114" i="1" s="1"/>
  <c r="AY121" i="1"/>
  <c r="T96" i="1"/>
  <c r="U96" i="1" s="1"/>
  <c r="T103" i="1"/>
  <c r="U103" i="1" s="1"/>
  <c r="AB120" i="1"/>
  <c r="AA85" i="1"/>
  <c r="Q85" i="1"/>
  <c r="O85" i="1" s="1"/>
  <c r="R85" i="1" s="1"/>
  <c r="L85" i="1" s="1"/>
  <c r="M85" i="1" s="1"/>
  <c r="T56" i="1"/>
  <c r="U56" i="1" s="1"/>
  <c r="AC60" i="1"/>
  <c r="AD60" i="1" s="1"/>
  <c r="V60" i="1"/>
  <c r="Z60" i="1" s="1"/>
  <c r="AA50" i="1"/>
  <c r="Q50" i="1"/>
  <c r="O50" i="1" s="1"/>
  <c r="R50" i="1" s="1"/>
  <c r="L50" i="1" s="1"/>
  <c r="M50" i="1" s="1"/>
  <c r="T35" i="1"/>
  <c r="U35" i="1" s="1"/>
  <c r="Q35" i="1" s="1"/>
  <c r="O35" i="1" s="1"/>
  <c r="R35" i="1" s="1"/>
  <c r="L35" i="1" s="1"/>
  <c r="M35" i="1" s="1"/>
  <c r="AB63" i="1"/>
  <c r="Q60" i="1"/>
  <c r="O60" i="1" s="1"/>
  <c r="R60" i="1" s="1"/>
  <c r="L60" i="1" s="1"/>
  <c r="M60" i="1" s="1"/>
  <c r="AA60" i="1"/>
  <c r="T40" i="1"/>
  <c r="U40" i="1" s="1"/>
  <c r="Q40" i="1" s="1"/>
  <c r="O40" i="1" s="1"/>
  <c r="R40" i="1" s="1"/>
  <c r="L40" i="1" s="1"/>
  <c r="M40" i="1" s="1"/>
  <c r="T24" i="1"/>
  <c r="U24" i="1" s="1"/>
  <c r="Q24" i="1" s="1"/>
  <c r="O24" i="1" s="1"/>
  <c r="R24" i="1" s="1"/>
  <c r="L24" i="1" s="1"/>
  <c r="M24" i="1" s="1"/>
  <c r="AA70" i="1"/>
  <c r="Q70" i="1"/>
  <c r="O70" i="1" s="1"/>
  <c r="R70" i="1" s="1"/>
  <c r="L70" i="1" s="1"/>
  <c r="M70" i="1" s="1"/>
  <c r="AA29" i="1"/>
  <c r="Q29" i="1"/>
  <c r="O29" i="1" s="1"/>
  <c r="R29" i="1" s="1"/>
  <c r="L29" i="1" s="1"/>
  <c r="M29" i="1" s="1"/>
  <c r="T31" i="1"/>
  <c r="U31" i="1" s="1"/>
  <c r="V29" i="1" l="1"/>
  <c r="Z29" i="1" s="1"/>
  <c r="AC29" i="1"/>
  <c r="AD29" i="1" s="1"/>
  <c r="AB29" i="1"/>
  <c r="AD26" i="1"/>
  <c r="V32" i="1"/>
  <c r="Z32" i="1" s="1"/>
  <c r="AC32" i="1"/>
  <c r="AB32" i="1"/>
  <c r="V127" i="1"/>
  <c r="Z127" i="1" s="1"/>
  <c r="AC127" i="1"/>
  <c r="AD127" i="1" s="1"/>
  <c r="AB127" i="1"/>
  <c r="AD67" i="1"/>
  <c r="V93" i="1"/>
  <c r="Z93" i="1" s="1"/>
  <c r="AC93" i="1"/>
  <c r="AD93" i="1" s="1"/>
  <c r="AB93" i="1"/>
  <c r="V72" i="1"/>
  <c r="Z72" i="1" s="1"/>
  <c r="AC72" i="1"/>
  <c r="AD72" i="1" s="1"/>
  <c r="AB72" i="1"/>
  <c r="Q72" i="1"/>
  <c r="O72" i="1" s="1"/>
  <c r="R72" i="1" s="1"/>
  <c r="L72" i="1" s="1"/>
  <c r="M72" i="1" s="1"/>
  <c r="V129" i="1"/>
  <c r="Z129" i="1" s="1"/>
  <c r="AC129" i="1"/>
  <c r="AB129" i="1"/>
  <c r="V96" i="1"/>
  <c r="Z96" i="1" s="1"/>
  <c r="AB96" i="1"/>
  <c r="AC96" i="1"/>
  <c r="AD96" i="1" s="1"/>
  <c r="Q96" i="1"/>
  <c r="O96" i="1" s="1"/>
  <c r="R96" i="1" s="1"/>
  <c r="L96" i="1" s="1"/>
  <c r="M96" i="1" s="1"/>
  <c r="AD120" i="1"/>
  <c r="V56" i="1"/>
  <c r="Z56" i="1" s="1"/>
  <c r="AB56" i="1"/>
  <c r="AC56" i="1"/>
  <c r="AD56" i="1" s="1"/>
  <c r="AC38" i="1"/>
  <c r="V38" i="1"/>
  <c r="Z38" i="1" s="1"/>
  <c r="AB38" i="1"/>
  <c r="V116" i="1"/>
  <c r="Z116" i="1" s="1"/>
  <c r="AC116" i="1"/>
  <c r="AD116" i="1" s="1"/>
  <c r="AB116" i="1"/>
  <c r="V133" i="1"/>
  <c r="Z133" i="1" s="1"/>
  <c r="AC133" i="1"/>
  <c r="AD133" i="1" s="1"/>
  <c r="AB133" i="1"/>
  <c r="V33" i="1"/>
  <c r="Z33" i="1" s="1"/>
  <c r="AC33" i="1"/>
  <c r="AD33" i="1" s="1"/>
  <c r="AB33" i="1"/>
  <c r="Q33" i="1"/>
  <c r="O33" i="1" s="1"/>
  <c r="R33" i="1" s="1"/>
  <c r="L33" i="1" s="1"/>
  <c r="M33" i="1" s="1"/>
  <c r="V89" i="1"/>
  <c r="Z89" i="1" s="1"/>
  <c r="AC89" i="1"/>
  <c r="AB89" i="1"/>
  <c r="AC107" i="1"/>
  <c r="AB107" i="1"/>
  <c r="V107" i="1"/>
  <c r="Z107" i="1" s="1"/>
  <c r="V28" i="1"/>
  <c r="Z28" i="1" s="1"/>
  <c r="AC28" i="1"/>
  <c r="AD28" i="1" s="1"/>
  <c r="AB28" i="1"/>
  <c r="AD53" i="1"/>
  <c r="V47" i="1"/>
  <c r="Z47" i="1" s="1"/>
  <c r="AC47" i="1"/>
  <c r="AB47" i="1"/>
  <c r="AC42" i="1"/>
  <c r="AD42" i="1" s="1"/>
  <c r="V42" i="1"/>
  <c r="Z42" i="1" s="1"/>
  <c r="AB42" i="1"/>
  <c r="AC82" i="1"/>
  <c r="V82" i="1"/>
  <c r="Z82" i="1" s="1"/>
  <c r="AB82" i="1"/>
  <c r="Q82" i="1"/>
  <c r="O82" i="1" s="1"/>
  <c r="R82" i="1" s="1"/>
  <c r="L82" i="1" s="1"/>
  <c r="M82" i="1" s="1"/>
  <c r="AC113" i="1"/>
  <c r="AD113" i="1" s="1"/>
  <c r="V113" i="1"/>
  <c r="Z113" i="1" s="1"/>
  <c r="AB113" i="1"/>
  <c r="Q113" i="1"/>
  <c r="O113" i="1" s="1"/>
  <c r="R113" i="1" s="1"/>
  <c r="L113" i="1" s="1"/>
  <c r="M113" i="1" s="1"/>
  <c r="Q127" i="1"/>
  <c r="O127" i="1" s="1"/>
  <c r="R127" i="1" s="1"/>
  <c r="L127" i="1" s="1"/>
  <c r="M127" i="1" s="1"/>
  <c r="V134" i="1"/>
  <c r="Z134" i="1" s="1"/>
  <c r="AC134" i="1"/>
  <c r="AB134" i="1"/>
  <c r="Q134" i="1"/>
  <c r="O134" i="1" s="1"/>
  <c r="R134" i="1" s="1"/>
  <c r="L134" i="1" s="1"/>
  <c r="M134" i="1" s="1"/>
  <c r="AD64" i="1"/>
  <c r="AB19" i="1"/>
  <c r="AC19" i="1"/>
  <c r="V19" i="1"/>
  <c r="Z19" i="1" s="1"/>
  <c r="V105" i="1"/>
  <c r="Z105" i="1" s="1"/>
  <c r="AC105" i="1"/>
  <c r="AB105" i="1"/>
  <c r="Q105" i="1"/>
  <c r="O105" i="1" s="1"/>
  <c r="R105" i="1" s="1"/>
  <c r="L105" i="1" s="1"/>
  <c r="M105" i="1" s="1"/>
  <c r="AD95" i="1"/>
  <c r="AD77" i="1"/>
  <c r="V84" i="1"/>
  <c r="Z84" i="1" s="1"/>
  <c r="AC84" i="1"/>
  <c r="AB84" i="1"/>
  <c r="Q84" i="1"/>
  <c r="O84" i="1" s="1"/>
  <c r="R84" i="1" s="1"/>
  <c r="L84" i="1" s="1"/>
  <c r="M84" i="1" s="1"/>
  <c r="V61" i="1"/>
  <c r="Z61" i="1" s="1"/>
  <c r="AC61" i="1"/>
  <c r="AB61" i="1"/>
  <c r="V111" i="1"/>
  <c r="Z111" i="1" s="1"/>
  <c r="AC111" i="1"/>
  <c r="AD111" i="1" s="1"/>
  <c r="AB111" i="1"/>
  <c r="Q111" i="1"/>
  <c r="O111" i="1" s="1"/>
  <c r="R111" i="1" s="1"/>
  <c r="L111" i="1" s="1"/>
  <c r="M111" i="1" s="1"/>
  <c r="V21" i="1"/>
  <c r="Z21" i="1" s="1"/>
  <c r="AC21" i="1"/>
  <c r="Q21" i="1"/>
  <c r="O21" i="1" s="1"/>
  <c r="R21" i="1" s="1"/>
  <c r="L21" i="1" s="1"/>
  <c r="M21" i="1" s="1"/>
  <c r="AB21" i="1"/>
  <c r="AC85" i="1"/>
  <c r="AD85" i="1" s="1"/>
  <c r="AB85" i="1"/>
  <c r="V85" i="1"/>
  <c r="Z85" i="1" s="1"/>
  <c r="AC117" i="1"/>
  <c r="V117" i="1"/>
  <c r="Z117" i="1" s="1"/>
  <c r="AB117" i="1"/>
  <c r="Q129" i="1"/>
  <c r="O129" i="1" s="1"/>
  <c r="R129" i="1" s="1"/>
  <c r="L129" i="1" s="1"/>
  <c r="M129" i="1" s="1"/>
  <c r="V48" i="1"/>
  <c r="Z48" i="1" s="1"/>
  <c r="AB48" i="1"/>
  <c r="AC48" i="1"/>
  <c r="V25" i="1"/>
  <c r="Z25" i="1" s="1"/>
  <c r="AC25" i="1"/>
  <c r="AB25" i="1"/>
  <c r="V73" i="1"/>
  <c r="Z73" i="1" s="1"/>
  <c r="AC73" i="1"/>
  <c r="AB73" i="1"/>
  <c r="V98" i="1"/>
  <c r="Z98" i="1" s="1"/>
  <c r="AC98" i="1"/>
  <c r="AD98" i="1" s="1"/>
  <c r="AB98" i="1"/>
  <c r="V122" i="1"/>
  <c r="Z122" i="1" s="1"/>
  <c r="AC122" i="1"/>
  <c r="AD122" i="1" s="1"/>
  <c r="AB122" i="1"/>
  <c r="Q122" i="1"/>
  <c r="O122" i="1" s="1"/>
  <c r="R122" i="1" s="1"/>
  <c r="L122" i="1" s="1"/>
  <c r="M122" i="1" s="1"/>
  <c r="Q56" i="1"/>
  <c r="O56" i="1" s="1"/>
  <c r="R56" i="1" s="1"/>
  <c r="L56" i="1" s="1"/>
  <c r="M56" i="1" s="1"/>
  <c r="V37" i="1"/>
  <c r="Z37" i="1" s="1"/>
  <c r="AC37" i="1"/>
  <c r="AD37" i="1" s="1"/>
  <c r="AB37" i="1"/>
  <c r="Q37" i="1"/>
  <c r="O37" i="1" s="1"/>
  <c r="R37" i="1" s="1"/>
  <c r="L37" i="1" s="1"/>
  <c r="M37" i="1" s="1"/>
  <c r="V24" i="1"/>
  <c r="Z24" i="1" s="1"/>
  <c r="AC24" i="1"/>
  <c r="AB24" i="1"/>
  <c r="AC35" i="1"/>
  <c r="AD35" i="1" s="1"/>
  <c r="V35" i="1"/>
  <c r="Z35" i="1" s="1"/>
  <c r="AB35" i="1"/>
  <c r="AD74" i="1"/>
  <c r="V99" i="1"/>
  <c r="Z99" i="1" s="1"/>
  <c r="AC99" i="1"/>
  <c r="AD99" i="1" s="1"/>
  <c r="AB99" i="1"/>
  <c r="V131" i="1"/>
  <c r="Z131" i="1" s="1"/>
  <c r="AC131" i="1"/>
  <c r="AD131" i="1" s="1"/>
  <c r="AB131" i="1"/>
  <c r="V88" i="1"/>
  <c r="Z88" i="1" s="1"/>
  <c r="AC88" i="1"/>
  <c r="AB88" i="1"/>
  <c r="AC109" i="1"/>
  <c r="V109" i="1"/>
  <c r="Z109" i="1" s="1"/>
  <c r="Q109" i="1"/>
  <c r="O109" i="1" s="1"/>
  <c r="R109" i="1" s="1"/>
  <c r="L109" i="1" s="1"/>
  <c r="M109" i="1" s="1"/>
  <c r="AB109" i="1"/>
  <c r="AC22" i="1"/>
  <c r="AD22" i="1" s="1"/>
  <c r="V22" i="1"/>
  <c r="Z22" i="1" s="1"/>
  <c r="AB22" i="1"/>
  <c r="AD104" i="1"/>
  <c r="V123" i="1"/>
  <c r="Z123" i="1" s="1"/>
  <c r="AC123" i="1"/>
  <c r="AB123" i="1"/>
  <c r="V106" i="1"/>
  <c r="Z106" i="1" s="1"/>
  <c r="AC106" i="1"/>
  <c r="AD106" i="1" s="1"/>
  <c r="AB106" i="1"/>
  <c r="V112" i="1"/>
  <c r="Z112" i="1" s="1"/>
  <c r="AC112" i="1"/>
  <c r="AB112" i="1"/>
  <c r="V44" i="1"/>
  <c r="Z44" i="1" s="1"/>
  <c r="Q44" i="1"/>
  <c r="O44" i="1" s="1"/>
  <c r="R44" i="1" s="1"/>
  <c r="L44" i="1" s="1"/>
  <c r="M44" i="1" s="1"/>
  <c r="AC44" i="1"/>
  <c r="AD44" i="1" s="1"/>
  <c r="AB44" i="1"/>
  <c r="V20" i="1"/>
  <c r="Z20" i="1" s="1"/>
  <c r="AC20" i="1"/>
  <c r="AB20" i="1"/>
  <c r="AD57" i="1"/>
  <c r="Q99" i="1"/>
  <c r="O99" i="1" s="1"/>
  <c r="R99" i="1" s="1"/>
  <c r="L99" i="1" s="1"/>
  <c r="M99" i="1" s="1"/>
  <c r="AD101" i="1"/>
  <c r="V80" i="1"/>
  <c r="Z80" i="1" s="1"/>
  <c r="AC80" i="1"/>
  <c r="AD80" i="1" s="1"/>
  <c r="AB80" i="1"/>
  <c r="V71" i="1"/>
  <c r="Z71" i="1" s="1"/>
  <c r="AC71" i="1"/>
  <c r="AB71" i="1"/>
  <c r="V41" i="1"/>
  <c r="Z41" i="1" s="1"/>
  <c r="AC41" i="1"/>
  <c r="AB41" i="1"/>
  <c r="Q41" i="1"/>
  <c r="O41" i="1" s="1"/>
  <c r="R41" i="1" s="1"/>
  <c r="L41" i="1" s="1"/>
  <c r="M41" i="1" s="1"/>
  <c r="AD68" i="1"/>
  <c r="Q61" i="1"/>
  <c r="O61" i="1" s="1"/>
  <c r="R61" i="1" s="1"/>
  <c r="L61" i="1" s="1"/>
  <c r="M61" i="1" s="1"/>
  <c r="V52" i="1"/>
  <c r="Z52" i="1" s="1"/>
  <c r="AC52" i="1"/>
  <c r="AB52" i="1"/>
  <c r="AD75" i="1"/>
  <c r="AC94" i="1"/>
  <c r="AD94" i="1" s="1"/>
  <c r="V94" i="1"/>
  <c r="Z94" i="1" s="1"/>
  <c r="AB94" i="1"/>
  <c r="AD50" i="1"/>
  <c r="AD27" i="1"/>
  <c r="AC78" i="1"/>
  <c r="V78" i="1"/>
  <c r="Z78" i="1" s="1"/>
  <c r="AB78" i="1"/>
  <c r="AC39" i="1"/>
  <c r="AD39" i="1" s="1"/>
  <c r="V39" i="1"/>
  <c r="Z39" i="1" s="1"/>
  <c r="AB39" i="1"/>
  <c r="V121" i="1"/>
  <c r="Z121" i="1" s="1"/>
  <c r="AC121" i="1"/>
  <c r="AB121" i="1"/>
  <c r="AC119" i="1"/>
  <c r="V119" i="1"/>
  <c r="Z119" i="1" s="1"/>
  <c r="AB119" i="1"/>
  <c r="Q119" i="1"/>
  <c r="O119" i="1" s="1"/>
  <c r="R119" i="1" s="1"/>
  <c r="L119" i="1" s="1"/>
  <c r="M119" i="1" s="1"/>
  <c r="AC46" i="1"/>
  <c r="V46" i="1"/>
  <c r="Z46" i="1" s="1"/>
  <c r="Q46" i="1"/>
  <c r="O46" i="1" s="1"/>
  <c r="R46" i="1" s="1"/>
  <c r="L46" i="1" s="1"/>
  <c r="M46" i="1" s="1"/>
  <c r="AB46" i="1"/>
  <c r="V102" i="1"/>
  <c r="Z102" i="1" s="1"/>
  <c r="AC102" i="1"/>
  <c r="AB102" i="1"/>
  <c r="V65" i="1"/>
  <c r="Z65" i="1" s="1"/>
  <c r="AB65" i="1"/>
  <c r="AC65" i="1"/>
  <c r="AD65" i="1" s="1"/>
  <c r="V36" i="1"/>
  <c r="Z36" i="1" s="1"/>
  <c r="AC36" i="1"/>
  <c r="AB36" i="1"/>
  <c r="V69" i="1"/>
  <c r="Z69" i="1" s="1"/>
  <c r="AB69" i="1"/>
  <c r="AC69" i="1"/>
  <c r="V126" i="1"/>
  <c r="Z126" i="1" s="1"/>
  <c r="AC126" i="1"/>
  <c r="AB126" i="1"/>
  <c r="Q126" i="1"/>
  <c r="O126" i="1" s="1"/>
  <c r="R126" i="1" s="1"/>
  <c r="L126" i="1" s="1"/>
  <c r="M126" i="1" s="1"/>
  <c r="AC91" i="1"/>
  <c r="V91" i="1"/>
  <c r="Z91" i="1" s="1"/>
  <c r="AB91" i="1"/>
  <c r="Q91" i="1"/>
  <c r="O91" i="1" s="1"/>
  <c r="R91" i="1" s="1"/>
  <c r="L91" i="1" s="1"/>
  <c r="M91" i="1" s="1"/>
  <c r="V83" i="1"/>
  <c r="Z83" i="1" s="1"/>
  <c r="AC83" i="1"/>
  <c r="AB83" i="1"/>
  <c r="Q83" i="1"/>
  <c r="O83" i="1" s="1"/>
  <c r="R83" i="1" s="1"/>
  <c r="L83" i="1" s="1"/>
  <c r="M83" i="1" s="1"/>
  <c r="Q39" i="1"/>
  <c r="O39" i="1" s="1"/>
  <c r="R39" i="1" s="1"/>
  <c r="L39" i="1" s="1"/>
  <c r="M39" i="1" s="1"/>
  <c r="V31" i="1"/>
  <c r="Z31" i="1" s="1"/>
  <c r="AC31" i="1"/>
  <c r="AD31" i="1" s="1"/>
  <c r="AB31" i="1"/>
  <c r="AC103" i="1"/>
  <c r="V103" i="1"/>
  <c r="Z103" i="1" s="1"/>
  <c r="AB103" i="1"/>
  <c r="V130" i="1"/>
  <c r="Z130" i="1" s="1"/>
  <c r="AC130" i="1"/>
  <c r="AB130" i="1"/>
  <c r="Q130" i="1"/>
  <c r="O130" i="1" s="1"/>
  <c r="R130" i="1" s="1"/>
  <c r="L130" i="1" s="1"/>
  <c r="M130" i="1" s="1"/>
  <c r="AD70" i="1"/>
  <c r="Q121" i="1"/>
  <c r="O121" i="1" s="1"/>
  <c r="R121" i="1" s="1"/>
  <c r="L121" i="1" s="1"/>
  <c r="M121" i="1" s="1"/>
  <c r="V125" i="1"/>
  <c r="Z125" i="1" s="1"/>
  <c r="AC125" i="1"/>
  <c r="AB125" i="1"/>
  <c r="Q36" i="1"/>
  <c r="O36" i="1" s="1"/>
  <c r="R36" i="1" s="1"/>
  <c r="L36" i="1" s="1"/>
  <c r="M36" i="1" s="1"/>
  <c r="Q133" i="1"/>
  <c r="O133" i="1" s="1"/>
  <c r="R133" i="1" s="1"/>
  <c r="L133" i="1" s="1"/>
  <c r="M133" i="1" s="1"/>
  <c r="V23" i="1"/>
  <c r="Z23" i="1" s="1"/>
  <c r="AC23" i="1"/>
  <c r="AD23" i="1" s="1"/>
  <c r="AB23" i="1"/>
  <c r="Q102" i="1"/>
  <c r="O102" i="1" s="1"/>
  <c r="R102" i="1" s="1"/>
  <c r="L102" i="1" s="1"/>
  <c r="M102" i="1" s="1"/>
  <c r="AC118" i="1"/>
  <c r="V118" i="1"/>
  <c r="Z118" i="1" s="1"/>
  <c r="AB118" i="1"/>
  <c r="AC30" i="1"/>
  <c r="AD30" i="1" s="1"/>
  <c r="V30" i="1"/>
  <c r="Z30" i="1" s="1"/>
  <c r="AB30" i="1"/>
  <c r="Q73" i="1"/>
  <c r="O73" i="1" s="1"/>
  <c r="R73" i="1" s="1"/>
  <c r="L73" i="1" s="1"/>
  <c r="M73" i="1" s="1"/>
  <c r="Q65" i="1"/>
  <c r="O65" i="1" s="1"/>
  <c r="R65" i="1" s="1"/>
  <c r="L65" i="1" s="1"/>
  <c r="M65" i="1" s="1"/>
  <c r="AD49" i="1"/>
  <c r="Q123" i="1"/>
  <c r="O123" i="1" s="1"/>
  <c r="R123" i="1" s="1"/>
  <c r="L123" i="1" s="1"/>
  <c r="M123" i="1" s="1"/>
  <c r="Q71" i="1"/>
  <c r="O71" i="1" s="1"/>
  <c r="R71" i="1" s="1"/>
  <c r="L71" i="1" s="1"/>
  <c r="M71" i="1" s="1"/>
  <c r="V114" i="1"/>
  <c r="Z114" i="1" s="1"/>
  <c r="AC114" i="1"/>
  <c r="AD114" i="1" s="1"/>
  <c r="AB114" i="1"/>
  <c r="V40" i="1"/>
  <c r="Z40" i="1" s="1"/>
  <c r="AC40" i="1"/>
  <c r="AB40" i="1"/>
  <c r="V115" i="1"/>
  <c r="Z115" i="1" s="1"/>
  <c r="AC115" i="1"/>
  <c r="AB115" i="1"/>
  <c r="AC81" i="1"/>
  <c r="AD81" i="1" s="1"/>
  <c r="AB81" i="1"/>
  <c r="V81" i="1"/>
  <c r="Z81" i="1" s="1"/>
  <c r="V108" i="1"/>
  <c r="Z108" i="1" s="1"/>
  <c r="AC108" i="1"/>
  <c r="AB108" i="1"/>
  <c r="Q31" i="1"/>
  <c r="O31" i="1" s="1"/>
  <c r="R31" i="1" s="1"/>
  <c r="L31" i="1" s="1"/>
  <c r="M31" i="1" s="1"/>
  <c r="Q115" i="1"/>
  <c r="O115" i="1" s="1"/>
  <c r="R115" i="1" s="1"/>
  <c r="L115" i="1" s="1"/>
  <c r="M115" i="1" s="1"/>
  <c r="AC97" i="1"/>
  <c r="AD97" i="1" s="1"/>
  <c r="AB97" i="1"/>
  <c r="V97" i="1"/>
  <c r="Z97" i="1" s="1"/>
  <c r="V86" i="1"/>
  <c r="Z86" i="1" s="1"/>
  <c r="AC86" i="1"/>
  <c r="Q86" i="1"/>
  <c r="O86" i="1" s="1"/>
  <c r="R86" i="1" s="1"/>
  <c r="L86" i="1" s="1"/>
  <c r="M86" i="1" s="1"/>
  <c r="AB86" i="1"/>
  <c r="Q125" i="1"/>
  <c r="O125" i="1" s="1"/>
  <c r="R125" i="1" s="1"/>
  <c r="L125" i="1" s="1"/>
  <c r="M125" i="1" s="1"/>
  <c r="V110" i="1"/>
  <c r="Z110" i="1" s="1"/>
  <c r="AC110" i="1"/>
  <c r="AD110" i="1" s="1"/>
  <c r="AB110" i="1"/>
  <c r="AC90" i="1"/>
  <c r="V90" i="1"/>
  <c r="Z90" i="1" s="1"/>
  <c r="AB90" i="1"/>
  <c r="AC66" i="1"/>
  <c r="AD66" i="1" s="1"/>
  <c r="V66" i="1"/>
  <c r="Z66" i="1" s="1"/>
  <c r="Q66" i="1"/>
  <c r="O66" i="1" s="1"/>
  <c r="R66" i="1" s="1"/>
  <c r="L66" i="1" s="1"/>
  <c r="M66" i="1" s="1"/>
  <c r="AB66" i="1"/>
  <c r="V87" i="1"/>
  <c r="Z87" i="1" s="1"/>
  <c r="AC87" i="1"/>
  <c r="Q87" i="1"/>
  <c r="O87" i="1" s="1"/>
  <c r="R87" i="1" s="1"/>
  <c r="L87" i="1" s="1"/>
  <c r="M87" i="1" s="1"/>
  <c r="AB87" i="1"/>
  <c r="AD45" i="1"/>
  <c r="AD91" i="1" l="1"/>
  <c r="AD119" i="1"/>
  <c r="AD123" i="1"/>
  <c r="AD24" i="1"/>
  <c r="AD21" i="1"/>
  <c r="AD47" i="1"/>
  <c r="AD107" i="1"/>
  <c r="AD38" i="1"/>
  <c r="AD32" i="1"/>
  <c r="AD36" i="1"/>
  <c r="AD78" i="1"/>
  <c r="AD52" i="1"/>
  <c r="AD109" i="1"/>
  <c r="AD105" i="1"/>
  <c r="AD134" i="1"/>
  <c r="AD73" i="1"/>
  <c r="AD118" i="1"/>
  <c r="AD121" i="1"/>
  <c r="AD71" i="1"/>
  <c r="AD112" i="1"/>
  <c r="AD25" i="1"/>
  <c r="AD117" i="1"/>
  <c r="AD89" i="1"/>
  <c r="AD129" i="1"/>
  <c r="AD130" i="1"/>
  <c r="AD90" i="1"/>
  <c r="AD40" i="1"/>
  <c r="AD83" i="1"/>
  <c r="AD126" i="1"/>
  <c r="AD20" i="1"/>
  <c r="AD88" i="1"/>
  <c r="AD84" i="1"/>
  <c r="AD82" i="1"/>
  <c r="AD61" i="1"/>
  <c r="AD115" i="1"/>
  <c r="AD86" i="1"/>
  <c r="AD125" i="1"/>
  <c r="AD87" i="1"/>
  <c r="AD103" i="1"/>
  <c r="AD46" i="1"/>
  <c r="AD48" i="1"/>
  <c r="AD19" i="1"/>
  <c r="AD102" i="1"/>
  <c r="AD41" i="1"/>
  <c r="AD108" i="1"/>
  <c r="AD69" i="1"/>
</calcChain>
</file>

<file path=xl/sharedStrings.xml><?xml version="1.0" encoding="utf-8"?>
<sst xmlns="http://schemas.openxmlformats.org/spreadsheetml/2006/main" count="1651" uniqueCount="791">
  <si>
    <t>File opened</t>
  </si>
  <si>
    <t>2021-10-14 09:41:00</t>
  </si>
  <si>
    <t>Console s/n</t>
  </si>
  <si>
    <t>68C-022441</t>
  </si>
  <si>
    <t>Console ver</t>
  </si>
  <si>
    <t>Bluestem v.2.0.02</t>
  </si>
  <si>
    <t>Scripts ver</t>
  </si>
  <si>
    <t>2021.06  2.0.01, June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</si>
  <si>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</si>
  <si>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</si>
  <si>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</si>
  <si>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</si>
  <si>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</si>
  <si>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</si>
  <si>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</si>
  <si>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</si>
  <si>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</si>
  <si>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</si>
  <si>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</si>
  <si>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</si>
  <si>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</si>
  <si>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</si>
  <si>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</si>
  <si>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09:41:00</t>
  </si>
  <si>
    <t>Stability Definition:	ΔCO2 (Meas2): Slp&lt;0.5 Per=20	ΔH2O (Meas2): Slp&lt;0.1 Per=20	F (FlrLS): Slp&lt;1 Per=20</t>
  </si>
  <si>
    <t>09:42:59</t>
  </si>
  <si>
    <t>r1_lnni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</si>
  <si>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</si>
  <si>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</si>
  <si>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</si>
  <si>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</si>
  <si>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</si>
  <si>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</si>
  <si>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</si>
  <si>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</si>
  <si>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</si>
  <si>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</si>
  <si>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</si>
  <si>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</si>
  <si>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</si>
  <si>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</si>
  <si>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</si>
  <si>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</si>
  <si>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</si>
  <si>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</si>
  <si>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</si>
  <si>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</si>
  <si>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</si>
  <si>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</si>
  <si>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</si>
  <si>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</si>
  <si>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</si>
  <si>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</si>
  <si>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</si>
  <si>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</si>
  <si>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</si>
  <si>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</si>
  <si>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</si>
  <si>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</si>
  <si>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</si>
  <si>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</si>
  <si>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</si>
  <si>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</si>
  <si>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</si>
  <si>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</si>
  <si>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</si>
  <si>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</si>
  <si>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</si>
  <si>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</si>
  <si>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</si>
  <si>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</si>
  <si>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</si>
  <si>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</si>
  <si>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</si>
  <si>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</si>
  <si>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</si>
  <si>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</si>
  <si>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</si>
  <si>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</si>
  <si>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</si>
  <si>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7.87759 101.689 388.617 617.188 849.064 1061.52 1241.29 1408.08</t>
  </si>
  <si>
    <t>Fs_true</t>
  </si>
  <si>
    <t>0.83432 102.249 403.332 603.859 801.51 1002.45 1202.13 1401.63</t>
  </si>
  <si>
    <t>leak_wt</t>
  </si>
  <si>
    <t>SysObs</t>
  </si>
  <si>
    <t>GasEx</t>
  </si>
  <si>
    <t>Leak</t>
  </si>
  <si>
    <t>FLR</t>
  </si>
  <si>
    <t>LeafQ</t>
  </si>
  <si>
    <t>Meas</t>
  </si>
  <si>
    <t>FlrLS</t>
  </si>
  <si>
    <t>FlrStats</t>
  </si>
  <si>
    <t>MchEvent</t>
  </si>
  <si>
    <t>Stability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</si>
  <si>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</si>
  <si>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</si>
  <si>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</si>
  <si>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</si>
  <si>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</si>
  <si>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</si>
  <si>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</si>
  <si>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</si>
  <si>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</si>
  <si>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</si>
  <si>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</si>
  <si>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</si>
  <si>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</si>
  <si>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</si>
  <si>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</si>
  <si>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</si>
  <si>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</si>
  <si>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</si>
  <si>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</si>
  <si>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</si>
  <si>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</si>
  <si>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</si>
  <si>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</si>
  <si>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</si>
  <si>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</si>
  <si>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</si>
  <si>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</si>
  <si>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</si>
  <si>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</si>
  <si>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</si>
  <si>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</si>
  <si>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</si>
  <si>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</si>
  <si>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</si>
  <si>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</si>
  <si>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</si>
  <si>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</si>
  <si>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</si>
  <si>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</si>
  <si>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</si>
  <si>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</si>
  <si>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</si>
  <si>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</si>
  <si>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</si>
  <si>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</si>
  <si>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</si>
  <si>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</si>
  <si>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</si>
  <si>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</si>
  <si>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</si>
  <si>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</si>
  <si>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</si>
  <si>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</si>
  <si>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</si>
  <si>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</si>
  <si>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</si>
  <si>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</si>
  <si>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</si>
  <si>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</si>
  <si>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</si>
  <si>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</si>
  <si>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</si>
  <si>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</si>
  <si>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</si>
  <si>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</si>
  <si>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</si>
  <si>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</si>
  <si>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</si>
  <si>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</si>
  <si>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</si>
  <si>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</si>
  <si>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</si>
  <si>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</si>
  <si>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</si>
  <si>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</si>
  <si>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</si>
  <si>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</si>
  <si>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</si>
  <si>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</si>
  <si>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</si>
  <si>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</si>
  <si>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</si>
  <si>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</si>
  <si>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</si>
  <si>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</si>
  <si>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</si>
  <si>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</si>
  <si>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</si>
  <si>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</si>
  <si>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</si>
  <si>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</si>
  <si>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</si>
  <si>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</si>
  <si>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</si>
  <si>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</si>
  <si>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</si>
  <si>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</si>
  <si>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</si>
  <si>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</si>
  <si>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</si>
  <si>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</si>
  <si>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</si>
  <si>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</si>
  <si>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</si>
  <si>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</si>
  <si>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</si>
  <si>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</si>
  <si>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</si>
  <si>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</si>
  <si>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</si>
  <si>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</si>
  <si>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</si>
  <si>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</si>
  <si>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</si>
  <si>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</si>
  <si>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</si>
  <si>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</si>
  <si>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</si>
  <si>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</si>
  <si>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</si>
  <si>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</si>
  <si>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</si>
  <si>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</si>
  <si>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</si>
  <si>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</si>
  <si>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</si>
  <si>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</si>
  <si>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</si>
  <si>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</si>
  <si>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</si>
  <si>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</si>
  <si>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</si>
  <si>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</si>
  <si>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</si>
  <si>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</si>
  <si>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</si>
  <si>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</si>
  <si>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</si>
  <si>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</si>
  <si>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</si>
  <si>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</si>
  <si>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</si>
  <si>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</si>
  <si>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</si>
  <si>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</si>
  <si>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</si>
  <si>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</si>
  <si>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</si>
  <si>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</si>
  <si>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</si>
  <si>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</si>
  <si>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</si>
  <si>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</si>
  <si>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</si>
  <si>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</si>
  <si>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</si>
  <si>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</si>
  <si>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</si>
  <si>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</si>
  <si>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</si>
  <si>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</si>
  <si>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</si>
  <si>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</si>
  <si>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</si>
  <si>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</si>
  <si>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</si>
  <si>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</si>
  <si>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</si>
  <si>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</si>
  <si>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</si>
  <si>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</si>
  <si>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</si>
  <si>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</si>
  <si>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</si>
  <si>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</si>
  <si>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</si>
  <si>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</si>
  <si>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</si>
  <si>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</si>
  <si>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</si>
  <si>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</si>
  <si>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</si>
  <si>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</si>
  <si>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</si>
  <si>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</si>
  <si>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</si>
  <si>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</si>
  <si>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</si>
  <si>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</si>
  <si>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</si>
  <si>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</si>
  <si>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</si>
  <si>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</si>
  <si>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</si>
  <si>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</si>
  <si>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</si>
  <si>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</si>
  <si>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</si>
  <si>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</si>
  <si>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</si>
  <si>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</si>
  <si>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</si>
  <si>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</si>
  <si>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V</t>
  </si>
  <si>
    <t>20211014 09:58:59</t>
  </si>
  <si>
    <t>09:58:59</t>
  </si>
  <si>
    <t>none</t>
  </si>
  <si>
    <t>-</t>
  </si>
  <si>
    <t>MPF-1210-20211014-09_59_00</t>
  </si>
  <si>
    <t>0: Broadleaf</t>
  </si>
  <si>
    <t>09:57:51</t>
  </si>
  <si>
    <t>2/3</t>
  </si>
  <si>
    <t>20211014 10:01:01</t>
  </si>
  <si>
    <t>10:01:01</t>
  </si>
  <si>
    <t>MPF-1211-20211014-10_01_02</t>
  </si>
  <si>
    <t>10:01:22</t>
  </si>
  <si>
    <t>20211014 10:03:23</t>
  </si>
  <si>
    <t>10:03:23</t>
  </si>
  <si>
    <t>MPF-1212-20211014-10_03_25</t>
  </si>
  <si>
    <t>10:03:49</t>
  </si>
  <si>
    <t>20211014 10:05:50</t>
  </si>
  <si>
    <t>10:05:50</t>
  </si>
  <si>
    <t>MPF-1213-20211014-10_05_51</t>
  </si>
  <si>
    <t>10:06:14</t>
  </si>
  <si>
    <t>1/3</t>
  </si>
  <si>
    <t>20211014 10:08:15</t>
  </si>
  <si>
    <t>10:08:15</t>
  </si>
  <si>
    <t>MPF-1214-20211014-10_08_17</t>
  </si>
  <si>
    <t>10:08:41</t>
  </si>
  <si>
    <t>20211014 10:09:53</t>
  </si>
  <si>
    <t>10:09:53</t>
  </si>
  <si>
    <t>MPF-1215-20211014-10_09_54</t>
  </si>
  <si>
    <t>10:10:16</t>
  </si>
  <si>
    <t>3/3</t>
  </si>
  <si>
    <t>20211014 10:12:17</t>
  </si>
  <si>
    <t>10:12:17</t>
  </si>
  <si>
    <t>MPF-1216-20211014-10_12_18</t>
  </si>
  <si>
    <t>10:12:42</t>
  </si>
  <si>
    <t>20211014 10:14:43</t>
  </si>
  <si>
    <t>10:14:43</t>
  </si>
  <si>
    <t>MPF-1217-20211014-10_14_44</t>
  </si>
  <si>
    <t>10:13:52</t>
  </si>
  <si>
    <t>20211014 10:16:20</t>
  </si>
  <si>
    <t>10:16:20</t>
  </si>
  <si>
    <t>MPF-1218-20211014-10_16_21</t>
  </si>
  <si>
    <t>10:16:45</t>
  </si>
  <si>
    <t>20211014 10:18:46</t>
  </si>
  <si>
    <t>10:18:46</t>
  </si>
  <si>
    <t>MPF-1219-20211014-10_18_48</t>
  </si>
  <si>
    <t>10:18:15</t>
  </si>
  <si>
    <t>20211014 10:20:48</t>
  </si>
  <si>
    <t>10:20:48</t>
  </si>
  <si>
    <t>MPF-1220-20211014-10_20_50</t>
  </si>
  <si>
    <t>10:21:11</t>
  </si>
  <si>
    <t>20211014 10:23:12</t>
  </si>
  <si>
    <t>10:23:12</t>
  </si>
  <si>
    <t>MPF-1221-20211014-10_23_14</t>
  </si>
  <si>
    <t>10:22:30</t>
  </si>
  <si>
    <t>0/3</t>
  </si>
  <si>
    <t>20211014 10:25:14</t>
  </si>
  <si>
    <t>10:25:14</t>
  </si>
  <si>
    <t>MPF-1222-20211014-10_25_16</t>
  </si>
  <si>
    <t>10:25:40</t>
  </si>
  <si>
    <t>20211014 10:27:41</t>
  </si>
  <si>
    <t>10:27:41</t>
  </si>
  <si>
    <t>MPF-1223-20211014-10_27_43</t>
  </si>
  <si>
    <t>10:26:31</t>
  </si>
  <si>
    <t>20211014 10:29:43</t>
  </si>
  <si>
    <t>10:29:43</t>
  </si>
  <si>
    <t>MPF-1224-20211014-10_29_45</t>
  </si>
  <si>
    <t>10:30:15</t>
  </si>
  <si>
    <t>10:33:46</t>
  </si>
  <si>
    <t>r7_hnyi</t>
  </si>
  <si>
    <t>20211014 10:41:25</t>
  </si>
  <si>
    <t>10:41:25</t>
  </si>
  <si>
    <t>MPF-1225-20211014-10_41_26</t>
  </si>
  <si>
    <t>10:40:14</t>
  </si>
  <si>
    <t>20211014 10:42:46</t>
  </si>
  <si>
    <t>10:42:46</t>
  </si>
  <si>
    <t>MPF-1226-20211014-10_42_47</t>
  </si>
  <si>
    <t>10:43:11</t>
  </si>
  <si>
    <t>20211014 10:45:12</t>
  </si>
  <si>
    <t>10:45:12</t>
  </si>
  <si>
    <t>MPF-1227-20211014-10_45_14</t>
  </si>
  <si>
    <t>10:45:36</t>
  </si>
  <si>
    <t>20211014 10:47:37</t>
  </si>
  <si>
    <t>10:47:37</t>
  </si>
  <si>
    <t>MPF-1228-20211014-10_47_39</t>
  </si>
  <si>
    <t>10:47:56</t>
  </si>
  <si>
    <t>20211014 10:49:57</t>
  </si>
  <si>
    <t>10:49:57</t>
  </si>
  <si>
    <t>MPF-1229-20211014-10_49_59</t>
  </si>
  <si>
    <t>10:50:21</t>
  </si>
  <si>
    <t>20211014 10:52:22</t>
  </si>
  <si>
    <t>10:52:22</t>
  </si>
  <si>
    <t>MPF-1230-20211014-10_52_23</t>
  </si>
  <si>
    <t>10:51:24</t>
  </si>
  <si>
    <t>20211014 10:54:24</t>
  </si>
  <si>
    <t>10:54:24</t>
  </si>
  <si>
    <t>MPF-1231-20211014-10_54_25</t>
  </si>
  <si>
    <t>10:54:50</t>
  </si>
  <si>
    <t>20211014 10:56:51</t>
  </si>
  <si>
    <t>10:56:51</t>
  </si>
  <si>
    <t>MPF-1232-20211014-10_56_52</t>
  </si>
  <si>
    <t>10:55:51</t>
  </si>
  <si>
    <t>20211014 10:58:53</t>
  </si>
  <si>
    <t>10:58:53</t>
  </si>
  <si>
    <t>MPF-1233-20211014-10_58_54</t>
  </si>
  <si>
    <t>10:59:17</t>
  </si>
  <si>
    <t>20211014 11:01:18</t>
  </si>
  <si>
    <t>11:01:18</t>
  </si>
  <si>
    <t>MPF-1234-20211014-11_01_19</t>
  </si>
  <si>
    <t>11:01:50</t>
  </si>
  <si>
    <t>20211014 11:03:51</t>
  </si>
  <si>
    <t>11:03:51</t>
  </si>
  <si>
    <t>MPF-1235-20211014-11_03_52</t>
  </si>
  <si>
    <t>11:03:08</t>
  </si>
  <si>
    <t>20211014 11:05:53</t>
  </si>
  <si>
    <t>11:05:53</t>
  </si>
  <si>
    <t>MPF-1236-20211014-11_05_54</t>
  </si>
  <si>
    <t>11:05:10</t>
  </si>
  <si>
    <t>20211014 11:07:55</t>
  </si>
  <si>
    <t>11:07:55</t>
  </si>
  <si>
    <t>MPF-1237-20211014-11_07_56</t>
  </si>
  <si>
    <t>11:08:16</t>
  </si>
  <si>
    <t>20211014 11:10:17</t>
  </si>
  <si>
    <t>11:10:17</t>
  </si>
  <si>
    <t>MPF-1238-20211014-11_10_19</t>
  </si>
  <si>
    <t>11:09:19</t>
  </si>
  <si>
    <t>20211014 11:12:19</t>
  </si>
  <si>
    <t>11:12:19</t>
  </si>
  <si>
    <t>MPF-1239-20211014-11_12_21</t>
  </si>
  <si>
    <t>11:12:40</t>
  </si>
  <si>
    <t>11:14:48</t>
  </si>
  <si>
    <t>r5_hnni</t>
  </si>
  <si>
    <t>20211014 11:25:02</t>
  </si>
  <si>
    <t>11:25:02</t>
  </si>
  <si>
    <t>MPF-1240-20211014-11_25_03</t>
  </si>
  <si>
    <t>11:24:07</t>
  </si>
  <si>
    <t>20211014 11:27:04</t>
  </si>
  <si>
    <t>11:27:04</t>
  </si>
  <si>
    <t>MPF-1241-20211014-11_27_05</t>
  </si>
  <si>
    <t>11:27:28</t>
  </si>
  <si>
    <t>20211014 11:29:29</t>
  </si>
  <si>
    <t>11:29:29</t>
  </si>
  <si>
    <t>MPF-1242-20211014-11_29_30</t>
  </si>
  <si>
    <t>11:29:51</t>
  </si>
  <si>
    <t>20211014 11:31:52</t>
  </si>
  <si>
    <t>11:31:52</t>
  </si>
  <si>
    <t>MPF-1243-20211014-11_31_54</t>
  </si>
  <si>
    <t>11:32:18</t>
  </si>
  <si>
    <t>20211014 11:34:19</t>
  </si>
  <si>
    <t>11:34:19</t>
  </si>
  <si>
    <t>MPF-1244-20211014-11_34_20</t>
  </si>
  <si>
    <t>11:34:40</t>
  </si>
  <si>
    <t>20211014 11:36:41</t>
  </si>
  <si>
    <t>11:36:41</t>
  </si>
  <si>
    <t>MPF-1245-20211014-11_36_43</t>
  </si>
  <si>
    <t>11:35:50</t>
  </si>
  <si>
    <t>20211014 11:38:43</t>
  </si>
  <si>
    <t>11:38:43</t>
  </si>
  <si>
    <t>MPF-1246-20211014-11_38_45</t>
  </si>
  <si>
    <t>11:39:11</t>
  </si>
  <si>
    <t>20211014 11:41:12</t>
  </si>
  <si>
    <t>11:41:12</t>
  </si>
  <si>
    <t>MPF-1247-20211014-11_41_14</t>
  </si>
  <si>
    <t>11:40:20</t>
  </si>
  <si>
    <t>20211014 11:42:41</t>
  </si>
  <si>
    <t>11:42:41</t>
  </si>
  <si>
    <t>MPF-1248-20211014-11_42_43</t>
  </si>
  <si>
    <t>11:43:01</t>
  </si>
  <si>
    <t>20211014 11:45:02</t>
  </si>
  <si>
    <t>11:45:02</t>
  </si>
  <si>
    <t>MPF-1249-20211014-11_45_04</t>
  </si>
  <si>
    <t>11:44:23</t>
  </si>
  <si>
    <t>20211014 11:47:04</t>
  </si>
  <si>
    <t>11:47:04</t>
  </si>
  <si>
    <t>MPF-1250-20211014-11_47_06</t>
  </si>
  <si>
    <t>11:46:24</t>
  </si>
  <si>
    <t>20211014 11:49:06</t>
  </si>
  <si>
    <t>11:49:06</t>
  </si>
  <si>
    <t>MPF-1251-20211014-11_49_08</t>
  </si>
  <si>
    <t>11:48:31</t>
  </si>
  <si>
    <t>20211014 11:51:08</t>
  </si>
  <si>
    <t>11:51:08</t>
  </si>
  <si>
    <t>MPF-1252-20211014-11_51_10</t>
  </si>
  <si>
    <t>11:50:25</t>
  </si>
  <si>
    <t>20211014 11:53:10</t>
  </si>
  <si>
    <t>11:53:10</t>
  </si>
  <si>
    <t>MPF-1253-20211014-11_53_12</t>
  </si>
  <si>
    <t>11:52:22</t>
  </si>
  <si>
    <t>20211014 11:55:12</t>
  </si>
  <si>
    <t>11:55:12</t>
  </si>
  <si>
    <t>MPF-1254-20211014-11_55_14</t>
  </si>
  <si>
    <t>11:55:34</t>
  </si>
  <si>
    <t>11:59:04</t>
  </si>
  <si>
    <t>r11_hnyi</t>
  </si>
  <si>
    <t>20211014 12:11:38</t>
  </si>
  <si>
    <t>12:11:38</t>
  </si>
  <si>
    <t>MPF-1255-20211014-12_11_40</t>
  </si>
  <si>
    <t>12:10:28</t>
  </si>
  <si>
    <t>20211014 12:13:24</t>
  </si>
  <si>
    <t>12:13:24</t>
  </si>
  <si>
    <t>MPF-1256-20211014-12_13_25</t>
  </si>
  <si>
    <t>12:13:44</t>
  </si>
  <si>
    <t>20211014 12:15:45</t>
  </si>
  <si>
    <t>12:15:45</t>
  </si>
  <si>
    <t>MPF-1257-20211014-12_15_47</t>
  </si>
  <si>
    <t>12:16:05</t>
  </si>
  <si>
    <t>20211014 12:18:06</t>
  </si>
  <si>
    <t>12:18:06</t>
  </si>
  <si>
    <t>MPF-1258-20211014-12_18_08</t>
  </si>
  <si>
    <t>12:18:34</t>
  </si>
  <si>
    <t>20211014 12:20:35</t>
  </si>
  <si>
    <t>12:20:35</t>
  </si>
  <si>
    <t>MPF-1259-20211014-12_20_37</t>
  </si>
  <si>
    <t>12:20:56</t>
  </si>
  <si>
    <t>20211014 12:22:57</t>
  </si>
  <si>
    <t>12:22:57</t>
  </si>
  <si>
    <t>MPF-1260-20211014-12_22_58</t>
  </si>
  <si>
    <t>12:22:05</t>
  </si>
  <si>
    <t>20211014 12:24:59</t>
  </si>
  <si>
    <t>12:24:59</t>
  </si>
  <si>
    <t>MPF-1261-20211014-12_25_00</t>
  </si>
  <si>
    <t>12:25:25</t>
  </si>
  <si>
    <t>20211014 12:27:26</t>
  </si>
  <si>
    <t>12:27:26</t>
  </si>
  <si>
    <t>MPF-1262-20211014-12_27_28</t>
  </si>
  <si>
    <t>12:26:27</t>
  </si>
  <si>
    <t>20211014 12:29:28</t>
  </si>
  <si>
    <t>12:29:28</t>
  </si>
  <si>
    <t>MPF-1263-20211014-12_29_30</t>
  </si>
  <si>
    <t>12:29:50</t>
  </si>
  <si>
    <t>20211014 12:31:51</t>
  </si>
  <si>
    <t>12:31:51</t>
  </si>
  <si>
    <t>MPF-1264-20211014-12_31_52</t>
  </si>
  <si>
    <t>12:32:16</t>
  </si>
  <si>
    <t>20211014 12:34:17</t>
  </si>
  <si>
    <t>12:34:17</t>
  </si>
  <si>
    <t>MPF-1265-20211014-12_34_18</t>
  </si>
  <si>
    <t>12:33:38</t>
  </si>
  <si>
    <t>20211014 12:36:19</t>
  </si>
  <si>
    <t>12:36:19</t>
  </si>
  <si>
    <t>MPF-1266-20211014-12_36_20</t>
  </si>
  <si>
    <t>12:35:37</t>
  </si>
  <si>
    <t>20211014 12:38:21</t>
  </si>
  <si>
    <t>12:38:21</t>
  </si>
  <si>
    <t>MPF-1267-20211014-12_38_22</t>
  </si>
  <si>
    <t>12:37:31</t>
  </si>
  <si>
    <t>20211014 12:40:23</t>
  </si>
  <si>
    <t>12:40:23</t>
  </si>
  <si>
    <t>MPF-1268-20211014-12_40_24</t>
  </si>
  <si>
    <t>12:39:27</t>
  </si>
  <si>
    <t>20211014 12:42:25</t>
  </si>
  <si>
    <t>12:42:25</t>
  </si>
  <si>
    <t>MPF-1269-20211014-12_42_26</t>
  </si>
  <si>
    <t>12:42:44</t>
  </si>
  <si>
    <t>12:46:56</t>
  </si>
  <si>
    <t>r9_hnyi</t>
  </si>
  <si>
    <t>20211014 12:56:17</t>
  </si>
  <si>
    <t>12:56:17</t>
  </si>
  <si>
    <t>MPF-1270-20211014-12_56_19</t>
  </si>
  <si>
    <t>12:55:07</t>
  </si>
  <si>
    <t>20211014 12:58:19</t>
  </si>
  <si>
    <t>12:58:19</t>
  </si>
  <si>
    <t>MPF-1271-20211014-12_58_21</t>
  </si>
  <si>
    <t>12:58:38</t>
  </si>
  <si>
    <t>20211014 13:00:39</t>
  </si>
  <si>
    <t>13:00:39</t>
  </si>
  <si>
    <t>MPF-1272-20211014-13_00_41</t>
  </si>
  <si>
    <t>13:00:57</t>
  </si>
  <si>
    <t>20211014 13:02:58</t>
  </si>
  <si>
    <t>13:02:58</t>
  </si>
  <si>
    <t>MPF-1273-20211014-13_03_00</t>
  </si>
  <si>
    <t>13:03:16</t>
  </si>
  <si>
    <t>20211014 13:05:17</t>
  </si>
  <si>
    <t>13:05:17</t>
  </si>
  <si>
    <t>MPF-1274-20211014-13_05_19</t>
  </si>
  <si>
    <t>13:05:35</t>
  </si>
  <si>
    <t>20211014 13:07:36</t>
  </si>
  <si>
    <t>13:07:36</t>
  </si>
  <si>
    <t>MPF-1275-20211014-13_07_38</t>
  </si>
  <si>
    <t>13:06:47</t>
  </si>
  <si>
    <t>20211014 13:09:22</t>
  </si>
  <si>
    <t>13:09:22</t>
  </si>
  <si>
    <t>MPF-1276-20211014-13_09_23</t>
  </si>
  <si>
    <t>13:09:43</t>
  </si>
  <si>
    <t>20211014 13:11:44</t>
  </si>
  <si>
    <t>13:11:44</t>
  </si>
  <si>
    <t>MPF-1277-20211014-13_11_46</t>
  </si>
  <si>
    <t>13:10:50</t>
  </si>
  <si>
    <t>20211014 13:13:46</t>
  </si>
  <si>
    <t>13:13:46</t>
  </si>
  <si>
    <t>MPF-1278-20211014-13_13_48</t>
  </si>
  <si>
    <t>13:14:07</t>
  </si>
  <si>
    <t>20211014 13:16:08</t>
  </si>
  <si>
    <t>13:16:08</t>
  </si>
  <si>
    <t>MPF-1279-20211014-13_16_10</t>
  </si>
  <si>
    <t>13:15:27</t>
  </si>
  <si>
    <t>20211014 13:18:10</t>
  </si>
  <si>
    <t>13:18:10</t>
  </si>
  <si>
    <t>MPF-1280-20211014-13_18_12</t>
  </si>
  <si>
    <t>13:17:27</t>
  </si>
  <si>
    <t>20211014 13:20:12</t>
  </si>
  <si>
    <t>13:20:12</t>
  </si>
  <si>
    <t>MPF-1281-20211014-13_20_14</t>
  </si>
  <si>
    <t>13:19:26</t>
  </si>
  <si>
    <t>20211014 13:22:14</t>
  </si>
  <si>
    <t>13:22:14</t>
  </si>
  <si>
    <t>MPF-1282-20211014-13_22_16</t>
  </si>
  <si>
    <t>13:21:24</t>
  </si>
  <si>
    <t>20211014 13:24:16</t>
  </si>
  <si>
    <t>13:24:16</t>
  </si>
  <si>
    <t>MPF-1283-20211014-13_24_18</t>
  </si>
  <si>
    <t>13:23:08</t>
  </si>
  <si>
    <t>20211014 13:26:18</t>
  </si>
  <si>
    <t>13:26:18</t>
  </si>
  <si>
    <t>MPF-1284-20211014-13_26_20</t>
  </si>
  <si>
    <t>13:26:39</t>
  </si>
  <si>
    <t>13:29:02</t>
  </si>
  <si>
    <t>r1_lnyi</t>
  </si>
  <si>
    <t>20211014 13:37:51</t>
  </si>
  <si>
    <t>13:37:51</t>
  </si>
  <si>
    <t>MPF-1285-20211014-13_37_52</t>
  </si>
  <si>
    <t>13:36:46</t>
  </si>
  <si>
    <t>20211014 13:39:53</t>
  </si>
  <si>
    <t>13:39:53</t>
  </si>
  <si>
    <t>MPF-1286-20211014-13_39_55</t>
  </si>
  <si>
    <t>13:40:13</t>
  </si>
  <si>
    <t>20211014 13:42:14</t>
  </si>
  <si>
    <t>13:42:14</t>
  </si>
  <si>
    <t>MPF-1287-20211014-13_42_16</t>
  </si>
  <si>
    <t>13:42:37</t>
  </si>
  <si>
    <t>20211014 13:44:38</t>
  </si>
  <si>
    <t>13:44:38</t>
  </si>
  <si>
    <t>MPF-1288-20211014-13_44_40</t>
  </si>
  <si>
    <t>13:45:03</t>
  </si>
  <si>
    <t>20211014 13:47:04</t>
  </si>
  <si>
    <t>13:47:04</t>
  </si>
  <si>
    <t>MPF-1289-20211014-13_47_06</t>
  </si>
  <si>
    <t>13:47:29</t>
  </si>
  <si>
    <t>20211014 13:49:30</t>
  </si>
  <si>
    <t>13:49:30</t>
  </si>
  <si>
    <t>MPF-1290-20211014-13_49_32</t>
  </si>
  <si>
    <t>13:48:33</t>
  </si>
  <si>
    <t>20211014 13:51:32</t>
  </si>
  <si>
    <t>13:51:32</t>
  </si>
  <si>
    <t>MPF-1291-20211014-13_51_34</t>
  </si>
  <si>
    <t>13:51:58</t>
  </si>
  <si>
    <t>20211014 13:53:59</t>
  </si>
  <si>
    <t>13:53:59</t>
  </si>
  <si>
    <t>MPF-1292-20211014-13_54_01</t>
  </si>
  <si>
    <t>13:53:10</t>
  </si>
  <si>
    <t>20211014 13:56:01</t>
  </si>
  <si>
    <t>13:56:01</t>
  </si>
  <si>
    <t>MPF-1293-20211014-13_56_03</t>
  </si>
  <si>
    <t>13:56:26</t>
  </si>
  <si>
    <t>20211014 13:58:27</t>
  </si>
  <si>
    <t>13:58:27</t>
  </si>
  <si>
    <t>MPF-1294-20211014-13_58_29</t>
  </si>
  <si>
    <t>13:57:56</t>
  </si>
  <si>
    <t>20211014 14:00:29</t>
  </si>
  <si>
    <t>14:00:29</t>
  </si>
  <si>
    <t>MPF-1295-20211014-14_00_31</t>
  </si>
  <si>
    <t>13:59:48</t>
  </si>
  <si>
    <t>20211014 14:02:31</t>
  </si>
  <si>
    <t>14:02:31</t>
  </si>
  <si>
    <t>MPF-1296-20211014-14_02_33</t>
  </si>
  <si>
    <t>14:01:51</t>
  </si>
  <si>
    <t>20211014 14:04:33</t>
  </si>
  <si>
    <t>14:04:33</t>
  </si>
  <si>
    <t>MPF-1297-20211014-14_04_35</t>
  </si>
  <si>
    <t>14:03:51</t>
  </si>
  <si>
    <t>20211014 14:06:35</t>
  </si>
  <si>
    <t>14:06:35</t>
  </si>
  <si>
    <t>MPF-1298-20211014-14_06_37</t>
  </si>
  <si>
    <t>14:05:54</t>
  </si>
  <si>
    <t>14:09:04</t>
  </si>
  <si>
    <t>r6_hnni</t>
  </si>
  <si>
    <t>20211014 14:17:43</t>
  </si>
  <si>
    <t>14:17:43</t>
  </si>
  <si>
    <t>MPF-1299-20211014-14_17_45</t>
  </si>
  <si>
    <t>14:16:38</t>
  </si>
  <si>
    <t>20211014 14:18:55</t>
  </si>
  <si>
    <t>14:18:55</t>
  </si>
  <si>
    <t>MPF-1300-20211014-14_18_57</t>
  </si>
  <si>
    <t>14:19:13</t>
  </si>
  <si>
    <t>20211014 14:21:14</t>
  </si>
  <si>
    <t>14:21:14</t>
  </si>
  <si>
    <t>MPF-1301-20211014-14_21_16</t>
  </si>
  <si>
    <t>14:21:38</t>
  </si>
  <si>
    <t>20211014 14:23:39</t>
  </si>
  <si>
    <t>14:23:39</t>
  </si>
  <si>
    <t>MPF-1302-20211014-14_23_41</t>
  </si>
  <si>
    <t>14:23:59</t>
  </si>
  <si>
    <t>20211014 14:26:00</t>
  </si>
  <si>
    <t>14:26:00</t>
  </si>
  <si>
    <t>MPF-1303-20211014-14_26_02</t>
  </si>
  <si>
    <t>14:26:20</t>
  </si>
  <si>
    <t>20211014 14:28:21</t>
  </si>
  <si>
    <t>14:28:21</t>
  </si>
  <si>
    <t>MPF-1304-20211014-14_28_23</t>
  </si>
  <si>
    <t>14:27:20</t>
  </si>
  <si>
    <t>20211014 14:30:23</t>
  </si>
  <si>
    <t>14:30:23</t>
  </si>
  <si>
    <t>MPF-1305-20211014-14_30_25</t>
  </si>
  <si>
    <t>14:30:50</t>
  </si>
  <si>
    <t>20211014 14:32:51</t>
  </si>
  <si>
    <t>14:32:51</t>
  </si>
  <si>
    <t>MPF-1306-20211014-14_32_53</t>
  </si>
  <si>
    <t>14:31:50</t>
  </si>
  <si>
    <t>20211014 14:34:53</t>
  </si>
  <si>
    <t>14:34:53</t>
  </si>
  <si>
    <t>MPF-1307-20211014-14_34_55</t>
  </si>
  <si>
    <t>14:35:20</t>
  </si>
  <si>
    <t>20211014 14:37:21</t>
  </si>
  <si>
    <t>14:37:21</t>
  </si>
  <si>
    <t>MPF-1308-20211014-14_37_23</t>
  </si>
  <si>
    <t>14:36:37</t>
  </si>
  <si>
    <t>20211014 14:39:23</t>
  </si>
  <si>
    <t>14:39:23</t>
  </si>
  <si>
    <t>MPF-1309-20211014-14_39_25</t>
  </si>
  <si>
    <t>14:38:39</t>
  </si>
  <si>
    <t>20211014 14:41:25</t>
  </si>
  <si>
    <t>14:41:25</t>
  </si>
  <si>
    <t>MPF-1310-20211014-14_41_27</t>
  </si>
  <si>
    <t>14:41:55</t>
  </si>
  <si>
    <t>20211014 14:43:56</t>
  </si>
  <si>
    <t>14:43:56</t>
  </si>
  <si>
    <t>MPF-1311-20211014-14_43_58</t>
  </si>
  <si>
    <t>14:43:07</t>
  </si>
  <si>
    <t>20211014 14:45:58</t>
  </si>
  <si>
    <t>14:45:58</t>
  </si>
  <si>
    <t>MPF-1312-20211014-14_46_00</t>
  </si>
  <si>
    <t>14:45:05</t>
  </si>
  <si>
    <t>14:48:29</t>
  </si>
  <si>
    <t>r14_lnyi</t>
  </si>
  <si>
    <t>20211014 15:10:03</t>
  </si>
  <si>
    <t>15:10:03</t>
  </si>
  <si>
    <t>MPF-1313-20211014-15_10_05</t>
  </si>
  <si>
    <t>15:08:58</t>
  </si>
  <si>
    <t>20211014 15:11:24</t>
  </si>
  <si>
    <t>15:11:24</t>
  </si>
  <si>
    <t>MPF-1314-20211014-15_11_26</t>
  </si>
  <si>
    <t>15:11:45</t>
  </si>
  <si>
    <t>20211014 15:13:46</t>
  </si>
  <si>
    <t>15:13:46</t>
  </si>
  <si>
    <t>MPF-1315-20211014-15_13_48</t>
  </si>
  <si>
    <t>15:14:11</t>
  </si>
  <si>
    <t>20211014 15:16:12</t>
  </si>
  <si>
    <t>15:16:12</t>
  </si>
  <si>
    <t>MPF-1316-20211014-15_16_14</t>
  </si>
  <si>
    <t>15:16:37</t>
  </si>
  <si>
    <t>20211014 15:18:38</t>
  </si>
  <si>
    <t>15:18:38</t>
  </si>
  <si>
    <t>MPF-1317-20211014-15_18_40</t>
  </si>
  <si>
    <t>15:19:02</t>
  </si>
  <si>
    <t>20211014 15:21:03</t>
  </si>
  <si>
    <t>15:21:03</t>
  </si>
  <si>
    <t>MPF-1318-20211014-15_21_05</t>
  </si>
  <si>
    <t>15:20:13</t>
  </si>
  <si>
    <t>20211014 15:23:05</t>
  </si>
  <si>
    <t>15:23:05</t>
  </si>
  <si>
    <t>MPF-1319-20211014-15_23_07</t>
  </si>
  <si>
    <t>15:23:27</t>
  </si>
  <si>
    <t>20211014 15:25:28</t>
  </si>
  <si>
    <t>15:25:28</t>
  </si>
  <si>
    <t>MPF-1320-20211014-15_25_30</t>
  </si>
  <si>
    <t>15:24:29</t>
  </si>
  <si>
    <t>20211014 15:27:30</t>
  </si>
  <si>
    <t>15:27:30</t>
  </si>
  <si>
    <t>MPF-1321-20211014-15_27_32</t>
  </si>
  <si>
    <t>15:27:56</t>
  </si>
  <si>
    <t>20211014 15:29:57</t>
  </si>
  <si>
    <t>15:29:57</t>
  </si>
  <si>
    <t>MPF-1322-20211014-15_29_59</t>
  </si>
  <si>
    <t>15:29:18</t>
  </si>
  <si>
    <t>20211014 15:31:59</t>
  </si>
  <si>
    <t>15:31:59</t>
  </si>
  <si>
    <t>MPF-1323-20211014-15_32_01</t>
  </si>
  <si>
    <t>15:32:24</t>
  </si>
  <si>
    <t>20211014 15:34:25</t>
  </si>
  <si>
    <t>15:34:25</t>
  </si>
  <si>
    <t>MPF-1324-20211014-15_34_27</t>
  </si>
  <si>
    <t>15:33:39</t>
  </si>
  <si>
    <t>20211014 15:36:27</t>
  </si>
  <si>
    <t>15:36:27</t>
  </si>
  <si>
    <t>MPF-1325-20211014-15_36_29</t>
  </si>
  <si>
    <t>15:35:42</t>
  </si>
  <si>
    <t>20211014 15:38:29</t>
  </si>
  <si>
    <t>15:38:29</t>
  </si>
  <si>
    <t>MPF-1326-20211014-15_38_31</t>
  </si>
  <si>
    <t>15:37:42</t>
  </si>
  <si>
    <t>20211014 15:40:31</t>
  </si>
  <si>
    <t>15:40:31</t>
  </si>
  <si>
    <t>MPF-1327-20211014-15_40_33</t>
  </si>
  <si>
    <t>15:40:50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</si>
</sst>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Y136"/>
  <sheetViews>
    <sheetView tabSelected="1" workbookViewId="0"/>
  </sheetViews>
  <sheetFormatPr baseColWidth="10" defaultColWidth="8.83203125" defaultRowHeight="15" x14ac:dyDescent="0.2"/>
  <sheetData>
    <row r="2" spans="1:181" x14ac:dyDescent="0.2">
      <c r="A2" t="s">
        <v>27</v>
      </c>
      <c r="B2" t="s">
        <v>28</v>
      </c>
      <c r="C2" t="s">
        <v>29</v>
      </c>
    </row>
    <row r="3" spans="1:181" x14ac:dyDescent="0.2">
      <c r="B3">
        <v>4</v>
      </c>
      <c r="C3">
        <v>21</v>
      </c>
    </row>
    <row r="4" spans="1:181" x14ac:dyDescent="0.2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81" x14ac:dyDescent="0.2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81" x14ac:dyDescent="0.2">
      <c r="A6" t="s">
        <v>42</v>
      </c>
      <c r="B6" t="s">
        <v>43</v>
      </c>
    </row>
    <row r="7" spans="1:181" x14ac:dyDescent="0.2">
      <c r="B7">
        <v>2</v>
      </c>
    </row>
    <row r="8" spans="1:181" x14ac:dyDescent="0.2">
      <c r="A8" t="s">
        <v>44</v>
      </c>
      <c r="B8" t="s">
        <v>45</v>
      </c>
      <c r="C8" t="s">
        <v>46</v>
      </c>
      <c r="D8" t="s">
        <v>47</v>
      </c>
      <c r="E8" t="s">
        <v>48</v>
      </c>
    </row>
    <row r="9" spans="1:181" x14ac:dyDescent="0.2">
      <c r="B9">
        <v>0</v>
      </c>
      <c r="C9">
        <v>1</v>
      </c>
      <c r="D9">
        <v>0</v>
      </c>
      <c r="E9">
        <v>0</v>
      </c>
    </row>
    <row r="10" spans="1:181" x14ac:dyDescent="0.2">
      <c r="A10" t="s">
        <v>49</v>
      </c>
      <c r="B10" t="s">
        <v>50</v>
      </c>
      <c r="C10" t="s">
        <v>52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  <c r="I10" t="s">
        <v>59</v>
      </c>
      <c r="J10" t="s">
        <v>60</v>
      </c>
      <c r="K10" t="s">
        <v>61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</row>
    <row r="11" spans="1:181" x14ac:dyDescent="0.2">
      <c r="B11" t="s">
        <v>51</v>
      </c>
      <c r="C11" t="s">
        <v>53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181" x14ac:dyDescent="0.2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</row>
    <row r="13" spans="1:181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181" x14ac:dyDescent="0.2">
      <c r="A14" t="s">
        <v>74</v>
      </c>
      <c r="B14" t="s">
        <v>75</v>
      </c>
      <c r="C14" t="s">
        <v>76</v>
      </c>
      <c r="D14" t="s">
        <v>77</v>
      </c>
      <c r="E14" t="s">
        <v>78</v>
      </c>
      <c r="F14" t="s">
        <v>79</v>
      </c>
      <c r="G14" t="s">
        <v>81</v>
      </c>
      <c r="H14" t="s">
        <v>83</v>
      </c>
    </row>
    <row r="15" spans="1:181" x14ac:dyDescent="0.2">
      <c r="B15">
        <v>-6276</v>
      </c>
      <c r="C15">
        <v>6.6</v>
      </c>
      <c r="D15">
        <v>1.7090000000000001E-5</v>
      </c>
      <c r="E15">
        <v>3.11</v>
      </c>
      <c r="F15" t="s">
        <v>80</v>
      </c>
      <c r="G15" t="s">
        <v>82</v>
      </c>
      <c r="H15">
        <v>0</v>
      </c>
    </row>
    <row r="16" spans="1:181" x14ac:dyDescent="0.2">
      <c r="A16" t="s">
        <v>84</v>
      </c>
      <c r="B16" t="s">
        <v>84</v>
      </c>
      <c r="C16" t="s">
        <v>84</v>
      </c>
      <c r="D16" t="s">
        <v>84</v>
      </c>
      <c r="E16" t="s">
        <v>84</v>
      </c>
      <c r="F16" t="s">
        <v>84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  <c r="BF16" t="s">
        <v>87</v>
      </c>
      <c r="BG16" t="s">
        <v>87</v>
      </c>
      <c r="BH16" t="s">
        <v>87</v>
      </c>
      <c r="BI16" t="s">
        <v>87</v>
      </c>
      <c r="BJ16" t="s">
        <v>87</v>
      </c>
      <c r="BK16" t="s">
        <v>87</v>
      </c>
      <c r="BL16" t="s">
        <v>88</v>
      </c>
      <c r="BM16" t="s">
        <v>88</v>
      </c>
      <c r="BN16" t="s">
        <v>88</v>
      </c>
      <c r="BO16" t="s">
        <v>88</v>
      </c>
      <c r="BP16" t="s">
        <v>42</v>
      </c>
      <c r="BQ16" t="s">
        <v>42</v>
      </c>
      <c r="BR16" t="s">
        <v>42</v>
      </c>
      <c r="BS16" t="s">
        <v>89</v>
      </c>
      <c r="BT16" t="s">
        <v>89</v>
      </c>
      <c r="BU16" t="s">
        <v>89</v>
      </c>
      <c r="BV16" t="s">
        <v>89</v>
      </c>
      <c r="BW16" t="s">
        <v>89</v>
      </c>
      <c r="BX16" t="s">
        <v>89</v>
      </c>
      <c r="BY16" t="s">
        <v>89</v>
      </c>
      <c r="BZ16" t="s">
        <v>89</v>
      </c>
      <c r="CA16" t="s">
        <v>89</v>
      </c>
      <c r="CB16" t="s">
        <v>89</v>
      </c>
      <c r="CC16" t="s">
        <v>89</v>
      </c>
      <c r="CD16" t="s">
        <v>89</v>
      </c>
      <c r="CE16" t="s">
        <v>89</v>
      </c>
      <c r="CF16" t="s">
        <v>89</v>
      </c>
      <c r="CG16" t="s">
        <v>89</v>
      </c>
      <c r="CH16" t="s">
        <v>89</v>
      </c>
      <c r="CI16" t="s">
        <v>89</v>
      </c>
      <c r="CJ16" t="s">
        <v>89</v>
      </c>
      <c r="CK16" t="s">
        <v>90</v>
      </c>
      <c r="CL16" t="s">
        <v>90</v>
      </c>
      <c r="CM16" t="s">
        <v>90</v>
      </c>
      <c r="CN16" t="s">
        <v>90</v>
      </c>
      <c r="CO16" t="s">
        <v>90</v>
      </c>
      <c r="CP16" t="s">
        <v>90</v>
      </c>
      <c r="CQ16" t="s">
        <v>90</v>
      </c>
      <c r="CR16" t="s">
        <v>90</v>
      </c>
      <c r="CS16" t="s">
        <v>90</v>
      </c>
      <c r="CT16" t="s">
        <v>90</v>
      </c>
      <c r="CU16" t="s">
        <v>90</v>
      </c>
      <c r="CV16" t="s">
        <v>90</v>
      </c>
      <c r="CW16" t="s">
        <v>90</v>
      </c>
      <c r="CX16" t="s">
        <v>90</v>
      </c>
      <c r="CY16" t="s">
        <v>90</v>
      </c>
      <c r="CZ16" t="s">
        <v>90</v>
      </c>
      <c r="DA16" t="s">
        <v>90</v>
      </c>
      <c r="DB16" t="s">
        <v>90</v>
      </c>
      <c r="DC16" t="s">
        <v>91</v>
      </c>
      <c r="DD16" t="s">
        <v>91</v>
      </c>
      <c r="DE16" t="s">
        <v>91</v>
      </c>
      <c r="DF16" t="s">
        <v>91</v>
      </c>
      <c r="DG16" t="s">
        <v>91</v>
      </c>
      <c r="DH16" t="s">
        <v>92</v>
      </c>
      <c r="DI16" t="s">
        <v>92</v>
      </c>
      <c r="DJ16" t="s">
        <v>92</v>
      </c>
      <c r="DK16" t="s">
        <v>92</v>
      </c>
      <c r="DL16" t="s">
        <v>92</v>
      </c>
      <c r="DM16" t="s">
        <v>92</v>
      </c>
      <c r="DN16" t="s">
        <v>92</v>
      </c>
      <c r="DO16" t="s">
        <v>92</v>
      </c>
      <c r="DP16" t="s">
        <v>92</v>
      </c>
      <c r="DQ16" t="s">
        <v>92</v>
      </c>
      <c r="DR16" t="s">
        <v>92</v>
      </c>
      <c r="DS16" t="s">
        <v>92</v>
      </c>
      <c r="DT16" t="s">
        <v>92</v>
      </c>
      <c r="DU16" t="s">
        <v>93</v>
      </c>
      <c r="DV16" t="s">
        <v>93</v>
      </c>
      <c r="DW16" t="s">
        <v>93</v>
      </c>
      <c r="DX16" t="s">
        <v>93</v>
      </c>
      <c r="DY16" t="s">
        <v>93</v>
      </c>
      <c r="DZ16" t="s">
        <v>93</v>
      </c>
      <c r="EA16" t="s">
        <v>93</v>
      </c>
      <c r="EB16" t="s">
        <v>93</v>
      </c>
      <c r="EC16" t="s">
        <v>93</v>
      </c>
      <c r="ED16" t="s">
        <v>93</v>
      </c>
      <c r="EE16" t="s">
        <v>93</v>
      </c>
      <c r="EF16" t="s">
        <v>93</v>
      </c>
      <c r="EG16" t="s">
        <v>93</v>
      </c>
      <c r="EH16" t="s">
        <v>93</v>
      </c>
      <c r="EI16" t="s">
        <v>93</v>
      </c>
      <c r="EJ16" t="s">
        <v>94</v>
      </c>
      <c r="EK16" t="s">
        <v>94</v>
      </c>
      <c r="EL16" t="s">
        <v>94</v>
      </c>
      <c r="EM16" t="s">
        <v>94</v>
      </c>
      <c r="EN16" t="s">
        <v>94</v>
      </c>
      <c r="EO16" t="s">
        <v>94</v>
      </c>
      <c r="EP16" t="s">
        <v>94</v>
      </c>
      <c r="EQ16" t="s">
        <v>94</v>
      </c>
      <c r="ER16" t="s">
        <v>94</v>
      </c>
      <c r="ES16" t="s">
        <v>94</v>
      </c>
      <c r="ET16" t="s">
        <v>94</v>
      </c>
      <c r="EU16" t="s">
        <v>94</v>
      </c>
      <c r="EV16" t="s">
        <v>94</v>
      </c>
      <c r="EW16" t="s">
        <v>94</v>
      </c>
      <c r="EX16" t="s">
        <v>94</v>
      </c>
      <c r="EY16" t="s">
        <v>94</v>
      </c>
      <c r="EZ16" t="s">
        <v>94</v>
      </c>
      <c r="FA16" t="s">
        <v>94</v>
      </c>
      <c r="FB16" t="s">
        <v>95</v>
      </c>
      <c r="FC16" t="s">
        <v>95</v>
      </c>
      <c r="FD16" t="s">
        <v>95</v>
      </c>
      <c r="FE16" t="s">
        <v>95</v>
      </c>
      <c r="FF16" t="s">
        <v>95</v>
      </c>
      <c r="FG16" t="s">
        <v>95</v>
      </c>
      <c r="FH16" t="s">
        <v>95</v>
      </c>
      <c r="FI16" t="s">
        <v>95</v>
      </c>
      <c r="FJ16" t="s">
        <v>96</v>
      </c>
      <c r="FK16" t="s">
        <v>96</v>
      </c>
      <c r="FL16" t="s">
        <v>96</v>
      </c>
      <c r="FM16" t="s">
        <v>96</v>
      </c>
      <c r="FN16" t="s">
        <v>96</v>
      </c>
      <c r="FO16" t="s">
        <v>96</v>
      </c>
      <c r="FP16" t="s">
        <v>96</v>
      </c>
      <c r="FQ16" t="s">
        <v>96</v>
      </c>
      <c r="FR16" t="s">
        <v>96</v>
      </c>
      <c r="FS16" t="s">
        <v>96</v>
      </c>
      <c r="FT16" t="s">
        <v>96</v>
      </c>
      <c r="FU16" t="s">
        <v>96</v>
      </c>
      <c r="FV16" t="s">
        <v>96</v>
      </c>
      <c r="FW16" t="s">
        <v>96</v>
      </c>
      <c r="FX16" t="s">
        <v>96</v>
      </c>
      <c r="FY16" t="s">
        <v>96</v>
      </c>
    </row>
    <row r="17" spans="1:181" x14ac:dyDescent="0.2">
      <c r="A17" t="s">
        <v>97</v>
      </c>
      <c r="B17" t="s">
        <v>98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H17" t="s">
        <v>104</v>
      </c>
      <c r="I17" t="s">
        <v>105</v>
      </c>
      <c r="J17" t="s">
        <v>106</v>
      </c>
      <c r="K17" t="s">
        <v>107</v>
      </c>
      <c r="L17" t="s">
        <v>108</v>
      </c>
      <c r="M17" t="s">
        <v>109</v>
      </c>
      <c r="N17" t="s">
        <v>110</v>
      </c>
      <c r="O17" t="s">
        <v>111</v>
      </c>
      <c r="P17" t="s">
        <v>112</v>
      </c>
      <c r="Q17" t="s">
        <v>113</v>
      </c>
      <c r="R17" t="s">
        <v>114</v>
      </c>
      <c r="S17" t="s">
        <v>115</v>
      </c>
      <c r="T17" t="s">
        <v>116</v>
      </c>
      <c r="U17" t="s">
        <v>117</v>
      </c>
      <c r="V17" t="s">
        <v>118</v>
      </c>
      <c r="W17" t="s">
        <v>119</v>
      </c>
      <c r="X17" t="s">
        <v>120</v>
      </c>
      <c r="Y17" t="s">
        <v>121</v>
      </c>
      <c r="Z17" t="s">
        <v>122</v>
      </c>
      <c r="AA17" t="s">
        <v>123</v>
      </c>
      <c r="AB17" t="s">
        <v>124</v>
      </c>
      <c r="AC17" t="s">
        <v>125</v>
      </c>
      <c r="AD17" t="s">
        <v>126</v>
      </c>
      <c r="AE17" t="s">
        <v>86</v>
      </c>
      <c r="AF17" t="s">
        <v>127</v>
      </c>
      <c r="AG17" t="s">
        <v>128</v>
      </c>
      <c r="AH17" t="s">
        <v>129</v>
      </c>
      <c r="AI17" t="s">
        <v>130</v>
      </c>
      <c r="AJ17" t="s">
        <v>131</v>
      </c>
      <c r="AK17" t="s">
        <v>132</v>
      </c>
      <c r="AL17" t="s">
        <v>133</v>
      </c>
      <c r="AM17" t="s">
        <v>134</v>
      </c>
      <c r="AN17" t="s">
        <v>135</v>
      </c>
      <c r="AO17" t="s">
        <v>136</v>
      </c>
      <c r="AP17" t="s">
        <v>137</v>
      </c>
      <c r="AQ17" t="s">
        <v>138</v>
      </c>
      <c r="AR17" t="s">
        <v>139</v>
      </c>
      <c r="AS17" t="s">
        <v>140</v>
      </c>
      <c r="AT17" t="s">
        <v>141</v>
      </c>
      <c r="AU17" t="s">
        <v>142</v>
      </c>
      <c r="AV17" t="s">
        <v>143</v>
      </c>
      <c r="AW17" t="s">
        <v>144</v>
      </c>
      <c r="AX17" t="s">
        <v>145</v>
      </c>
      <c r="AY17" t="s">
        <v>146</v>
      </c>
      <c r="AZ17" t="s">
        <v>147</v>
      </c>
      <c r="BA17" t="s">
        <v>148</v>
      </c>
      <c r="BB17" t="s">
        <v>149</v>
      </c>
      <c r="BC17" t="s">
        <v>150</v>
      </c>
      <c r="BD17" t="s">
        <v>151</v>
      </c>
      <c r="BE17" t="s">
        <v>152</v>
      </c>
      <c r="BF17" t="s">
        <v>153</v>
      </c>
      <c r="BG17" t="s">
        <v>154</v>
      </c>
      <c r="BH17" t="s">
        <v>155</v>
      </c>
      <c r="BI17" t="s">
        <v>156</v>
      </c>
      <c r="BJ17" t="s">
        <v>157</v>
      </c>
      <c r="BK17" t="s">
        <v>158</v>
      </c>
      <c r="BL17" t="s">
        <v>159</v>
      </c>
      <c r="BM17" t="s">
        <v>160</v>
      </c>
      <c r="BN17" t="s">
        <v>161</v>
      </c>
      <c r="BO17" t="s">
        <v>162</v>
      </c>
      <c r="BP17" t="s">
        <v>163</v>
      </c>
      <c r="BQ17" t="s">
        <v>164</v>
      </c>
      <c r="BR17" t="s">
        <v>165</v>
      </c>
      <c r="BS17" t="s">
        <v>103</v>
      </c>
      <c r="BT17" t="s">
        <v>166</v>
      </c>
      <c r="BU17" t="s">
        <v>167</v>
      </c>
      <c r="BV17" t="s">
        <v>168</v>
      </c>
      <c r="BW17" t="s">
        <v>169</v>
      </c>
      <c r="BX17" t="s">
        <v>170</v>
      </c>
      <c r="BY17" t="s">
        <v>171</v>
      </c>
      <c r="BZ17" t="s">
        <v>172</v>
      </c>
      <c r="CA17" t="s">
        <v>173</v>
      </c>
      <c r="CB17" t="s">
        <v>174</v>
      </c>
      <c r="CC17" t="s">
        <v>175</v>
      </c>
      <c r="CD17" t="s">
        <v>176</v>
      </c>
      <c r="CE17" t="s">
        <v>177</v>
      </c>
      <c r="CF17" t="s">
        <v>178</v>
      </c>
      <c r="CG17" t="s">
        <v>179</v>
      </c>
      <c r="CH17" t="s">
        <v>180</v>
      </c>
      <c r="CI17" t="s">
        <v>181</v>
      </c>
      <c r="CJ17" t="s">
        <v>182</v>
      </c>
      <c r="CK17" t="s">
        <v>183</v>
      </c>
      <c r="CL17" t="s">
        <v>184</v>
      </c>
      <c r="CM17" t="s">
        <v>185</v>
      </c>
      <c r="CN17" t="s">
        <v>186</v>
      </c>
      <c r="CO17" t="s">
        <v>187</v>
      </c>
      <c r="CP17" t="s">
        <v>188</v>
      </c>
      <c r="CQ17" t="s">
        <v>189</v>
      </c>
      <c r="CR17" t="s">
        <v>190</v>
      </c>
      <c r="CS17" t="s">
        <v>191</v>
      </c>
      <c r="CT17" t="s">
        <v>192</v>
      </c>
      <c r="CU17" t="s">
        <v>193</v>
      </c>
      <c r="CV17" t="s">
        <v>194</v>
      </c>
      <c r="CW17" t="s">
        <v>195</v>
      </c>
      <c r="CX17" t="s">
        <v>196</v>
      </c>
      <c r="CY17" t="s">
        <v>197</v>
      </c>
      <c r="CZ17" t="s">
        <v>198</v>
      </c>
      <c r="DA17" t="s">
        <v>199</v>
      </c>
      <c r="DB17" t="s">
        <v>200</v>
      </c>
      <c r="DC17" t="s">
        <v>201</v>
      </c>
      <c r="DD17" t="s">
        <v>202</v>
      </c>
      <c r="DE17" t="s">
        <v>203</v>
      </c>
      <c r="DF17" t="s">
        <v>204</v>
      </c>
      <c r="DG17" t="s">
        <v>205</v>
      </c>
      <c r="DH17" t="s">
        <v>98</v>
      </c>
      <c r="DI17" t="s">
        <v>101</v>
      </c>
      <c r="DJ17" t="s">
        <v>206</v>
      </c>
      <c r="DK17" t="s">
        <v>207</v>
      </c>
      <c r="DL17" t="s">
        <v>208</v>
      </c>
      <c r="DM17" t="s">
        <v>209</v>
      </c>
      <c r="DN17" t="s">
        <v>210</v>
      </c>
      <c r="DO17" t="s">
        <v>211</v>
      </c>
      <c r="DP17" t="s">
        <v>212</v>
      </c>
      <c r="DQ17" t="s">
        <v>213</v>
      </c>
      <c r="DR17" t="s">
        <v>214</v>
      </c>
      <c r="DS17" t="s">
        <v>215</v>
      </c>
      <c r="DT17" t="s">
        <v>216</v>
      </c>
      <c r="DU17" t="s">
        <v>217</v>
      </c>
      <c r="DV17" t="s">
        <v>218</v>
      </c>
      <c r="DW17" t="s">
        <v>219</v>
      </c>
      <c r="DX17" t="s">
        <v>220</v>
      </c>
      <c r="DY17" t="s">
        <v>221</v>
      </c>
      <c r="DZ17" t="s">
        <v>222</v>
      </c>
      <c r="EA17" t="s">
        <v>223</v>
      </c>
      <c r="EB17" t="s">
        <v>224</v>
      </c>
      <c r="EC17" t="s">
        <v>225</v>
      </c>
      <c r="ED17" t="s">
        <v>226</v>
      </c>
      <c r="EE17" t="s">
        <v>227</v>
      </c>
      <c r="EF17" t="s">
        <v>228</v>
      </c>
      <c r="EG17" t="s">
        <v>229</v>
      </c>
      <c r="EH17" t="s">
        <v>230</v>
      </c>
      <c r="EI17" t="s">
        <v>231</v>
      </c>
      <c r="EJ17" t="s">
        <v>232</v>
      </c>
      <c r="EK17" t="s">
        <v>233</v>
      </c>
      <c r="EL17" t="s">
        <v>234</v>
      </c>
      <c r="EM17" t="s">
        <v>235</v>
      </c>
      <c r="EN17" t="s">
        <v>236</v>
      </c>
      <c r="EO17" t="s">
        <v>237</v>
      </c>
      <c r="EP17" t="s">
        <v>238</v>
      </c>
      <c r="EQ17" t="s">
        <v>239</v>
      </c>
      <c r="ER17" t="s">
        <v>240</v>
      </c>
      <c r="ES17" t="s">
        <v>241</v>
      </c>
      <c r="ET17" t="s">
        <v>242</v>
      </c>
      <c r="EU17" t="s">
        <v>243</v>
      </c>
      <c r="EV17" t="s">
        <v>244</v>
      </c>
      <c r="EW17" t="s">
        <v>245</v>
      </c>
      <c r="EX17" t="s">
        <v>246</v>
      </c>
      <c r="EY17" t="s">
        <v>247</v>
      </c>
      <c r="EZ17" t="s">
        <v>248</v>
      </c>
      <c r="FA17" t="s">
        <v>249</v>
      </c>
      <c r="FB17" t="s">
        <v>250</v>
      </c>
      <c r="FC17" t="s">
        <v>251</v>
      </c>
      <c r="FD17" t="s">
        <v>252</v>
      </c>
      <c r="FE17" t="s">
        <v>253</v>
      </c>
      <c r="FF17" t="s">
        <v>254</v>
      </c>
      <c r="FG17" t="s">
        <v>255</v>
      </c>
      <c r="FH17" t="s">
        <v>256</v>
      </c>
      <c r="FI17" t="s">
        <v>257</v>
      </c>
      <c r="FJ17" t="s">
        <v>258</v>
      </c>
      <c r="FK17" t="s">
        <v>259</v>
      </c>
      <c r="FL17" t="s">
        <v>260</v>
      </c>
      <c r="FM17" t="s">
        <v>261</v>
      </c>
      <c r="FN17" t="s">
        <v>262</v>
      </c>
      <c r="FO17" t="s">
        <v>263</v>
      </c>
      <c r="FP17" t="s">
        <v>264</v>
      </c>
      <c r="FQ17" t="s">
        <v>265</v>
      </c>
      <c r="FR17" t="s">
        <v>266</v>
      </c>
      <c r="FS17" t="s">
        <v>267</v>
      </c>
      <c r="FT17" t="s">
        <v>268</v>
      </c>
      <c r="FU17" t="s">
        <v>269</v>
      </c>
      <c r="FV17" t="s">
        <v>270</v>
      </c>
      <c r="FW17" t="s">
        <v>271</v>
      </c>
      <c r="FX17" t="s">
        <v>272</v>
      </c>
      <c r="FY17" t="s">
        <v>273</v>
      </c>
    </row>
    <row r="18" spans="1:181" x14ac:dyDescent="0.2">
      <c r="B18" t="s">
        <v>274</v>
      </c>
      <c r="C18" t="s">
        <v>274</v>
      </c>
      <c r="F18" t="s">
        <v>274</v>
      </c>
      <c r="G18" t="s">
        <v>274</v>
      </c>
      <c r="H18" t="s">
        <v>275</v>
      </c>
      <c r="I18" t="s">
        <v>276</v>
      </c>
      <c r="J18" t="s">
        <v>277</v>
      </c>
      <c r="K18" t="s">
        <v>278</v>
      </c>
      <c r="L18" t="s">
        <v>278</v>
      </c>
      <c r="M18" t="s">
        <v>173</v>
      </c>
      <c r="N18" t="s">
        <v>173</v>
      </c>
      <c r="O18" t="s">
        <v>275</v>
      </c>
      <c r="P18" t="s">
        <v>275</v>
      </c>
      <c r="Q18" t="s">
        <v>275</v>
      </c>
      <c r="R18" t="s">
        <v>275</v>
      </c>
      <c r="S18" t="s">
        <v>279</v>
      </c>
      <c r="T18" t="s">
        <v>280</v>
      </c>
      <c r="U18" t="s">
        <v>280</v>
      </c>
      <c r="V18" t="s">
        <v>281</v>
      </c>
      <c r="W18" t="s">
        <v>282</v>
      </c>
      <c r="X18" t="s">
        <v>281</v>
      </c>
      <c r="Y18" t="s">
        <v>281</v>
      </c>
      <c r="Z18" t="s">
        <v>281</v>
      </c>
      <c r="AA18" t="s">
        <v>279</v>
      </c>
      <c r="AB18" t="s">
        <v>279</v>
      </c>
      <c r="AC18" t="s">
        <v>279</v>
      </c>
      <c r="AD18" t="s">
        <v>279</v>
      </c>
      <c r="AE18" t="s">
        <v>283</v>
      </c>
      <c r="AF18" t="s">
        <v>282</v>
      </c>
      <c r="AH18" t="s">
        <v>282</v>
      </c>
      <c r="AI18" t="s">
        <v>283</v>
      </c>
      <c r="AO18" t="s">
        <v>277</v>
      </c>
      <c r="AV18" t="s">
        <v>277</v>
      </c>
      <c r="AW18" t="s">
        <v>277</v>
      </c>
      <c r="AX18" t="s">
        <v>277</v>
      </c>
      <c r="AY18" t="s">
        <v>284</v>
      </c>
      <c r="BL18" t="s">
        <v>277</v>
      </c>
      <c r="BM18" t="s">
        <v>277</v>
      </c>
      <c r="BO18" t="s">
        <v>285</v>
      </c>
      <c r="BP18" t="s">
        <v>286</v>
      </c>
      <c r="BS18" t="s">
        <v>274</v>
      </c>
      <c r="BT18" t="s">
        <v>278</v>
      </c>
      <c r="BU18" t="s">
        <v>278</v>
      </c>
      <c r="BV18" t="s">
        <v>287</v>
      </c>
      <c r="BW18" t="s">
        <v>287</v>
      </c>
      <c r="BX18" t="s">
        <v>278</v>
      </c>
      <c r="BY18" t="s">
        <v>287</v>
      </c>
      <c r="BZ18" t="s">
        <v>283</v>
      </c>
      <c r="CA18" t="s">
        <v>281</v>
      </c>
      <c r="CB18" t="s">
        <v>281</v>
      </c>
      <c r="CC18" t="s">
        <v>280</v>
      </c>
      <c r="CD18" t="s">
        <v>280</v>
      </c>
      <c r="CE18" t="s">
        <v>280</v>
      </c>
      <c r="CF18" t="s">
        <v>280</v>
      </c>
      <c r="CG18" t="s">
        <v>280</v>
      </c>
      <c r="CH18" t="s">
        <v>288</v>
      </c>
      <c r="CI18" t="s">
        <v>277</v>
      </c>
      <c r="CJ18" t="s">
        <v>277</v>
      </c>
      <c r="CK18" t="s">
        <v>277</v>
      </c>
      <c r="CP18" t="s">
        <v>277</v>
      </c>
      <c r="CS18" t="s">
        <v>280</v>
      </c>
      <c r="CT18" t="s">
        <v>280</v>
      </c>
      <c r="CU18" t="s">
        <v>280</v>
      </c>
      <c r="CV18" t="s">
        <v>280</v>
      </c>
      <c r="CW18" t="s">
        <v>280</v>
      </c>
      <c r="CX18" t="s">
        <v>277</v>
      </c>
      <c r="CY18" t="s">
        <v>277</v>
      </c>
      <c r="CZ18" t="s">
        <v>277</v>
      </c>
      <c r="DA18" t="s">
        <v>274</v>
      </c>
      <c r="DD18" t="s">
        <v>289</v>
      </c>
      <c r="DE18" t="s">
        <v>289</v>
      </c>
      <c r="DG18" t="s">
        <v>274</v>
      </c>
      <c r="DH18" t="s">
        <v>290</v>
      </c>
      <c r="DJ18" t="s">
        <v>274</v>
      </c>
      <c r="DK18" t="s">
        <v>274</v>
      </c>
      <c r="DM18" t="s">
        <v>291</v>
      </c>
      <c r="DN18" t="s">
        <v>292</v>
      </c>
      <c r="DO18" t="s">
        <v>291</v>
      </c>
      <c r="DP18" t="s">
        <v>292</v>
      </c>
      <c r="DQ18" t="s">
        <v>291</v>
      </c>
      <c r="DR18" t="s">
        <v>292</v>
      </c>
      <c r="DS18" t="s">
        <v>282</v>
      </c>
      <c r="DT18" t="s">
        <v>282</v>
      </c>
      <c r="DU18" t="s">
        <v>278</v>
      </c>
      <c r="DV18" t="s">
        <v>293</v>
      </c>
      <c r="DW18" t="s">
        <v>278</v>
      </c>
      <c r="DZ18" t="s">
        <v>294</v>
      </c>
      <c r="EC18" t="s">
        <v>287</v>
      </c>
      <c r="ED18" t="s">
        <v>295</v>
      </c>
      <c r="EE18" t="s">
        <v>287</v>
      </c>
      <c r="EJ18" t="s">
        <v>282</v>
      </c>
      <c r="EK18" t="s">
        <v>282</v>
      </c>
      <c r="EL18" t="s">
        <v>291</v>
      </c>
      <c r="EM18" t="s">
        <v>292</v>
      </c>
      <c r="EN18" t="s">
        <v>292</v>
      </c>
      <c r="ER18" t="s">
        <v>292</v>
      </c>
      <c r="EV18" t="s">
        <v>278</v>
      </c>
      <c r="EW18" t="s">
        <v>278</v>
      </c>
      <c r="EX18" t="s">
        <v>287</v>
      </c>
      <c r="EY18" t="s">
        <v>287</v>
      </c>
      <c r="EZ18" t="s">
        <v>296</v>
      </c>
      <c r="FA18" t="s">
        <v>296</v>
      </c>
      <c r="FB18" t="s">
        <v>297</v>
      </c>
      <c r="FC18" t="s">
        <v>297</v>
      </c>
      <c r="FD18" t="s">
        <v>297</v>
      </c>
      <c r="FE18" t="s">
        <v>297</v>
      </c>
      <c r="FF18" t="s">
        <v>297</v>
      </c>
      <c r="FG18" t="s">
        <v>297</v>
      </c>
      <c r="FH18" t="s">
        <v>280</v>
      </c>
      <c r="FI18" t="s">
        <v>297</v>
      </c>
      <c r="FK18" t="s">
        <v>283</v>
      </c>
      <c r="FL18" t="s">
        <v>283</v>
      </c>
      <c r="FM18" t="s">
        <v>280</v>
      </c>
      <c r="FN18" t="s">
        <v>280</v>
      </c>
      <c r="FO18" t="s">
        <v>280</v>
      </c>
      <c r="FP18" t="s">
        <v>280</v>
      </c>
      <c r="FQ18" t="s">
        <v>280</v>
      </c>
      <c r="FR18" t="s">
        <v>282</v>
      </c>
      <c r="FS18" t="s">
        <v>282</v>
      </c>
      <c r="FT18" t="s">
        <v>282</v>
      </c>
      <c r="FU18" t="s">
        <v>280</v>
      </c>
      <c r="FV18" t="s">
        <v>278</v>
      </c>
      <c r="FW18" t="s">
        <v>287</v>
      </c>
      <c r="FX18" t="s">
        <v>282</v>
      </c>
      <c r="FY18" t="s">
        <v>282</v>
      </c>
    </row>
    <row r="19" spans="1:181" x14ac:dyDescent="0.2">
      <c r="A19">
        <v>1</v>
      </c>
      <c r="B19">
        <v>1634223539.0999999</v>
      </c>
      <c r="C19">
        <v>0</v>
      </c>
      <c r="D19" t="s">
        <v>298</v>
      </c>
      <c r="E19" t="s">
        <v>299</v>
      </c>
      <c r="F19" t="s">
        <v>300</v>
      </c>
      <c r="G19">
        <v>1634223539.0999999</v>
      </c>
      <c r="H19">
        <f t="shared" ref="H19:H50" si="0">(I19)/1000</f>
        <v>4.4214781762635727E-3</v>
      </c>
      <c r="I19">
        <f t="shared" ref="I19:I50" si="1">1000*BZ19*AG19*(BV19-BW19)/(100*BP19*(1000-AG19*BV19))</f>
        <v>4.4214781762635731</v>
      </c>
      <c r="J19">
        <f t="shared" ref="J19:J50" si="2">BZ19*AG19*(BU19-BT19*(1000-AG19*BW19)/(1000-AG19*BV19))/(100*BP19)</f>
        <v>13.574973115938338</v>
      </c>
      <c r="K19">
        <f t="shared" ref="K19:K50" si="3">BT19 - IF(AG19&gt;1, J19*BP19*100/(AI19*CH19), 0)</f>
        <v>390.85599999999999</v>
      </c>
      <c r="L19">
        <f t="shared" ref="L19:L50" si="4">((R19-H19/2)*K19-J19)/(R19+H19/2)</f>
        <v>288.11811785819566</v>
      </c>
      <c r="M19">
        <f t="shared" ref="M19:M50" si="5">L19*(CA19+CB19)/1000</f>
        <v>25.977474032123279</v>
      </c>
      <c r="N19">
        <f t="shared" ref="N19:N50" si="6">(BT19 - IF(AG19&gt;1, J19*BP19*100/(AI19*CH19), 0))*(CA19+CB19)/1000</f>
        <v>35.240586970989597</v>
      </c>
      <c r="O19">
        <f t="shared" ref="O19:O50" si="7">2/((1/Q19-1/P19)+SIGN(Q19)*SQRT((1/Q19-1/P19)*(1/Q19-1/P19) + 4*BQ19/((BQ19+1)*(BQ19+1))*(2*1/Q19*1/P19-1/P19*1/P19)))</f>
        <v>0.24470324743282251</v>
      </c>
      <c r="P19">
        <f t="shared" ref="P19:P50" si="8">IF(LEFT(BR19,1)&lt;&gt;"0",IF(LEFT(BR19,1)="1",3,$B$7),$D$5+$E$5*(CH19*CA19/($K$5*1000))+$F$5*(CH19*CA19/($K$5*1000))*MAX(MIN(BP19,$J$5),$I$5)*MAX(MIN(BP19,$J$5),$I$5)+$G$5*MAX(MIN(BP19,$J$5),$I$5)*(CH19*CA19/($K$5*1000))+$H$5*(CH19*CA19/($K$5*1000))*(CH19*CA19/($K$5*1000)))</f>
        <v>2.7473233320784876</v>
      </c>
      <c r="Q19">
        <f t="shared" ref="Q19:Q50" si="9">H19*(1000-(1000*0.61365*EXP(17.502*U19/(240.97+U19))/(CA19+CB19)+BV19)/2)/(1000*0.61365*EXP(17.502*U19/(240.97+U19))/(CA19+CB19)-BV19)</f>
        <v>0.23320735263716982</v>
      </c>
      <c r="R19">
        <f t="shared" ref="R19:R50" si="10">1/((BQ19+1)/(O19/1.6)+1/(P19/1.37)) + BQ19/((BQ19+1)/(O19/1.6) + BQ19/(P19/1.37))</f>
        <v>0.14674244226008612</v>
      </c>
      <c r="S19">
        <f t="shared" ref="S19:S50" si="11">(BL19*BO19)</f>
        <v>241.72030412773663</v>
      </c>
      <c r="T19">
        <f t="shared" ref="T19:T50" si="12">(CC19+(S19+2*0.95*0.0000000567*(((CC19+$B$9)+273)^4-(CC19+273)^4)-44100*H19)/(1.84*29.3*P19+8*0.95*0.0000000567*(CC19+273)^3))</f>
        <v>26.429825192783536</v>
      </c>
      <c r="U19">
        <f t="shared" ref="U19:U50" si="13">($C$9*CD19+$D$9*CE19+$E$9*T19)</f>
        <v>25.9694</v>
      </c>
      <c r="V19">
        <f t="shared" ref="V19:V50" si="14">0.61365*EXP(17.502*U19/(240.97+U19))</f>
        <v>3.3681534888186264</v>
      </c>
      <c r="W19">
        <f t="shared" ref="W19:W50" si="15">(X19/Y19*100)</f>
        <v>50.175407957590615</v>
      </c>
      <c r="X19">
        <f t="shared" ref="X19:X50" si="16">BV19*(CA19+CB19)/1000</f>
        <v>1.7068318145634598</v>
      </c>
      <c r="Y19">
        <f t="shared" ref="Y19:Y50" si="17">0.61365*EXP(17.502*CC19/(240.97+CC19))</f>
        <v>3.4017298195285481</v>
      </c>
      <c r="Z19">
        <f t="shared" ref="Z19:Z50" si="18">(V19-BV19*(CA19+CB19)/1000)</f>
        <v>1.6613216742551666</v>
      </c>
      <c r="AA19">
        <f t="shared" ref="AA19:AA50" si="19">(-H19*44100)</f>
        <v>-194.98718757322357</v>
      </c>
      <c r="AB19">
        <f t="shared" ref="AB19:AB50" si="20">2*29.3*P19*0.92*(CC19-U19)</f>
        <v>24.838666731830884</v>
      </c>
      <c r="AC19">
        <f t="shared" ref="AC19:AC50" si="21">2*0.95*0.0000000567*(((CC19+$B$9)+273)^4-(U19+273)^4)</f>
        <v>1.9327484226093885</v>
      </c>
      <c r="AD19">
        <f t="shared" ref="AD19:AD50" si="22">S19+AC19+AA19+AB19</f>
        <v>73.504531708953337</v>
      </c>
      <c r="AE19">
        <v>0</v>
      </c>
      <c r="AF19">
        <v>0</v>
      </c>
      <c r="AG19">
        <f t="shared" ref="AG19:AG50" si="23">IF(AE19*$H$15&gt;=AI19,1,(AI19/(AI19-AE19*$H$15)))</f>
        <v>1</v>
      </c>
      <c r="AH19">
        <f t="shared" ref="AH19:AH50" si="24">(AG19-1)*100</f>
        <v>0</v>
      </c>
      <c r="AI19">
        <f t="shared" ref="AI19:AI50" si="25">MAX(0,($B$15+$C$15*CH19)/(1+$D$15*CH19)*CA19/(CC19+273)*$E$15)</f>
        <v>47705.552655422369</v>
      </c>
      <c r="AJ19" t="s">
        <v>301</v>
      </c>
      <c r="AK19">
        <v>0</v>
      </c>
      <c r="AL19">
        <v>0</v>
      </c>
      <c r="AM19">
        <v>0</v>
      </c>
      <c r="AN19" t="e">
        <f t="shared" ref="AN19:AN50" si="26">1-AL19/AM19</f>
        <v>#DIV/0!</v>
      </c>
      <c r="AO19">
        <v>-1</v>
      </c>
      <c r="AP19" t="s">
        <v>302</v>
      </c>
      <c r="AQ19">
        <v>10266.5</v>
      </c>
      <c r="AR19">
        <v>1013.5372</v>
      </c>
      <c r="AS19">
        <v>1205.83</v>
      </c>
      <c r="AT19">
        <f t="shared" ref="AT19:AT50" si="27">1-AR19/AS19</f>
        <v>0.1594692452501596</v>
      </c>
      <c r="AU19">
        <v>0.5</v>
      </c>
      <c r="AV19">
        <f t="shared" ref="AV19:AV50" si="28">BM19</f>
        <v>1261.1264995480503</v>
      </c>
      <c r="AW19">
        <f t="shared" ref="AW19:AW50" si="29">J19</f>
        <v>13.574973115938338</v>
      </c>
      <c r="AX19">
        <f t="shared" ref="AX19:AX50" si="30">AT19*AU19*AV19</f>
        <v>100.55544552395166</v>
      </c>
      <c r="AY19">
        <f t="shared" ref="AY19:AY50" si="31">(AW19-AO19)/AV19</f>
        <v>1.1557106381605309E-2</v>
      </c>
      <c r="AZ19">
        <f t="shared" ref="AZ19:AZ50" si="32">(AM19-AS19)/AS19</f>
        <v>-1</v>
      </c>
      <c r="BA19" t="e">
        <f t="shared" ref="BA19:BA50" si="33">AL19/(AN19+AL19/AS19)</f>
        <v>#DIV/0!</v>
      </c>
      <c r="BB19" t="s">
        <v>301</v>
      </c>
      <c r="BC19">
        <v>0</v>
      </c>
      <c r="BD19" t="e">
        <f t="shared" ref="BD19:BD50" si="34">IF(BC19&lt;&gt;0, BC19, BA19)</f>
        <v>#DIV/0!</v>
      </c>
      <c r="BE19" t="e">
        <f t="shared" ref="BE19:BE50" si="35">1-BD19/AS19</f>
        <v>#DIV/0!</v>
      </c>
      <c r="BF19" t="e">
        <f t="shared" ref="BF19:BF50" si="36">(AS19-AR19)/(AS19-BD19)</f>
        <v>#DIV/0!</v>
      </c>
      <c r="BG19" t="e">
        <f t="shared" ref="BG19:BG50" si="37">(AM19-AS19)/(AM19-BD19)</f>
        <v>#DIV/0!</v>
      </c>
      <c r="BH19">
        <f t="shared" ref="BH19:BH50" si="38">(AS19-AR19)/(AS19-AL19)</f>
        <v>0.1594692452501596</v>
      </c>
      <c r="BI19" t="e">
        <f t="shared" ref="BI19:BI50" si="39">(AM19-AS19)/(AM19-AL19)</f>
        <v>#DIV/0!</v>
      </c>
      <c r="BJ19" t="e">
        <f t="shared" ref="BJ19:BJ50" si="40">(BF19*BD19/AR19)</f>
        <v>#DIV/0!</v>
      </c>
      <c r="BK19" t="e">
        <f t="shared" ref="BK19:BK50" si="41">(1-BJ19)</f>
        <v>#DIV/0!</v>
      </c>
      <c r="BL19">
        <f t="shared" ref="BL19:BL50" si="42">$B$13*CI19+$C$13*CJ19+$F$13*CK19*(1-CN19)</f>
        <v>1499.9</v>
      </c>
      <c r="BM19">
        <f t="shared" ref="BM19:BM50" si="43">BL19*BN19</f>
        <v>1261.1264995480503</v>
      </c>
      <c r="BN19">
        <f t="shared" ref="BN19:BN50" si="44">($B$13*$D$11+$C$13*$D$11+$F$13*((CX19+CP19)/MAX(CX19+CP19+CY19, 0.1)*$I$11+CY19/MAX(CX19+CP19+CY19, 0.1)*$J$11))/($B$13+$C$13+$F$13)</f>
        <v>0.84080705350226692</v>
      </c>
      <c r="BO19">
        <f t="shared" ref="BO19:BO50" si="45">($B$13*$K$11+$C$13*$K$11+$F$13*((CX19+CP19)/MAX(CX19+CP19+CY19, 0.1)*$P$11+CY19/MAX(CX19+CP19+CY19, 0.1)*$Q$11))/($B$13+$C$13+$F$13)</f>
        <v>0.16115761325937503</v>
      </c>
      <c r="BP19">
        <v>6</v>
      </c>
      <c r="BQ19">
        <v>0.5</v>
      </c>
      <c r="BR19" t="s">
        <v>303</v>
      </c>
      <c r="BS19">
        <v>1634223539.0999999</v>
      </c>
      <c r="BT19">
        <v>390.85599999999999</v>
      </c>
      <c r="BU19">
        <v>400.03800000000001</v>
      </c>
      <c r="BV19">
        <v>18.930599999999998</v>
      </c>
      <c r="BW19">
        <v>16.3279</v>
      </c>
      <c r="BX19">
        <v>388.43400000000003</v>
      </c>
      <c r="BY19">
        <v>18.817799999999998</v>
      </c>
      <c r="BZ19">
        <v>999.98699999999997</v>
      </c>
      <c r="CA19">
        <v>90.062700000000007</v>
      </c>
      <c r="CB19">
        <v>9.9884100000000003E-2</v>
      </c>
      <c r="CC19">
        <v>26.1371</v>
      </c>
      <c r="CD19">
        <v>25.9694</v>
      </c>
      <c r="CE19">
        <v>999.9</v>
      </c>
      <c r="CF19">
        <v>0</v>
      </c>
      <c r="CG19">
        <v>0</v>
      </c>
      <c r="CH19">
        <v>9988.1200000000008</v>
      </c>
      <c r="CI19">
        <v>0</v>
      </c>
      <c r="CJ19">
        <v>1.5289399999999999E-3</v>
      </c>
      <c r="CK19">
        <v>1499.9</v>
      </c>
      <c r="CL19">
        <v>0.97300699999999996</v>
      </c>
      <c r="CM19">
        <v>2.6993400000000001E-2</v>
      </c>
      <c r="CN19">
        <v>0</v>
      </c>
      <c r="CO19">
        <v>1011.91</v>
      </c>
      <c r="CP19">
        <v>5.0005600000000001</v>
      </c>
      <c r="CQ19">
        <v>14945.6</v>
      </c>
      <c r="CR19">
        <v>12930.7</v>
      </c>
      <c r="CS19">
        <v>37.436999999999998</v>
      </c>
      <c r="CT19">
        <v>38.375</v>
      </c>
      <c r="CU19">
        <v>37.25</v>
      </c>
      <c r="CV19">
        <v>37.125</v>
      </c>
      <c r="CW19">
        <v>38.311999999999998</v>
      </c>
      <c r="CX19">
        <v>1454.55</v>
      </c>
      <c r="CY19">
        <v>40.35</v>
      </c>
      <c r="CZ19">
        <v>0</v>
      </c>
      <c r="DA19">
        <v>1634223539.7</v>
      </c>
      <c r="DB19">
        <v>0</v>
      </c>
      <c r="DC19">
        <v>1013.5372</v>
      </c>
      <c r="DD19">
        <v>-13.551538477797621</v>
      </c>
      <c r="DE19">
        <v>-108.5615384486902</v>
      </c>
      <c r="DF19">
        <v>14959.788</v>
      </c>
      <c r="DG19">
        <v>15</v>
      </c>
      <c r="DH19">
        <v>1634223471.5999999</v>
      </c>
      <c r="DI19" t="s">
        <v>304</v>
      </c>
      <c r="DJ19">
        <v>1634223468.0999999</v>
      </c>
      <c r="DK19">
        <v>1634223471.5999999</v>
      </c>
      <c r="DL19">
        <v>2</v>
      </c>
      <c r="DM19">
        <v>-9.2999999999999999E-2</v>
      </c>
      <c r="DN19">
        <v>-2E-3</v>
      </c>
      <c r="DO19">
        <v>2.4329999999999998</v>
      </c>
      <c r="DP19">
        <v>7.2999999999999995E-2</v>
      </c>
      <c r="DQ19">
        <v>400</v>
      </c>
      <c r="DR19">
        <v>17</v>
      </c>
      <c r="DS19">
        <v>0.17</v>
      </c>
      <c r="DT19">
        <v>0.04</v>
      </c>
      <c r="DU19">
        <v>-9.1408519512195117</v>
      </c>
      <c r="DV19">
        <v>9.5274982578405804E-2</v>
      </c>
      <c r="DW19">
        <v>2.7854856407115759E-2</v>
      </c>
      <c r="DX19">
        <v>1</v>
      </c>
      <c r="DY19">
        <v>1014.127142857143</v>
      </c>
      <c r="DZ19">
        <v>-12.50888454011872</v>
      </c>
      <c r="EA19">
        <v>1.280213311307536</v>
      </c>
      <c r="EB19">
        <v>0</v>
      </c>
      <c r="EC19">
        <v>2.5911336585365849</v>
      </c>
      <c r="ED19">
        <v>5.4405574912891157E-2</v>
      </c>
      <c r="EE19">
        <v>5.8855241000427003E-3</v>
      </c>
      <c r="EF19">
        <v>1</v>
      </c>
      <c r="EG19">
        <v>2</v>
      </c>
      <c r="EH19">
        <v>3</v>
      </c>
      <c r="EI19" t="s">
        <v>305</v>
      </c>
      <c r="EJ19">
        <v>100</v>
      </c>
      <c r="EK19">
        <v>100</v>
      </c>
      <c r="EL19">
        <v>2.4220000000000002</v>
      </c>
      <c r="EM19">
        <v>0.1128</v>
      </c>
      <c r="EN19">
        <v>1.8202477725185</v>
      </c>
      <c r="EO19">
        <v>1.948427853356016E-3</v>
      </c>
      <c r="EP19">
        <v>-1.17243448438673E-6</v>
      </c>
      <c r="EQ19">
        <v>3.7522437633766031E-10</v>
      </c>
      <c r="ER19">
        <v>-7.0440838713748205E-2</v>
      </c>
      <c r="ES19">
        <v>1.324990706552629E-3</v>
      </c>
      <c r="ET19">
        <v>4.5198677459254959E-4</v>
      </c>
      <c r="EU19">
        <v>-2.6198240979392152E-7</v>
      </c>
      <c r="EV19">
        <v>2</v>
      </c>
      <c r="EW19">
        <v>2078</v>
      </c>
      <c r="EX19">
        <v>1</v>
      </c>
      <c r="EY19">
        <v>28</v>
      </c>
      <c r="EZ19">
        <v>1.2</v>
      </c>
      <c r="FA19">
        <v>1.1000000000000001</v>
      </c>
      <c r="FB19">
        <v>1.6162099999999999</v>
      </c>
      <c r="FC19">
        <v>2.51953</v>
      </c>
      <c r="FD19">
        <v>2.8491200000000001</v>
      </c>
      <c r="FE19">
        <v>3.1713900000000002</v>
      </c>
      <c r="FF19">
        <v>3.0981399999999999</v>
      </c>
      <c r="FG19">
        <v>2.3754900000000001</v>
      </c>
      <c r="FH19">
        <v>33.783200000000001</v>
      </c>
      <c r="FI19">
        <v>24.2364</v>
      </c>
      <c r="FJ19">
        <v>18</v>
      </c>
      <c r="FK19">
        <v>1066.6400000000001</v>
      </c>
      <c r="FL19">
        <v>741.41499999999996</v>
      </c>
      <c r="FM19">
        <v>24.999700000000001</v>
      </c>
      <c r="FN19">
        <v>24.289400000000001</v>
      </c>
      <c r="FO19">
        <v>30.0001</v>
      </c>
      <c r="FP19">
        <v>24.0379</v>
      </c>
      <c r="FQ19">
        <v>24.1097</v>
      </c>
      <c r="FR19">
        <v>32.368499999999997</v>
      </c>
      <c r="FS19">
        <v>39.051299999999998</v>
      </c>
      <c r="FT19">
        <v>42.819600000000001</v>
      </c>
      <c r="FU19">
        <v>25</v>
      </c>
      <c r="FV19">
        <v>400</v>
      </c>
      <c r="FW19">
        <v>16.330200000000001</v>
      </c>
      <c r="FX19">
        <v>101.15300000000001</v>
      </c>
      <c r="FY19">
        <v>101.833</v>
      </c>
    </row>
    <row r="20" spans="1:181" x14ac:dyDescent="0.2">
      <c r="A20">
        <v>2</v>
      </c>
      <c r="B20">
        <v>1634223661.0999999</v>
      </c>
      <c r="C20">
        <v>122</v>
      </c>
      <c r="D20" t="s">
        <v>306</v>
      </c>
      <c r="E20" t="s">
        <v>307</v>
      </c>
      <c r="F20" t="s">
        <v>300</v>
      </c>
      <c r="G20">
        <v>1634223661.0999999</v>
      </c>
      <c r="H20">
        <f t="shared" si="0"/>
        <v>4.5822622924184585E-3</v>
      </c>
      <c r="I20">
        <f t="shared" si="1"/>
        <v>4.5822622924184584</v>
      </c>
      <c r="J20">
        <f t="shared" si="2"/>
        <v>10.986508470976108</v>
      </c>
      <c r="K20">
        <f t="shared" si="3"/>
        <v>292.601</v>
      </c>
      <c r="L20">
        <f t="shared" si="4"/>
        <v>212.93953303713317</v>
      </c>
      <c r="M20">
        <f t="shared" si="5"/>
        <v>19.19843592905378</v>
      </c>
      <c r="N20">
        <f t="shared" si="6"/>
        <v>26.3806418242566</v>
      </c>
      <c r="O20">
        <f t="shared" si="7"/>
        <v>0.25463438263745741</v>
      </c>
      <c r="P20">
        <f t="shared" si="8"/>
        <v>2.7502087393523498</v>
      </c>
      <c r="Q20">
        <f t="shared" si="9"/>
        <v>0.24222424475131865</v>
      </c>
      <c r="R20">
        <f t="shared" si="10"/>
        <v>0.15245473872016241</v>
      </c>
      <c r="S20">
        <f t="shared" si="11"/>
        <v>241.70115212766677</v>
      </c>
      <c r="T20">
        <f t="shared" si="12"/>
        <v>26.448938447127151</v>
      </c>
      <c r="U20">
        <f t="shared" si="13"/>
        <v>25.9465</v>
      </c>
      <c r="V20">
        <f t="shared" si="14"/>
        <v>3.3635910652337935</v>
      </c>
      <c r="W20">
        <f t="shared" si="15"/>
        <v>49.960850376079406</v>
      </c>
      <c r="X20">
        <f t="shared" si="16"/>
        <v>1.7059633781362202</v>
      </c>
      <c r="Y20">
        <f t="shared" si="17"/>
        <v>3.414600362673196</v>
      </c>
      <c r="Z20">
        <f t="shared" si="18"/>
        <v>1.6576276870975732</v>
      </c>
      <c r="AA20">
        <f t="shared" si="19"/>
        <v>-202.07776709565402</v>
      </c>
      <c r="AB20">
        <f t="shared" si="20"/>
        <v>37.734525029992838</v>
      </c>
      <c r="AC20">
        <f t="shared" si="21"/>
        <v>2.9337250233976682</v>
      </c>
      <c r="AD20">
        <f t="shared" si="22"/>
        <v>80.291635085403257</v>
      </c>
      <c r="AE20">
        <v>0</v>
      </c>
      <c r="AF20">
        <v>0</v>
      </c>
      <c r="AG20">
        <f t="shared" si="23"/>
        <v>1</v>
      </c>
      <c r="AH20">
        <f t="shared" si="24"/>
        <v>0</v>
      </c>
      <c r="AI20">
        <f t="shared" si="25"/>
        <v>47773.623095335701</v>
      </c>
      <c r="AJ20" t="s">
        <v>301</v>
      </c>
      <c r="AK20">
        <v>0</v>
      </c>
      <c r="AL20">
        <v>0</v>
      </c>
      <c r="AM20">
        <v>0</v>
      </c>
      <c r="AN20" t="e">
        <f t="shared" si="26"/>
        <v>#DIV/0!</v>
      </c>
      <c r="AO20">
        <v>-1</v>
      </c>
      <c r="AP20" t="s">
        <v>308</v>
      </c>
      <c r="AQ20">
        <v>10260.200000000001</v>
      </c>
      <c r="AR20">
        <v>966.93259999999998</v>
      </c>
      <c r="AS20">
        <v>1144.27</v>
      </c>
      <c r="AT20">
        <f t="shared" si="27"/>
        <v>0.15497863266536749</v>
      </c>
      <c r="AU20">
        <v>0.5</v>
      </c>
      <c r="AV20">
        <f t="shared" si="28"/>
        <v>1261.0256995480138</v>
      </c>
      <c r="AW20">
        <f t="shared" si="29"/>
        <v>10.986508470976108</v>
      </c>
      <c r="AX20">
        <f t="shared" si="30"/>
        <v>97.716019335919853</v>
      </c>
      <c r="AY20">
        <f t="shared" si="31"/>
        <v>9.5053641454511204E-3</v>
      </c>
      <c r="AZ20">
        <f t="shared" si="32"/>
        <v>-1</v>
      </c>
      <c r="BA20" t="e">
        <f t="shared" si="33"/>
        <v>#DIV/0!</v>
      </c>
      <c r="BB20" t="s">
        <v>301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>
        <f t="shared" si="38"/>
        <v>0.15497863266536743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BL20">
        <f t="shared" si="42"/>
        <v>1499.78</v>
      </c>
      <c r="BM20">
        <f t="shared" si="43"/>
        <v>1261.0256995480138</v>
      </c>
      <c r="BN20">
        <f t="shared" si="44"/>
        <v>0.84080711807599373</v>
      </c>
      <c r="BO20">
        <f t="shared" si="45"/>
        <v>0.1611577378866679</v>
      </c>
      <c r="BP20">
        <v>6</v>
      </c>
      <c r="BQ20">
        <v>0.5</v>
      </c>
      <c r="BR20" t="s">
        <v>303</v>
      </c>
      <c r="BS20">
        <v>1634223661.0999999</v>
      </c>
      <c r="BT20">
        <v>292.601</v>
      </c>
      <c r="BU20">
        <v>299.99700000000001</v>
      </c>
      <c r="BV20">
        <v>18.921700000000001</v>
      </c>
      <c r="BW20">
        <v>16.224499999999999</v>
      </c>
      <c r="BX20">
        <v>290.40300000000002</v>
      </c>
      <c r="BY20">
        <v>18.854700000000001</v>
      </c>
      <c r="BZ20">
        <v>1000.05</v>
      </c>
      <c r="CA20">
        <v>90.059299999999993</v>
      </c>
      <c r="CB20">
        <v>9.9796599999999999E-2</v>
      </c>
      <c r="CC20">
        <v>26.201000000000001</v>
      </c>
      <c r="CD20">
        <v>25.9465</v>
      </c>
      <c r="CE20">
        <v>999.9</v>
      </c>
      <c r="CF20">
        <v>0</v>
      </c>
      <c r="CG20">
        <v>0</v>
      </c>
      <c r="CH20">
        <v>10005.6</v>
      </c>
      <c r="CI20">
        <v>0</v>
      </c>
      <c r="CJ20">
        <v>1.5289399999999999E-3</v>
      </c>
      <c r="CK20">
        <v>1499.78</v>
      </c>
      <c r="CL20">
        <v>0.97300699999999996</v>
      </c>
      <c r="CM20">
        <v>2.6992700000000001E-2</v>
      </c>
      <c r="CN20">
        <v>0</v>
      </c>
      <c r="CO20">
        <v>966.93100000000004</v>
      </c>
      <c r="CP20">
        <v>5.0005600000000001</v>
      </c>
      <c r="CQ20">
        <v>14378.8</v>
      </c>
      <c r="CR20">
        <v>12929.7</v>
      </c>
      <c r="CS20">
        <v>40.061999999999998</v>
      </c>
      <c r="CT20">
        <v>40.75</v>
      </c>
      <c r="CU20">
        <v>38.936999999999998</v>
      </c>
      <c r="CV20">
        <v>40.875</v>
      </c>
      <c r="CW20">
        <v>40.686999999999998</v>
      </c>
      <c r="CX20">
        <v>1454.43</v>
      </c>
      <c r="CY20">
        <v>40.35</v>
      </c>
      <c r="CZ20">
        <v>0</v>
      </c>
      <c r="DA20">
        <v>121.6000001430511</v>
      </c>
      <c r="DB20">
        <v>0</v>
      </c>
      <c r="DC20">
        <v>966.93259999999998</v>
      </c>
      <c r="DD20">
        <v>2.975000004268197</v>
      </c>
      <c r="DE20">
        <v>62.946153726500462</v>
      </c>
      <c r="DF20">
        <v>14372.96</v>
      </c>
      <c r="DG20">
        <v>15</v>
      </c>
      <c r="DH20">
        <v>1634223682.5999999</v>
      </c>
      <c r="DI20" t="s">
        <v>309</v>
      </c>
      <c r="DJ20">
        <v>1634223678.0999999</v>
      </c>
      <c r="DK20">
        <v>1634223682.5999999</v>
      </c>
      <c r="DL20">
        <v>3</v>
      </c>
      <c r="DM20">
        <v>-0.108</v>
      </c>
      <c r="DN20">
        <v>-1E-3</v>
      </c>
      <c r="DO20">
        <v>2.198</v>
      </c>
      <c r="DP20">
        <v>6.7000000000000004E-2</v>
      </c>
      <c r="DQ20">
        <v>300</v>
      </c>
      <c r="DR20">
        <v>16</v>
      </c>
      <c r="DS20">
        <v>0.25</v>
      </c>
      <c r="DT20">
        <v>0.03</v>
      </c>
      <c r="DU20">
        <v>-7.29758268292683</v>
      </c>
      <c r="DV20">
        <v>-0.15251498257840279</v>
      </c>
      <c r="DW20">
        <v>2.0434209244207361E-2</v>
      </c>
      <c r="DX20">
        <v>1</v>
      </c>
      <c r="DY20">
        <v>966.78529411764703</v>
      </c>
      <c r="DZ20">
        <v>3.1944040574798231</v>
      </c>
      <c r="EA20">
        <v>0.39629545791668302</v>
      </c>
      <c r="EB20">
        <v>0</v>
      </c>
      <c r="EC20">
        <v>2.731576585365854</v>
      </c>
      <c r="ED20">
        <v>8.2145644599303846E-2</v>
      </c>
      <c r="EE20">
        <v>8.2190544853381117E-3</v>
      </c>
      <c r="EF20">
        <v>1</v>
      </c>
      <c r="EG20">
        <v>2</v>
      </c>
      <c r="EH20">
        <v>3</v>
      </c>
      <c r="EI20" t="s">
        <v>305</v>
      </c>
      <c r="EJ20">
        <v>100</v>
      </c>
      <c r="EK20">
        <v>100</v>
      </c>
      <c r="EL20">
        <v>2.198</v>
      </c>
      <c r="EM20">
        <v>6.7000000000000004E-2</v>
      </c>
      <c r="EN20">
        <v>1.8202477725185</v>
      </c>
      <c r="EO20">
        <v>1.948427853356016E-3</v>
      </c>
      <c r="EP20">
        <v>-1.17243448438673E-6</v>
      </c>
      <c r="EQ20">
        <v>3.7522437633766031E-10</v>
      </c>
      <c r="ER20">
        <v>-7.0440838713748205E-2</v>
      </c>
      <c r="ES20">
        <v>1.324990706552629E-3</v>
      </c>
      <c r="ET20">
        <v>4.5198677459254959E-4</v>
      </c>
      <c r="EU20">
        <v>-2.6198240979392152E-7</v>
      </c>
      <c r="EV20">
        <v>2</v>
      </c>
      <c r="EW20">
        <v>2078</v>
      </c>
      <c r="EX20">
        <v>1</v>
      </c>
      <c r="EY20">
        <v>28</v>
      </c>
      <c r="EZ20">
        <v>3.2</v>
      </c>
      <c r="FA20">
        <v>3.2</v>
      </c>
      <c r="FB20">
        <v>1.2793000000000001</v>
      </c>
      <c r="FC20">
        <v>2.50366</v>
      </c>
      <c r="FD20">
        <v>2.8491200000000001</v>
      </c>
      <c r="FE20">
        <v>3.1726100000000002</v>
      </c>
      <c r="FF20">
        <v>3.0981399999999999</v>
      </c>
      <c r="FG20">
        <v>2.3730500000000001</v>
      </c>
      <c r="FH20">
        <v>33.8735</v>
      </c>
      <c r="FI20">
        <v>24.2364</v>
      </c>
      <c r="FJ20">
        <v>18</v>
      </c>
      <c r="FK20">
        <v>1066.96</v>
      </c>
      <c r="FL20">
        <v>739.90599999999995</v>
      </c>
      <c r="FM20">
        <v>24.9999</v>
      </c>
      <c r="FN20">
        <v>24.303699999999999</v>
      </c>
      <c r="FO20">
        <v>30.0002</v>
      </c>
      <c r="FP20">
        <v>24.052</v>
      </c>
      <c r="FQ20">
        <v>24.123799999999999</v>
      </c>
      <c r="FR20">
        <v>25.629799999999999</v>
      </c>
      <c r="FS20">
        <v>39.128900000000002</v>
      </c>
      <c r="FT20">
        <v>38.275199999999998</v>
      </c>
      <c r="FU20">
        <v>25</v>
      </c>
      <c r="FV20">
        <v>300</v>
      </c>
      <c r="FW20">
        <v>16.259499999999999</v>
      </c>
      <c r="FX20">
        <v>101.151</v>
      </c>
      <c r="FY20">
        <v>101.82299999999999</v>
      </c>
    </row>
    <row r="21" spans="1:181" x14ac:dyDescent="0.2">
      <c r="A21">
        <v>3</v>
      </c>
      <c r="B21">
        <v>1634223803.5999999</v>
      </c>
      <c r="C21">
        <v>264.5</v>
      </c>
      <c r="D21" t="s">
        <v>310</v>
      </c>
      <c r="E21" t="s">
        <v>311</v>
      </c>
      <c r="F21" t="s">
        <v>300</v>
      </c>
      <c r="G21">
        <v>1634223803.5999999</v>
      </c>
      <c r="H21">
        <f t="shared" si="0"/>
        <v>4.9181299237760776E-3</v>
      </c>
      <c r="I21">
        <f t="shared" si="1"/>
        <v>4.9181299237760774</v>
      </c>
      <c r="J21">
        <f t="shared" si="2"/>
        <v>7.3992400488401522</v>
      </c>
      <c r="K21">
        <f t="shared" si="3"/>
        <v>194.95400000000001</v>
      </c>
      <c r="L21">
        <f t="shared" si="4"/>
        <v>144.75079886241488</v>
      </c>
      <c r="M21">
        <f t="shared" si="5"/>
        <v>13.050340040272008</v>
      </c>
      <c r="N21">
        <f t="shared" si="6"/>
        <v>17.576524704568005</v>
      </c>
      <c r="O21">
        <f t="shared" si="7"/>
        <v>0.27487883831136806</v>
      </c>
      <c r="P21">
        <f t="shared" si="8"/>
        <v>2.7488013524747537</v>
      </c>
      <c r="Q21">
        <f t="shared" si="9"/>
        <v>0.26046993110524624</v>
      </c>
      <c r="R21">
        <f t="shared" si="10"/>
        <v>0.16402532170290302</v>
      </c>
      <c r="S21">
        <f t="shared" si="11"/>
        <v>241.74278912716372</v>
      </c>
      <c r="T21">
        <f t="shared" si="12"/>
        <v>26.470877189789121</v>
      </c>
      <c r="U21">
        <f t="shared" si="13"/>
        <v>25.951799999999999</v>
      </c>
      <c r="V21">
        <f t="shared" si="14"/>
        <v>3.3646465169726949</v>
      </c>
      <c r="W21">
        <f t="shared" si="15"/>
        <v>49.748832043837687</v>
      </c>
      <c r="X21">
        <f t="shared" si="16"/>
        <v>1.7102297348648003</v>
      </c>
      <c r="Y21">
        <f t="shared" si="17"/>
        <v>3.4377284141219229</v>
      </c>
      <c r="Z21">
        <f t="shared" si="18"/>
        <v>1.6544167821078946</v>
      </c>
      <c r="AA21">
        <f t="shared" si="19"/>
        <v>-216.88952963852503</v>
      </c>
      <c r="AB21">
        <f t="shared" si="20"/>
        <v>53.86829309006427</v>
      </c>
      <c r="AC21">
        <f t="shared" si="21"/>
        <v>4.1927271603470979</v>
      </c>
      <c r="AD21">
        <f t="shared" si="22"/>
        <v>82.914279739050045</v>
      </c>
      <c r="AE21">
        <v>0</v>
      </c>
      <c r="AF21">
        <v>0</v>
      </c>
      <c r="AG21">
        <f t="shared" si="23"/>
        <v>1</v>
      </c>
      <c r="AH21">
        <f t="shared" si="24"/>
        <v>0</v>
      </c>
      <c r="AI21">
        <f t="shared" si="25"/>
        <v>47717.134795805607</v>
      </c>
      <c r="AJ21" t="s">
        <v>301</v>
      </c>
      <c r="AK21">
        <v>0</v>
      </c>
      <c r="AL21">
        <v>0</v>
      </c>
      <c r="AM21">
        <v>0</v>
      </c>
      <c r="AN21" t="e">
        <f t="shared" si="26"/>
        <v>#DIV/0!</v>
      </c>
      <c r="AO21">
        <v>-1</v>
      </c>
      <c r="AP21" t="s">
        <v>312</v>
      </c>
      <c r="AQ21">
        <v>10261.9</v>
      </c>
      <c r="AR21">
        <v>898.32988461538469</v>
      </c>
      <c r="AS21">
        <v>1042.22</v>
      </c>
      <c r="AT21">
        <f t="shared" si="27"/>
        <v>0.13806117267430618</v>
      </c>
      <c r="AU21">
        <v>0.5</v>
      </c>
      <c r="AV21">
        <f t="shared" si="28"/>
        <v>1261.236599547753</v>
      </c>
      <c r="AW21">
        <f t="shared" si="29"/>
        <v>7.3992400488401522</v>
      </c>
      <c r="AX21">
        <f t="shared" si="30"/>
        <v>87.063901976658542</v>
      </c>
      <c r="AY21">
        <f t="shared" si="31"/>
        <v>6.6595276824759951E-3</v>
      </c>
      <c r="AZ21">
        <f t="shared" si="32"/>
        <v>-1</v>
      </c>
      <c r="BA21" t="e">
        <f t="shared" si="33"/>
        <v>#DIV/0!</v>
      </c>
      <c r="BB21" t="s">
        <v>301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>
        <f t="shared" si="38"/>
        <v>0.13806117267430612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BL21">
        <f t="shared" si="42"/>
        <v>1500.03</v>
      </c>
      <c r="BM21">
        <f t="shared" si="43"/>
        <v>1261.236599547753</v>
      </c>
      <c r="BN21">
        <f t="shared" si="44"/>
        <v>0.84080758354683116</v>
      </c>
      <c r="BO21">
        <f t="shared" si="45"/>
        <v>0.16115863624538423</v>
      </c>
      <c r="BP21">
        <v>6</v>
      </c>
      <c r="BQ21">
        <v>0.5</v>
      </c>
      <c r="BR21" t="s">
        <v>303</v>
      </c>
      <c r="BS21">
        <v>1634223803.5999999</v>
      </c>
      <c r="BT21">
        <v>194.95400000000001</v>
      </c>
      <c r="BU21">
        <v>199.96899999999999</v>
      </c>
      <c r="BV21">
        <v>18.9694</v>
      </c>
      <c r="BW21">
        <v>16.074400000000001</v>
      </c>
      <c r="BX21">
        <v>193.09100000000001</v>
      </c>
      <c r="BY21">
        <v>18.903400000000001</v>
      </c>
      <c r="BZ21">
        <v>999.96600000000001</v>
      </c>
      <c r="CA21">
        <v>90.057100000000005</v>
      </c>
      <c r="CB21">
        <v>0.100192</v>
      </c>
      <c r="CC21">
        <v>26.315300000000001</v>
      </c>
      <c r="CD21">
        <v>25.951799999999999</v>
      </c>
      <c r="CE21">
        <v>999.9</v>
      </c>
      <c r="CF21">
        <v>0</v>
      </c>
      <c r="CG21">
        <v>0</v>
      </c>
      <c r="CH21">
        <v>9997.5</v>
      </c>
      <c r="CI21">
        <v>0</v>
      </c>
      <c r="CJ21">
        <v>1.5289399999999999E-3</v>
      </c>
      <c r="CK21">
        <v>1500.03</v>
      </c>
      <c r="CL21">
        <v>0.97299000000000002</v>
      </c>
      <c r="CM21">
        <v>2.7009600000000002E-2</v>
      </c>
      <c r="CN21">
        <v>0</v>
      </c>
      <c r="CO21">
        <v>897.69399999999996</v>
      </c>
      <c r="CP21">
        <v>5.0005600000000001</v>
      </c>
      <c r="CQ21">
        <v>13352</v>
      </c>
      <c r="CR21">
        <v>12931.7</v>
      </c>
      <c r="CS21">
        <v>39.561999999999998</v>
      </c>
      <c r="CT21">
        <v>39.875</v>
      </c>
      <c r="CU21">
        <v>38.686999999999998</v>
      </c>
      <c r="CV21">
        <v>38.811999999999998</v>
      </c>
      <c r="CW21">
        <v>40.125</v>
      </c>
      <c r="CX21">
        <v>1454.65</v>
      </c>
      <c r="CY21">
        <v>40.380000000000003</v>
      </c>
      <c r="CZ21">
        <v>0</v>
      </c>
      <c r="DA21">
        <v>142.20000004768369</v>
      </c>
      <c r="DB21">
        <v>0</v>
      </c>
      <c r="DC21">
        <v>898.32988461538469</v>
      </c>
      <c r="DD21">
        <v>-2.908820501857349</v>
      </c>
      <c r="DE21">
        <v>-62.762393093433829</v>
      </c>
      <c r="DF21">
        <v>13359.91538461538</v>
      </c>
      <c r="DG21">
        <v>15</v>
      </c>
      <c r="DH21">
        <v>1634223829.0999999</v>
      </c>
      <c r="DI21" t="s">
        <v>313</v>
      </c>
      <c r="DJ21">
        <v>1634223820.5999999</v>
      </c>
      <c r="DK21">
        <v>1634223829.0999999</v>
      </c>
      <c r="DL21">
        <v>4</v>
      </c>
      <c r="DM21">
        <v>-0.192</v>
      </c>
      <c r="DN21">
        <v>1E-3</v>
      </c>
      <c r="DO21">
        <v>1.863</v>
      </c>
      <c r="DP21">
        <v>6.6000000000000003E-2</v>
      </c>
      <c r="DQ21">
        <v>200</v>
      </c>
      <c r="DR21">
        <v>16</v>
      </c>
      <c r="DS21">
        <v>0.37</v>
      </c>
      <c r="DT21">
        <v>0.03</v>
      </c>
      <c r="DU21">
        <v>-4.8392826829268296</v>
      </c>
      <c r="DV21">
        <v>-0.1198940069686471</v>
      </c>
      <c r="DW21">
        <v>1.557575680726226E-2</v>
      </c>
      <c r="DX21">
        <v>1</v>
      </c>
      <c r="DY21">
        <v>898.44484848484854</v>
      </c>
      <c r="DZ21">
        <v>-2.30375992592487</v>
      </c>
      <c r="EA21">
        <v>0.33269042131853149</v>
      </c>
      <c r="EB21">
        <v>0</v>
      </c>
      <c r="EC21">
        <v>2.931118536585366</v>
      </c>
      <c r="ED21">
        <v>6.3557142857140883E-2</v>
      </c>
      <c r="EE21">
        <v>6.4406296317626541E-3</v>
      </c>
      <c r="EF21">
        <v>1</v>
      </c>
      <c r="EG21">
        <v>2</v>
      </c>
      <c r="EH21">
        <v>3</v>
      </c>
      <c r="EI21" t="s">
        <v>305</v>
      </c>
      <c r="EJ21">
        <v>100</v>
      </c>
      <c r="EK21">
        <v>100</v>
      </c>
      <c r="EL21">
        <v>1.863</v>
      </c>
      <c r="EM21">
        <v>6.6000000000000003E-2</v>
      </c>
      <c r="EN21">
        <v>1.7121637325142971</v>
      </c>
      <c r="EO21">
        <v>1.948427853356016E-3</v>
      </c>
      <c r="EP21">
        <v>-1.17243448438673E-6</v>
      </c>
      <c r="EQ21">
        <v>3.7522437633766031E-10</v>
      </c>
      <c r="ER21">
        <v>-7.1033532492126433E-2</v>
      </c>
      <c r="ES21">
        <v>1.324990706552629E-3</v>
      </c>
      <c r="ET21">
        <v>4.5198677459254959E-4</v>
      </c>
      <c r="EU21">
        <v>-2.6198240979392152E-7</v>
      </c>
      <c r="EV21">
        <v>2</v>
      </c>
      <c r="EW21">
        <v>2078</v>
      </c>
      <c r="EX21">
        <v>1</v>
      </c>
      <c r="EY21">
        <v>28</v>
      </c>
      <c r="EZ21">
        <v>2.1</v>
      </c>
      <c r="FA21">
        <v>2</v>
      </c>
      <c r="FB21">
        <v>0.92040999999999995</v>
      </c>
      <c r="FC21">
        <v>2.51831</v>
      </c>
      <c r="FD21">
        <v>2.8491200000000001</v>
      </c>
      <c r="FE21">
        <v>3.1689500000000002</v>
      </c>
      <c r="FF21">
        <v>3.0981399999999999</v>
      </c>
      <c r="FG21">
        <v>2.3730500000000001</v>
      </c>
      <c r="FH21">
        <v>33.941299999999998</v>
      </c>
      <c r="FI21">
        <v>24.227599999999999</v>
      </c>
      <c r="FJ21">
        <v>18</v>
      </c>
      <c r="FK21">
        <v>1067.3900000000001</v>
      </c>
      <c r="FL21">
        <v>737.01900000000001</v>
      </c>
      <c r="FM21">
        <v>24.9999</v>
      </c>
      <c r="FN21">
        <v>24.330300000000001</v>
      </c>
      <c r="FO21">
        <v>30</v>
      </c>
      <c r="FP21">
        <v>24.0763</v>
      </c>
      <c r="FQ21">
        <v>24.1496</v>
      </c>
      <c r="FR21">
        <v>18.458200000000001</v>
      </c>
      <c r="FS21">
        <v>39.639400000000002</v>
      </c>
      <c r="FT21">
        <v>33.377699999999997</v>
      </c>
      <c r="FU21">
        <v>25</v>
      </c>
      <c r="FV21">
        <v>200</v>
      </c>
      <c r="FW21">
        <v>16.0733</v>
      </c>
      <c r="FX21">
        <v>101.14700000000001</v>
      </c>
      <c r="FY21">
        <v>101.812</v>
      </c>
    </row>
    <row r="22" spans="1:181" x14ac:dyDescent="0.2">
      <c r="A22">
        <v>4</v>
      </c>
      <c r="B22">
        <v>1634223950.0999999</v>
      </c>
      <c r="C22">
        <v>411</v>
      </c>
      <c r="D22" t="s">
        <v>314</v>
      </c>
      <c r="E22" t="s">
        <v>315</v>
      </c>
      <c r="F22" t="s">
        <v>300</v>
      </c>
      <c r="G22">
        <v>1634223950.0999999</v>
      </c>
      <c r="H22">
        <f t="shared" si="0"/>
        <v>5.2070549606740022E-3</v>
      </c>
      <c r="I22">
        <f t="shared" si="1"/>
        <v>5.207054960674002</v>
      </c>
      <c r="J22">
        <f t="shared" si="2"/>
        <v>2.624712923414628</v>
      </c>
      <c r="K22">
        <f t="shared" si="3"/>
        <v>98.102000000000004</v>
      </c>
      <c r="L22">
        <f t="shared" si="4"/>
        <v>80.501079754822683</v>
      </c>
      <c r="M22">
        <f t="shared" si="5"/>
        <v>7.2583500706940765</v>
      </c>
      <c r="N22">
        <f t="shared" si="6"/>
        <v>8.8453305322599984</v>
      </c>
      <c r="O22">
        <f t="shared" si="7"/>
        <v>0.29515914696418777</v>
      </c>
      <c r="P22">
        <f t="shared" si="8"/>
        <v>2.7486227487992654</v>
      </c>
      <c r="Q22">
        <f t="shared" si="9"/>
        <v>0.278613349868853</v>
      </c>
      <c r="R22">
        <f t="shared" si="10"/>
        <v>0.17554257996684686</v>
      </c>
      <c r="S22">
        <f t="shared" si="11"/>
        <v>241.72886312754952</v>
      </c>
      <c r="T22">
        <f t="shared" si="12"/>
        <v>26.305739044617084</v>
      </c>
      <c r="U22">
        <f t="shared" si="13"/>
        <v>25.8918</v>
      </c>
      <c r="V22">
        <f t="shared" si="14"/>
        <v>3.3527148887164611</v>
      </c>
      <c r="W22">
        <f t="shared" si="15"/>
        <v>50.138566151911903</v>
      </c>
      <c r="X22">
        <f t="shared" si="16"/>
        <v>1.7149673284519997</v>
      </c>
      <c r="Y22">
        <f t="shared" si="17"/>
        <v>3.4204554698591116</v>
      </c>
      <c r="Z22">
        <f t="shared" si="18"/>
        <v>1.6377475602644613</v>
      </c>
      <c r="AA22">
        <f t="shared" si="19"/>
        <v>-229.63112376572349</v>
      </c>
      <c r="AB22">
        <f t="shared" si="20"/>
        <v>50.115744125970643</v>
      </c>
      <c r="AC22">
        <f t="shared" si="21"/>
        <v>3.8980670147480008</v>
      </c>
      <c r="AD22">
        <f t="shared" si="22"/>
        <v>66.111550502544674</v>
      </c>
      <c r="AE22">
        <v>0</v>
      </c>
      <c r="AF22">
        <v>0</v>
      </c>
      <c r="AG22">
        <f t="shared" si="23"/>
        <v>1</v>
      </c>
      <c r="AH22">
        <f t="shared" si="24"/>
        <v>0</v>
      </c>
      <c r="AI22">
        <f t="shared" si="25"/>
        <v>47726.049071328322</v>
      </c>
      <c r="AJ22" t="s">
        <v>301</v>
      </c>
      <c r="AK22">
        <v>0</v>
      </c>
      <c r="AL22">
        <v>0</v>
      </c>
      <c r="AM22">
        <v>0</v>
      </c>
      <c r="AN22" t="e">
        <f t="shared" si="26"/>
        <v>#DIV/0!</v>
      </c>
      <c r="AO22">
        <v>-1</v>
      </c>
      <c r="AP22" t="s">
        <v>316</v>
      </c>
      <c r="AQ22">
        <v>10264.9</v>
      </c>
      <c r="AR22">
        <v>840.3355600000001</v>
      </c>
      <c r="AS22">
        <v>949.14400000000001</v>
      </c>
      <c r="AT22">
        <f t="shared" si="27"/>
        <v>0.11463849531788628</v>
      </c>
      <c r="AU22">
        <v>0.5</v>
      </c>
      <c r="AV22">
        <f t="shared" si="28"/>
        <v>1261.1687995479533</v>
      </c>
      <c r="AW22">
        <f t="shared" si="29"/>
        <v>2.624712923414628</v>
      </c>
      <c r="AX22">
        <f t="shared" si="30"/>
        <v>72.289246761021147</v>
      </c>
      <c r="AY22">
        <f t="shared" si="31"/>
        <v>2.8740902286147983E-3</v>
      </c>
      <c r="AZ22">
        <f t="shared" si="32"/>
        <v>-1</v>
      </c>
      <c r="BA22" t="e">
        <f t="shared" si="33"/>
        <v>#DIV/0!</v>
      </c>
      <c r="BB22" t="s">
        <v>301</v>
      </c>
      <c r="BC22">
        <v>0</v>
      </c>
      <c r="BD22" t="e">
        <f t="shared" si="34"/>
        <v>#DIV/0!</v>
      </c>
      <c r="BE22" t="e">
        <f t="shared" si="35"/>
        <v>#DIV/0!</v>
      </c>
      <c r="BF22" t="e">
        <f t="shared" si="36"/>
        <v>#DIV/0!</v>
      </c>
      <c r="BG22" t="e">
        <f t="shared" si="37"/>
        <v>#DIV/0!</v>
      </c>
      <c r="BH22">
        <f t="shared" si="38"/>
        <v>0.11463849531788634</v>
      </c>
      <c r="BI22" t="e">
        <f t="shared" si="39"/>
        <v>#DIV/0!</v>
      </c>
      <c r="BJ22" t="e">
        <f t="shared" si="40"/>
        <v>#DIV/0!</v>
      </c>
      <c r="BK22" t="e">
        <f t="shared" si="41"/>
        <v>#DIV/0!</v>
      </c>
      <c r="BL22">
        <f t="shared" si="42"/>
        <v>1499.95</v>
      </c>
      <c r="BM22">
        <f t="shared" si="43"/>
        <v>1261.1687995479533</v>
      </c>
      <c r="BN22">
        <f t="shared" si="44"/>
        <v>0.84080722660618901</v>
      </c>
      <c r="BO22">
        <f t="shared" si="45"/>
        <v>0.16115794734994468</v>
      </c>
      <c r="BP22">
        <v>6</v>
      </c>
      <c r="BQ22">
        <v>0.5</v>
      </c>
      <c r="BR22" t="s">
        <v>303</v>
      </c>
      <c r="BS22">
        <v>1634223950.0999999</v>
      </c>
      <c r="BT22">
        <v>98.102000000000004</v>
      </c>
      <c r="BU22">
        <v>99.983500000000006</v>
      </c>
      <c r="BV22">
        <v>19.020399999999999</v>
      </c>
      <c r="BW22">
        <v>15.955299999999999</v>
      </c>
      <c r="BX22">
        <v>96.429000000000002</v>
      </c>
      <c r="BY22">
        <v>18.959399999999999</v>
      </c>
      <c r="BZ22">
        <v>999.90499999999997</v>
      </c>
      <c r="CA22">
        <v>90.064499999999995</v>
      </c>
      <c r="CB22">
        <v>0.10013</v>
      </c>
      <c r="CC22">
        <v>26.23</v>
      </c>
      <c r="CD22">
        <v>25.8918</v>
      </c>
      <c r="CE22">
        <v>999.9</v>
      </c>
      <c r="CF22">
        <v>0</v>
      </c>
      <c r="CG22">
        <v>0</v>
      </c>
      <c r="CH22">
        <v>9995.6200000000008</v>
      </c>
      <c r="CI22">
        <v>0</v>
      </c>
      <c r="CJ22">
        <v>1.5289399999999999E-3</v>
      </c>
      <c r="CK22">
        <v>1499.95</v>
      </c>
      <c r="CL22">
        <v>0.973001</v>
      </c>
      <c r="CM22">
        <v>2.6998999999999999E-2</v>
      </c>
      <c r="CN22">
        <v>0</v>
      </c>
      <c r="CO22">
        <v>839.32799999999997</v>
      </c>
      <c r="CP22">
        <v>5.0005600000000001</v>
      </c>
      <c r="CQ22">
        <v>12435.7</v>
      </c>
      <c r="CR22">
        <v>12931.1</v>
      </c>
      <c r="CS22">
        <v>38</v>
      </c>
      <c r="CT22">
        <v>38.561999999999998</v>
      </c>
      <c r="CU22">
        <v>37.561999999999998</v>
      </c>
      <c r="CV22">
        <v>37.186999999999998</v>
      </c>
      <c r="CW22">
        <v>38.561999999999998</v>
      </c>
      <c r="CX22">
        <v>1454.59</v>
      </c>
      <c r="CY22">
        <v>40.36</v>
      </c>
      <c r="CZ22">
        <v>0</v>
      </c>
      <c r="DA22">
        <v>145.79999995231631</v>
      </c>
      <c r="DB22">
        <v>0</v>
      </c>
      <c r="DC22">
        <v>840.3355600000001</v>
      </c>
      <c r="DD22">
        <v>-8.1324615553295807</v>
      </c>
      <c r="DE22">
        <v>-125.27692323730309</v>
      </c>
      <c r="DF22">
        <v>12450.204</v>
      </c>
      <c r="DG22">
        <v>15</v>
      </c>
      <c r="DH22">
        <v>1634223974.0999999</v>
      </c>
      <c r="DI22" t="s">
        <v>317</v>
      </c>
      <c r="DJ22">
        <v>1634223966.0999999</v>
      </c>
      <c r="DK22">
        <v>1634223974.0999999</v>
      </c>
      <c r="DL22">
        <v>5</v>
      </c>
      <c r="DM22">
        <v>-2.8000000000000001E-2</v>
      </c>
      <c r="DN22">
        <v>-2E-3</v>
      </c>
      <c r="DO22">
        <v>1.673</v>
      </c>
      <c r="DP22">
        <v>6.0999999999999999E-2</v>
      </c>
      <c r="DQ22">
        <v>100</v>
      </c>
      <c r="DR22">
        <v>16</v>
      </c>
      <c r="DS22">
        <v>0.21</v>
      </c>
      <c r="DT22">
        <v>0.03</v>
      </c>
      <c r="DU22">
        <v>-1.881894878048781</v>
      </c>
      <c r="DV22">
        <v>4.147965156794297E-2</v>
      </c>
      <c r="DW22">
        <v>1.6783289035191721E-2</v>
      </c>
      <c r="DX22">
        <v>1</v>
      </c>
      <c r="DY22">
        <v>840.74068571428563</v>
      </c>
      <c r="DZ22">
        <v>-8.0736649755316154</v>
      </c>
      <c r="EA22">
        <v>0.84167705959772254</v>
      </c>
      <c r="EB22">
        <v>0</v>
      </c>
      <c r="EC22">
        <v>3.0926282926829272</v>
      </c>
      <c r="ED22">
        <v>0.1344497560975601</v>
      </c>
      <c r="EE22">
        <v>1.3518564092900099E-2</v>
      </c>
      <c r="EF22">
        <v>0</v>
      </c>
      <c r="EG22">
        <v>1</v>
      </c>
      <c r="EH22">
        <v>3</v>
      </c>
      <c r="EI22" t="s">
        <v>318</v>
      </c>
      <c r="EJ22">
        <v>100</v>
      </c>
      <c r="EK22">
        <v>100</v>
      </c>
      <c r="EL22">
        <v>1.673</v>
      </c>
      <c r="EM22">
        <v>6.0999999999999999E-2</v>
      </c>
      <c r="EN22">
        <v>1.5203145666100391</v>
      </c>
      <c r="EO22">
        <v>1.948427853356016E-3</v>
      </c>
      <c r="EP22">
        <v>-1.17243448438673E-6</v>
      </c>
      <c r="EQ22">
        <v>3.7522437633766031E-10</v>
      </c>
      <c r="ER22">
        <v>-7.0195355999219333E-2</v>
      </c>
      <c r="ES22">
        <v>1.324990706552629E-3</v>
      </c>
      <c r="ET22">
        <v>4.5198677459254959E-4</v>
      </c>
      <c r="EU22">
        <v>-2.6198240979392152E-7</v>
      </c>
      <c r="EV22">
        <v>2</v>
      </c>
      <c r="EW22">
        <v>2078</v>
      </c>
      <c r="EX22">
        <v>1</v>
      </c>
      <c r="EY22">
        <v>28</v>
      </c>
      <c r="EZ22">
        <v>2.2000000000000002</v>
      </c>
      <c r="FA22">
        <v>2</v>
      </c>
      <c r="FB22">
        <v>0.539551</v>
      </c>
      <c r="FC22">
        <v>2.5305200000000001</v>
      </c>
      <c r="FD22">
        <v>2.8491200000000001</v>
      </c>
      <c r="FE22">
        <v>3.1701700000000002</v>
      </c>
      <c r="FF22">
        <v>3.0981399999999999</v>
      </c>
      <c r="FG22">
        <v>2.3730500000000001</v>
      </c>
      <c r="FH22">
        <v>34.0092</v>
      </c>
      <c r="FI22">
        <v>24.227599999999999</v>
      </c>
      <c r="FJ22">
        <v>18</v>
      </c>
      <c r="FK22">
        <v>1067.68</v>
      </c>
      <c r="FL22">
        <v>735.60500000000002</v>
      </c>
      <c r="FM22">
        <v>25</v>
      </c>
      <c r="FN22">
        <v>24.348500000000001</v>
      </c>
      <c r="FO22">
        <v>30.0001</v>
      </c>
      <c r="FP22">
        <v>24.0946</v>
      </c>
      <c r="FQ22">
        <v>24.168399999999998</v>
      </c>
      <c r="FR22">
        <v>10.846299999999999</v>
      </c>
      <c r="FS22">
        <v>39.911999999999999</v>
      </c>
      <c r="FT22">
        <v>28.7928</v>
      </c>
      <c r="FU22">
        <v>25</v>
      </c>
      <c r="FV22">
        <v>100</v>
      </c>
      <c r="FW22">
        <v>15.831899999999999</v>
      </c>
      <c r="FX22">
        <v>101.143</v>
      </c>
      <c r="FY22">
        <v>101.807</v>
      </c>
    </row>
    <row r="23" spans="1:181" x14ac:dyDescent="0.2">
      <c r="A23">
        <v>5</v>
      </c>
      <c r="B23">
        <v>1634224095.5</v>
      </c>
      <c r="C23">
        <v>556.40000009536743</v>
      </c>
      <c r="D23" t="s">
        <v>319</v>
      </c>
      <c r="E23" t="s">
        <v>320</v>
      </c>
      <c r="F23" t="s">
        <v>300</v>
      </c>
      <c r="G23">
        <v>1634224095.5</v>
      </c>
      <c r="H23">
        <f t="shared" si="0"/>
        <v>5.4877103270188684E-3</v>
      </c>
      <c r="I23">
        <f t="shared" si="1"/>
        <v>5.4877103270188687</v>
      </c>
      <c r="J23">
        <f t="shared" si="2"/>
        <v>4.3038014203401059E-2</v>
      </c>
      <c r="K23">
        <f t="shared" si="3"/>
        <v>49.8369</v>
      </c>
      <c r="L23">
        <f t="shared" si="4"/>
        <v>48.15184862075516</v>
      </c>
      <c r="M23">
        <f t="shared" si="5"/>
        <v>4.3417181305717474</v>
      </c>
      <c r="N23">
        <f t="shared" si="6"/>
        <v>4.4936545220867101</v>
      </c>
      <c r="O23">
        <f t="shared" si="7"/>
        <v>0.31207249626009753</v>
      </c>
      <c r="P23">
        <f t="shared" si="8"/>
        <v>2.7518459443329273</v>
      </c>
      <c r="Q23">
        <f t="shared" si="9"/>
        <v>0.29365991716928047</v>
      </c>
      <c r="R23">
        <f t="shared" si="10"/>
        <v>0.18510114997921917</v>
      </c>
      <c r="S23">
        <f t="shared" si="11"/>
        <v>241.69752212721696</v>
      </c>
      <c r="T23">
        <f t="shared" si="12"/>
        <v>26.140758054494487</v>
      </c>
      <c r="U23">
        <f t="shared" si="13"/>
        <v>25.8248</v>
      </c>
      <c r="V23">
        <f t="shared" si="14"/>
        <v>3.3394349283963383</v>
      </c>
      <c r="W23">
        <f t="shared" si="15"/>
        <v>50.003718020848567</v>
      </c>
      <c r="X23">
        <f t="shared" si="16"/>
        <v>1.7015545479704899</v>
      </c>
      <c r="Y23">
        <f t="shared" si="17"/>
        <v>3.4028560581456024</v>
      </c>
      <c r="Z23">
        <f t="shared" si="18"/>
        <v>1.6378803804258484</v>
      </c>
      <c r="AA23">
        <f t="shared" si="19"/>
        <v>-242.0080254215321</v>
      </c>
      <c r="AB23">
        <f t="shared" si="20"/>
        <v>47.162855147323974</v>
      </c>
      <c r="AC23">
        <f t="shared" si="21"/>
        <v>3.6612556593906929</v>
      </c>
      <c r="AD23">
        <f t="shared" si="22"/>
        <v>50.513607512399524</v>
      </c>
      <c r="AE23">
        <v>0</v>
      </c>
      <c r="AF23">
        <v>0</v>
      </c>
      <c r="AG23">
        <f t="shared" si="23"/>
        <v>1</v>
      </c>
      <c r="AH23">
        <f t="shared" si="24"/>
        <v>0</v>
      </c>
      <c r="AI23">
        <f t="shared" si="25"/>
        <v>47827.584981170687</v>
      </c>
      <c r="AJ23" t="s">
        <v>301</v>
      </c>
      <c r="AK23">
        <v>0</v>
      </c>
      <c r="AL23">
        <v>0</v>
      </c>
      <c r="AM23">
        <v>0</v>
      </c>
      <c r="AN23" t="e">
        <f t="shared" si="26"/>
        <v>#DIV/0!</v>
      </c>
      <c r="AO23">
        <v>-1</v>
      </c>
      <c r="AP23" t="s">
        <v>321</v>
      </c>
      <c r="AQ23">
        <v>10263.4</v>
      </c>
      <c r="AR23">
        <v>820.60065384615382</v>
      </c>
      <c r="AS23">
        <v>909.29200000000003</v>
      </c>
      <c r="AT23">
        <f t="shared" si="27"/>
        <v>9.7538905163408685E-2</v>
      </c>
      <c r="AU23">
        <v>0.5</v>
      </c>
      <c r="AV23">
        <f t="shared" si="28"/>
        <v>1261.0010995477808</v>
      </c>
      <c r="AW23">
        <f t="shared" si="29"/>
        <v>4.3038014203401059E-2</v>
      </c>
      <c r="AX23">
        <f t="shared" si="30"/>
        <v>61.49833332987253</v>
      </c>
      <c r="AY23">
        <f t="shared" si="31"/>
        <v>8.2715075710675784E-4</v>
      </c>
      <c r="AZ23">
        <f t="shared" si="32"/>
        <v>-1</v>
      </c>
      <c r="BA23" t="e">
        <f t="shared" si="33"/>
        <v>#DIV/0!</v>
      </c>
      <c r="BB23" t="s">
        <v>301</v>
      </c>
      <c r="BC23">
        <v>0</v>
      </c>
      <c r="BD23" t="e">
        <f t="shared" si="34"/>
        <v>#DIV/0!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>
        <f t="shared" si="38"/>
        <v>9.7538905163408685E-2</v>
      </c>
      <c r="BI23" t="e">
        <f t="shared" si="39"/>
        <v>#DIV/0!</v>
      </c>
      <c r="BJ23" t="e">
        <f t="shared" si="40"/>
        <v>#DIV/0!</v>
      </c>
      <c r="BK23" t="e">
        <f t="shared" si="41"/>
        <v>#DIV/0!</v>
      </c>
      <c r="BL23">
        <f t="shared" si="42"/>
        <v>1499.75</v>
      </c>
      <c r="BM23">
        <f t="shared" si="43"/>
        <v>1261.0010995477808</v>
      </c>
      <c r="BN23">
        <f t="shared" si="44"/>
        <v>0.84080753428756849</v>
      </c>
      <c r="BO23">
        <f t="shared" si="45"/>
        <v>0.16115854117500714</v>
      </c>
      <c r="BP23">
        <v>6</v>
      </c>
      <c r="BQ23">
        <v>0.5</v>
      </c>
      <c r="BR23" t="s">
        <v>303</v>
      </c>
      <c r="BS23">
        <v>1634224095.5</v>
      </c>
      <c r="BT23">
        <v>49.8369</v>
      </c>
      <c r="BU23">
        <v>50.026800000000001</v>
      </c>
      <c r="BV23">
        <v>18.871099999999998</v>
      </c>
      <c r="BW23">
        <v>15.6409</v>
      </c>
      <c r="BX23">
        <v>48.3339</v>
      </c>
      <c r="BY23">
        <v>18.815100000000001</v>
      </c>
      <c r="BZ23">
        <v>1000.09</v>
      </c>
      <c r="CA23">
        <v>90.067499999999995</v>
      </c>
      <c r="CB23">
        <v>9.9715899999999996E-2</v>
      </c>
      <c r="CC23">
        <v>26.142700000000001</v>
      </c>
      <c r="CD23">
        <v>25.8248</v>
      </c>
      <c r="CE23">
        <v>999.9</v>
      </c>
      <c r="CF23">
        <v>0</v>
      </c>
      <c r="CG23">
        <v>0</v>
      </c>
      <c r="CH23">
        <v>10014.4</v>
      </c>
      <c r="CI23">
        <v>0</v>
      </c>
      <c r="CJ23">
        <v>1.5289399999999999E-3</v>
      </c>
      <c r="CK23">
        <v>1499.75</v>
      </c>
      <c r="CL23">
        <v>0.97299000000000002</v>
      </c>
      <c r="CM23">
        <v>2.7009600000000002E-2</v>
      </c>
      <c r="CN23">
        <v>0</v>
      </c>
      <c r="CO23">
        <v>819.97799999999995</v>
      </c>
      <c r="CP23">
        <v>5.0005600000000001</v>
      </c>
      <c r="CQ23">
        <v>12140.3</v>
      </c>
      <c r="CR23">
        <v>12929.3</v>
      </c>
      <c r="CS23">
        <v>37.936999999999998</v>
      </c>
      <c r="CT23">
        <v>38.875</v>
      </c>
      <c r="CU23">
        <v>37.061999999999998</v>
      </c>
      <c r="CV23">
        <v>37.875</v>
      </c>
      <c r="CW23">
        <v>38.75</v>
      </c>
      <c r="CX23">
        <v>1454.38</v>
      </c>
      <c r="CY23">
        <v>40.369999999999997</v>
      </c>
      <c r="CZ23">
        <v>0</v>
      </c>
      <c r="DA23">
        <v>145</v>
      </c>
      <c r="DB23">
        <v>0</v>
      </c>
      <c r="DC23">
        <v>820.60065384615382</v>
      </c>
      <c r="DD23">
        <v>-5.239418812295626</v>
      </c>
      <c r="DE23">
        <v>-44.14358980669347</v>
      </c>
      <c r="DF23">
        <v>12147.83076923077</v>
      </c>
      <c r="DG23">
        <v>15</v>
      </c>
      <c r="DH23">
        <v>1634224121.5</v>
      </c>
      <c r="DI23" t="s">
        <v>322</v>
      </c>
      <c r="DJ23">
        <v>1634224111</v>
      </c>
      <c r="DK23">
        <v>1634224121.5</v>
      </c>
      <c r="DL23">
        <v>6</v>
      </c>
      <c r="DM23">
        <v>-8.1000000000000003E-2</v>
      </c>
      <c r="DN23">
        <v>-1E-3</v>
      </c>
      <c r="DO23">
        <v>1.5029999999999999</v>
      </c>
      <c r="DP23">
        <v>5.6000000000000001E-2</v>
      </c>
      <c r="DQ23">
        <v>50</v>
      </c>
      <c r="DR23">
        <v>16</v>
      </c>
      <c r="DS23">
        <v>0.33</v>
      </c>
      <c r="DT23">
        <v>0.03</v>
      </c>
      <c r="DU23">
        <v>-0.102112695</v>
      </c>
      <c r="DV23">
        <v>-0.12763381013133199</v>
      </c>
      <c r="DW23">
        <v>2.3924917273680912E-2</v>
      </c>
      <c r="DX23">
        <v>1</v>
      </c>
      <c r="DY23">
        <v>820.90071428571434</v>
      </c>
      <c r="DZ23">
        <v>-5.448399217220155</v>
      </c>
      <c r="EA23">
        <v>0.58256602673878488</v>
      </c>
      <c r="EB23">
        <v>0</v>
      </c>
      <c r="EC23">
        <v>3.2593307500000002</v>
      </c>
      <c r="ED23">
        <v>9.6381726078792029E-2</v>
      </c>
      <c r="EE23">
        <v>1.0409329322175359E-2</v>
      </c>
      <c r="EF23">
        <v>1</v>
      </c>
      <c r="EG23">
        <v>2</v>
      </c>
      <c r="EH23">
        <v>3</v>
      </c>
      <c r="EI23" t="s">
        <v>305</v>
      </c>
      <c r="EJ23">
        <v>100</v>
      </c>
      <c r="EK23">
        <v>100</v>
      </c>
      <c r="EL23">
        <v>1.5029999999999999</v>
      </c>
      <c r="EM23">
        <v>5.6000000000000001E-2</v>
      </c>
      <c r="EN23">
        <v>1.492083940141216</v>
      </c>
      <c r="EO23">
        <v>1.948427853356016E-3</v>
      </c>
      <c r="EP23">
        <v>-1.17243448438673E-6</v>
      </c>
      <c r="EQ23">
        <v>3.7522437633766031E-10</v>
      </c>
      <c r="ER23">
        <v>-7.1924685901363916E-2</v>
      </c>
      <c r="ES23">
        <v>1.324990706552629E-3</v>
      </c>
      <c r="ET23">
        <v>4.5198677459254959E-4</v>
      </c>
      <c r="EU23">
        <v>-2.6198240979392152E-7</v>
      </c>
      <c r="EV23">
        <v>2</v>
      </c>
      <c r="EW23">
        <v>2078</v>
      </c>
      <c r="EX23">
        <v>1</v>
      </c>
      <c r="EY23">
        <v>28</v>
      </c>
      <c r="EZ23">
        <v>2.2000000000000002</v>
      </c>
      <c r="FA23">
        <v>2</v>
      </c>
      <c r="FB23">
        <v>0.34545900000000002</v>
      </c>
      <c r="FC23">
        <v>2.5439500000000002</v>
      </c>
      <c r="FD23">
        <v>2.8491200000000001</v>
      </c>
      <c r="FE23">
        <v>3.1677200000000001</v>
      </c>
      <c r="FF23">
        <v>3.0981399999999999</v>
      </c>
      <c r="FG23">
        <v>2.36938</v>
      </c>
      <c r="FH23">
        <v>34.099800000000002</v>
      </c>
      <c r="FI23">
        <v>24.2364</v>
      </c>
      <c r="FJ23">
        <v>18</v>
      </c>
      <c r="FK23">
        <v>1067.75</v>
      </c>
      <c r="FL23">
        <v>733.44100000000003</v>
      </c>
      <c r="FM23">
        <v>24.9999</v>
      </c>
      <c r="FN23">
        <v>24.360499999999998</v>
      </c>
      <c r="FO23">
        <v>30.0002</v>
      </c>
      <c r="FP23">
        <v>24.108799999999999</v>
      </c>
      <c r="FQ23">
        <v>24.182600000000001</v>
      </c>
      <c r="FR23">
        <v>6.9444800000000004</v>
      </c>
      <c r="FS23">
        <v>40.541800000000002</v>
      </c>
      <c r="FT23">
        <v>23.712499999999999</v>
      </c>
      <c r="FU23">
        <v>25</v>
      </c>
      <c r="FV23">
        <v>50</v>
      </c>
      <c r="FW23">
        <v>15.5877</v>
      </c>
      <c r="FX23">
        <v>101.148</v>
      </c>
      <c r="FY23">
        <v>101.801</v>
      </c>
    </row>
    <row r="24" spans="1:181" x14ac:dyDescent="0.2">
      <c r="A24">
        <v>6</v>
      </c>
      <c r="B24">
        <v>1634224193</v>
      </c>
      <c r="C24">
        <v>653.90000009536743</v>
      </c>
      <c r="D24" t="s">
        <v>323</v>
      </c>
      <c r="E24" t="s">
        <v>324</v>
      </c>
      <c r="F24" t="s">
        <v>300</v>
      </c>
      <c r="G24">
        <v>1634224193</v>
      </c>
      <c r="H24">
        <f t="shared" si="0"/>
        <v>5.6555269820219951E-3</v>
      </c>
      <c r="I24">
        <f t="shared" si="1"/>
        <v>5.6555269820219953</v>
      </c>
      <c r="J24">
        <f t="shared" si="2"/>
        <v>-2.7826928349823912</v>
      </c>
      <c r="K24">
        <f t="shared" si="3"/>
        <v>2.0808629999999999</v>
      </c>
      <c r="L24">
        <f t="shared" si="4"/>
        <v>16.43219448160723</v>
      </c>
      <c r="M24">
        <f t="shared" si="5"/>
        <v>1.481682489178074</v>
      </c>
      <c r="N24">
        <f t="shared" si="6"/>
        <v>0.18763034194426048</v>
      </c>
      <c r="O24">
        <f t="shared" si="7"/>
        <v>0.3212446406509647</v>
      </c>
      <c r="P24">
        <f t="shared" si="8"/>
        <v>2.7497851772170532</v>
      </c>
      <c r="Q24">
        <f t="shared" si="9"/>
        <v>0.30175642062127167</v>
      </c>
      <c r="R24">
        <f t="shared" si="10"/>
        <v>0.19025010260742292</v>
      </c>
      <c r="S24">
        <f t="shared" si="11"/>
        <v>241.73626412779473</v>
      </c>
      <c r="T24">
        <f t="shared" si="12"/>
        <v>26.153183574659021</v>
      </c>
      <c r="U24">
        <f t="shared" si="13"/>
        <v>25.821200000000001</v>
      </c>
      <c r="V24">
        <f t="shared" si="14"/>
        <v>3.3387226808463577</v>
      </c>
      <c r="W24">
        <f t="shared" si="15"/>
        <v>49.666827527098739</v>
      </c>
      <c r="X24">
        <f t="shared" si="16"/>
        <v>1.6959437134613999</v>
      </c>
      <c r="Y24">
        <f t="shared" si="17"/>
        <v>3.4146407127293874</v>
      </c>
      <c r="Z24">
        <f t="shared" si="18"/>
        <v>1.6427789673849578</v>
      </c>
      <c r="AA24">
        <f t="shared" si="19"/>
        <v>-249.40873990716997</v>
      </c>
      <c r="AB24">
        <f t="shared" si="20"/>
        <v>56.333639020167652</v>
      </c>
      <c r="AC24">
        <f t="shared" si="21"/>
        <v>4.3776676879793026</v>
      </c>
      <c r="AD24">
        <f t="shared" si="22"/>
        <v>53.038830928771716</v>
      </c>
      <c r="AE24">
        <v>0</v>
      </c>
      <c r="AF24">
        <v>0</v>
      </c>
      <c r="AG24">
        <f t="shared" si="23"/>
        <v>1</v>
      </c>
      <c r="AH24">
        <f t="shared" si="24"/>
        <v>0</v>
      </c>
      <c r="AI24">
        <f t="shared" si="25"/>
        <v>47762.322359481594</v>
      </c>
      <c r="AJ24" t="s">
        <v>301</v>
      </c>
      <c r="AK24">
        <v>0</v>
      </c>
      <c r="AL24">
        <v>0</v>
      </c>
      <c r="AM24">
        <v>0</v>
      </c>
      <c r="AN24" t="e">
        <f t="shared" si="26"/>
        <v>#DIV/0!</v>
      </c>
      <c r="AO24">
        <v>-1</v>
      </c>
      <c r="AP24" t="s">
        <v>325</v>
      </c>
      <c r="AQ24">
        <v>10258.700000000001</v>
      </c>
      <c r="AR24">
        <v>816.41647999999986</v>
      </c>
      <c r="AS24">
        <v>886.50800000000004</v>
      </c>
      <c r="AT24">
        <f t="shared" si="27"/>
        <v>7.9064734892409505E-2</v>
      </c>
      <c r="AU24">
        <v>0.5</v>
      </c>
      <c r="AV24">
        <f t="shared" si="28"/>
        <v>1261.2104995480802</v>
      </c>
      <c r="AW24">
        <f t="shared" si="29"/>
        <v>-2.7826928349823912</v>
      </c>
      <c r="AX24">
        <f t="shared" si="30"/>
        <v>49.858636895146155</v>
      </c>
      <c r="AY24">
        <f t="shared" si="31"/>
        <v>-1.4134776356692002E-3</v>
      </c>
      <c r="AZ24">
        <f t="shared" si="32"/>
        <v>-1</v>
      </c>
      <c r="BA24" t="e">
        <f t="shared" si="33"/>
        <v>#DIV/0!</v>
      </c>
      <c r="BB24" t="s">
        <v>301</v>
      </c>
      <c r="BC24">
        <v>0</v>
      </c>
      <c r="BD24" t="e">
        <f t="shared" si="34"/>
        <v>#DIV/0!</v>
      </c>
      <c r="BE24" t="e">
        <f t="shared" si="35"/>
        <v>#DIV/0!</v>
      </c>
      <c r="BF24" t="e">
        <f t="shared" si="36"/>
        <v>#DIV/0!</v>
      </c>
      <c r="BG24" t="e">
        <f t="shared" si="37"/>
        <v>#DIV/0!</v>
      </c>
      <c r="BH24">
        <f t="shared" si="38"/>
        <v>7.9064734892409505E-2</v>
      </c>
      <c r="BI24" t="e">
        <f t="shared" si="39"/>
        <v>#DIV/0!</v>
      </c>
      <c r="BJ24" t="e">
        <f t="shared" si="40"/>
        <v>#DIV/0!</v>
      </c>
      <c r="BK24" t="e">
        <f t="shared" si="41"/>
        <v>#DIV/0!</v>
      </c>
      <c r="BL24">
        <f t="shared" si="42"/>
        <v>1500</v>
      </c>
      <c r="BM24">
        <f t="shared" si="43"/>
        <v>1261.2104995480802</v>
      </c>
      <c r="BN24">
        <f t="shared" si="44"/>
        <v>0.84080699969872019</v>
      </c>
      <c r="BO24">
        <f t="shared" si="45"/>
        <v>0.16115750941852983</v>
      </c>
      <c r="BP24">
        <v>6</v>
      </c>
      <c r="BQ24">
        <v>0.5</v>
      </c>
      <c r="BR24" t="s">
        <v>303</v>
      </c>
      <c r="BS24">
        <v>1634224193</v>
      </c>
      <c r="BT24">
        <v>2.0808629999999999</v>
      </c>
      <c r="BU24">
        <v>0.41830499999999998</v>
      </c>
      <c r="BV24">
        <v>18.808399999999999</v>
      </c>
      <c r="BW24">
        <v>15.478899999999999</v>
      </c>
      <c r="BX24">
        <v>0.51586299999999996</v>
      </c>
      <c r="BY24">
        <v>18.7544</v>
      </c>
      <c r="BZ24">
        <v>999.99800000000005</v>
      </c>
      <c r="CA24">
        <v>90.07</v>
      </c>
      <c r="CB24">
        <v>9.9483500000000002E-2</v>
      </c>
      <c r="CC24">
        <v>26.2012</v>
      </c>
      <c r="CD24">
        <v>25.821200000000001</v>
      </c>
      <c r="CE24">
        <v>999.9</v>
      </c>
      <c r="CF24">
        <v>0</v>
      </c>
      <c r="CG24">
        <v>0</v>
      </c>
      <c r="CH24">
        <v>10001.9</v>
      </c>
      <c r="CI24">
        <v>0</v>
      </c>
      <c r="CJ24">
        <v>1.6913900000000001E-3</v>
      </c>
      <c r="CK24">
        <v>1500</v>
      </c>
      <c r="CL24">
        <v>0.97301300000000002</v>
      </c>
      <c r="CM24">
        <v>2.69871E-2</v>
      </c>
      <c r="CN24">
        <v>0</v>
      </c>
      <c r="CO24">
        <v>816.58100000000002</v>
      </c>
      <c r="CP24">
        <v>5.0005600000000001</v>
      </c>
      <c r="CQ24">
        <v>12148.4</v>
      </c>
      <c r="CR24">
        <v>12931.6</v>
      </c>
      <c r="CS24">
        <v>39.311999999999998</v>
      </c>
      <c r="CT24">
        <v>40.75</v>
      </c>
      <c r="CU24">
        <v>39.311999999999998</v>
      </c>
      <c r="CV24">
        <v>40.875</v>
      </c>
      <c r="CW24">
        <v>40.686999999999998</v>
      </c>
      <c r="CX24">
        <v>1454.65</v>
      </c>
      <c r="CY24">
        <v>40.35</v>
      </c>
      <c r="CZ24">
        <v>0</v>
      </c>
      <c r="DA24">
        <v>97.200000047683716</v>
      </c>
      <c r="DB24">
        <v>0</v>
      </c>
      <c r="DC24">
        <v>816.41647999999986</v>
      </c>
      <c r="DD24">
        <v>-8.6615391384300078E-2</v>
      </c>
      <c r="DE24">
        <v>28.646153893030501</v>
      </c>
      <c r="DF24">
        <v>12145.328</v>
      </c>
      <c r="DG24">
        <v>15</v>
      </c>
      <c r="DH24">
        <v>1634224216</v>
      </c>
      <c r="DI24" t="s">
        <v>326</v>
      </c>
      <c r="DJ24">
        <v>1634224209.5</v>
      </c>
      <c r="DK24">
        <v>1634224216</v>
      </c>
      <c r="DL24">
        <v>7</v>
      </c>
      <c r="DM24">
        <v>0.156</v>
      </c>
      <c r="DN24">
        <v>0</v>
      </c>
      <c r="DO24">
        <v>1.5649999999999999</v>
      </c>
      <c r="DP24">
        <v>5.3999999999999999E-2</v>
      </c>
      <c r="DQ24">
        <v>0</v>
      </c>
      <c r="DR24">
        <v>15</v>
      </c>
      <c r="DS24">
        <v>0.21</v>
      </c>
      <c r="DT24">
        <v>0.02</v>
      </c>
      <c r="DU24">
        <v>1.5166772500000001</v>
      </c>
      <c r="DV24">
        <v>-0.13172544090056329</v>
      </c>
      <c r="DW24">
        <v>2.0700559773530299E-2</v>
      </c>
      <c r="DX24">
        <v>1</v>
      </c>
      <c r="DY24">
        <v>816.45178787878785</v>
      </c>
      <c r="DZ24">
        <v>-0.8098905693184637</v>
      </c>
      <c r="EA24">
        <v>0.19556379375751001</v>
      </c>
      <c r="EB24">
        <v>1</v>
      </c>
      <c r="EC24">
        <v>3.3736504999999992</v>
      </c>
      <c r="ED24">
        <v>5.514889305815792E-2</v>
      </c>
      <c r="EE24">
        <v>5.7755882600822516E-3</v>
      </c>
      <c r="EF24">
        <v>1</v>
      </c>
      <c r="EG24">
        <v>3</v>
      </c>
      <c r="EH24">
        <v>3</v>
      </c>
      <c r="EI24" t="s">
        <v>327</v>
      </c>
      <c r="EJ24">
        <v>100</v>
      </c>
      <c r="EK24">
        <v>100</v>
      </c>
      <c r="EL24">
        <v>1.5649999999999999</v>
      </c>
      <c r="EM24">
        <v>5.3999999999999999E-2</v>
      </c>
      <c r="EN24">
        <v>1.411217731727286</v>
      </c>
      <c r="EO24">
        <v>1.948427853356016E-3</v>
      </c>
      <c r="EP24">
        <v>-1.17243448438673E-6</v>
      </c>
      <c r="EQ24">
        <v>3.7522437633766031E-10</v>
      </c>
      <c r="ER24">
        <v>-7.288296572875233E-2</v>
      </c>
      <c r="ES24">
        <v>1.324990706552629E-3</v>
      </c>
      <c r="ET24">
        <v>4.5198677459254959E-4</v>
      </c>
      <c r="EU24">
        <v>-2.6198240979392152E-7</v>
      </c>
      <c r="EV24">
        <v>2</v>
      </c>
      <c r="EW24">
        <v>2078</v>
      </c>
      <c r="EX24">
        <v>1</v>
      </c>
      <c r="EY24">
        <v>28</v>
      </c>
      <c r="EZ24">
        <v>1.4</v>
      </c>
      <c r="FA24">
        <v>1.2</v>
      </c>
      <c r="FB24">
        <v>3.1738299999999997E-2</v>
      </c>
      <c r="FC24">
        <v>4.99878</v>
      </c>
      <c r="FD24">
        <v>2.8491200000000001</v>
      </c>
      <c r="FE24">
        <v>3.1677200000000001</v>
      </c>
      <c r="FF24">
        <v>3.0981399999999999</v>
      </c>
      <c r="FG24">
        <v>2.4060100000000002</v>
      </c>
      <c r="FH24">
        <v>34.1678</v>
      </c>
      <c r="FI24">
        <v>24.2364</v>
      </c>
      <c r="FJ24">
        <v>18</v>
      </c>
      <c r="FK24">
        <v>1067.72</v>
      </c>
      <c r="FL24">
        <v>732.43200000000002</v>
      </c>
      <c r="FM24">
        <v>25.0001</v>
      </c>
      <c r="FN24">
        <v>24.3691</v>
      </c>
      <c r="FO24">
        <v>30.0002</v>
      </c>
      <c r="FP24">
        <v>24.119</v>
      </c>
      <c r="FQ24">
        <v>24.192299999999999</v>
      </c>
      <c r="FR24">
        <v>0</v>
      </c>
      <c r="FS24">
        <v>40.606699999999996</v>
      </c>
      <c r="FT24">
        <v>21.049299999999999</v>
      </c>
      <c r="FU24">
        <v>25</v>
      </c>
      <c r="FV24">
        <v>0</v>
      </c>
      <c r="FW24">
        <v>15.5451</v>
      </c>
      <c r="FX24">
        <v>101.151</v>
      </c>
      <c r="FY24">
        <v>101.794</v>
      </c>
    </row>
    <row r="25" spans="1:181" x14ac:dyDescent="0.2">
      <c r="A25">
        <v>7</v>
      </c>
      <c r="B25">
        <v>1634224337</v>
      </c>
      <c r="C25">
        <v>797.90000009536743</v>
      </c>
      <c r="D25" t="s">
        <v>328</v>
      </c>
      <c r="E25" t="s">
        <v>329</v>
      </c>
      <c r="F25" t="s">
        <v>300</v>
      </c>
      <c r="G25">
        <v>1634224337</v>
      </c>
      <c r="H25">
        <f t="shared" si="0"/>
        <v>5.8260652180782352E-3</v>
      </c>
      <c r="I25">
        <f t="shared" si="1"/>
        <v>5.8260652180782353</v>
      </c>
      <c r="J25">
        <f t="shared" si="2"/>
        <v>12.664443106339991</v>
      </c>
      <c r="K25">
        <f t="shared" si="3"/>
        <v>391.14400000000001</v>
      </c>
      <c r="L25">
        <f t="shared" si="4"/>
        <v>316.63131517413069</v>
      </c>
      <c r="M25">
        <f t="shared" si="5"/>
        <v>28.551940521351636</v>
      </c>
      <c r="N25">
        <f t="shared" si="6"/>
        <v>35.271054024273603</v>
      </c>
      <c r="O25">
        <f t="shared" si="7"/>
        <v>0.33441994842167766</v>
      </c>
      <c r="P25">
        <f t="shared" si="8"/>
        <v>2.7508082612306564</v>
      </c>
      <c r="Q25">
        <f t="shared" si="9"/>
        <v>0.31336392558114401</v>
      </c>
      <c r="R25">
        <f t="shared" si="10"/>
        <v>0.19763367423585995</v>
      </c>
      <c r="S25">
        <f t="shared" si="11"/>
        <v>241.73800112714622</v>
      </c>
      <c r="T25">
        <f t="shared" si="12"/>
        <v>26.221568396395803</v>
      </c>
      <c r="U25">
        <f t="shared" si="13"/>
        <v>25.820900000000002</v>
      </c>
      <c r="V25">
        <f t="shared" si="14"/>
        <v>3.3386633328738555</v>
      </c>
      <c r="W25">
        <f t="shared" si="15"/>
        <v>49.711267312159755</v>
      </c>
      <c r="X25">
        <f t="shared" si="16"/>
        <v>1.7090695163981999</v>
      </c>
      <c r="Y25">
        <f t="shared" si="17"/>
        <v>3.4379922476451297</v>
      </c>
      <c r="Z25">
        <f t="shared" si="18"/>
        <v>1.6295938164756556</v>
      </c>
      <c r="AA25">
        <f t="shared" si="19"/>
        <v>-256.92947611725015</v>
      </c>
      <c r="AB25">
        <f t="shared" si="20"/>
        <v>73.513090717321774</v>
      </c>
      <c r="AC25">
        <f t="shared" si="21"/>
        <v>5.7138518398167593</v>
      </c>
      <c r="AD25">
        <f t="shared" si="22"/>
        <v>64.035467567034601</v>
      </c>
      <c r="AE25">
        <v>0</v>
      </c>
      <c r="AF25">
        <v>0</v>
      </c>
      <c r="AG25">
        <f t="shared" si="23"/>
        <v>1</v>
      </c>
      <c r="AH25">
        <f t="shared" si="24"/>
        <v>0</v>
      </c>
      <c r="AI25">
        <f t="shared" si="25"/>
        <v>47771.77095260944</v>
      </c>
      <c r="AJ25" t="s">
        <v>301</v>
      </c>
      <c r="AK25">
        <v>0</v>
      </c>
      <c r="AL25">
        <v>0</v>
      </c>
      <c r="AM25">
        <v>0</v>
      </c>
      <c r="AN25" t="e">
        <f t="shared" si="26"/>
        <v>#DIV/0!</v>
      </c>
      <c r="AO25">
        <v>-1</v>
      </c>
      <c r="AP25" t="s">
        <v>330</v>
      </c>
      <c r="AQ25">
        <v>10261.5</v>
      </c>
      <c r="AR25">
        <v>853.81735999999989</v>
      </c>
      <c r="AS25">
        <v>986.07799999999997</v>
      </c>
      <c r="AT25">
        <f t="shared" si="27"/>
        <v>0.13412796959266926</v>
      </c>
      <c r="AU25">
        <v>0.5</v>
      </c>
      <c r="AV25">
        <f t="shared" si="28"/>
        <v>1261.2113995477441</v>
      </c>
      <c r="AW25">
        <f t="shared" si="29"/>
        <v>12.664443106339991</v>
      </c>
      <c r="AX25">
        <f t="shared" si="30"/>
        <v>84.581862124233837</v>
      </c>
      <c r="AY25">
        <f t="shared" si="31"/>
        <v>1.0834379637894093E-2</v>
      </c>
      <c r="AZ25">
        <f t="shared" si="32"/>
        <v>-1</v>
      </c>
      <c r="BA25" t="e">
        <f t="shared" si="33"/>
        <v>#DIV/0!</v>
      </c>
      <c r="BB25" t="s">
        <v>301</v>
      </c>
      <c r="BC25">
        <v>0</v>
      </c>
      <c r="BD25" t="e">
        <f t="shared" si="34"/>
        <v>#DIV/0!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>
        <f t="shared" si="38"/>
        <v>0.13412796959266923</v>
      </c>
      <c r="BI25" t="e">
        <f t="shared" si="39"/>
        <v>#DIV/0!</v>
      </c>
      <c r="BJ25" t="e">
        <f t="shared" si="40"/>
        <v>#DIV/0!</v>
      </c>
      <c r="BK25" t="e">
        <f t="shared" si="41"/>
        <v>#DIV/0!</v>
      </c>
      <c r="BL25">
        <f t="shared" si="42"/>
        <v>1500</v>
      </c>
      <c r="BM25">
        <f t="shared" si="43"/>
        <v>1261.2113995477441</v>
      </c>
      <c r="BN25">
        <f t="shared" si="44"/>
        <v>0.84080759969849606</v>
      </c>
      <c r="BO25">
        <f t="shared" si="45"/>
        <v>0.16115866741809748</v>
      </c>
      <c r="BP25">
        <v>6</v>
      </c>
      <c r="BQ25">
        <v>0.5</v>
      </c>
      <c r="BR25" t="s">
        <v>303</v>
      </c>
      <c r="BS25">
        <v>1634224337</v>
      </c>
      <c r="BT25">
        <v>391.14400000000001</v>
      </c>
      <c r="BU25">
        <v>400.11</v>
      </c>
      <c r="BV25">
        <v>18.952999999999999</v>
      </c>
      <c r="BW25">
        <v>15.5236</v>
      </c>
      <c r="BX25">
        <v>388.65</v>
      </c>
      <c r="BY25">
        <v>18.896999999999998</v>
      </c>
      <c r="BZ25">
        <v>999.99599999999998</v>
      </c>
      <c r="CA25">
        <v>90.074200000000005</v>
      </c>
      <c r="CB25">
        <v>9.9889400000000003E-2</v>
      </c>
      <c r="CC25">
        <v>26.316600000000001</v>
      </c>
      <c r="CD25">
        <v>25.820900000000002</v>
      </c>
      <c r="CE25">
        <v>999.9</v>
      </c>
      <c r="CF25">
        <v>0</v>
      </c>
      <c r="CG25">
        <v>0</v>
      </c>
      <c r="CH25">
        <v>10007.5</v>
      </c>
      <c r="CI25">
        <v>0</v>
      </c>
      <c r="CJ25">
        <v>1.5289399999999999E-3</v>
      </c>
      <c r="CK25">
        <v>1500</v>
      </c>
      <c r="CL25">
        <v>0.97299000000000002</v>
      </c>
      <c r="CM25">
        <v>2.7009600000000002E-2</v>
      </c>
      <c r="CN25">
        <v>0</v>
      </c>
      <c r="CO25">
        <v>854.55600000000004</v>
      </c>
      <c r="CP25">
        <v>5.0005600000000001</v>
      </c>
      <c r="CQ25">
        <v>12722.8</v>
      </c>
      <c r="CR25">
        <v>12931.5</v>
      </c>
      <c r="CS25">
        <v>39.561999999999998</v>
      </c>
      <c r="CT25">
        <v>39.875</v>
      </c>
      <c r="CU25">
        <v>38.811999999999998</v>
      </c>
      <c r="CV25">
        <v>38.875</v>
      </c>
      <c r="CW25">
        <v>40.125</v>
      </c>
      <c r="CX25">
        <v>1454.62</v>
      </c>
      <c r="CY25">
        <v>40.380000000000003</v>
      </c>
      <c r="CZ25">
        <v>0</v>
      </c>
      <c r="DA25">
        <v>143.4000000953674</v>
      </c>
      <c r="DB25">
        <v>0</v>
      </c>
      <c r="DC25">
        <v>853.81735999999989</v>
      </c>
      <c r="DD25">
        <v>7.0683076953891861</v>
      </c>
      <c r="DE25">
        <v>54.615384597057478</v>
      </c>
      <c r="DF25">
        <v>12717.34</v>
      </c>
      <c r="DG25">
        <v>15</v>
      </c>
      <c r="DH25">
        <v>1634224362</v>
      </c>
      <c r="DI25" t="s">
        <v>331</v>
      </c>
      <c r="DJ25">
        <v>1634224362</v>
      </c>
      <c r="DK25">
        <v>1634224359.5</v>
      </c>
      <c r="DL25">
        <v>8</v>
      </c>
      <c r="DM25">
        <v>0.313</v>
      </c>
      <c r="DN25">
        <v>1E-3</v>
      </c>
      <c r="DO25">
        <v>2.4940000000000002</v>
      </c>
      <c r="DP25">
        <v>5.6000000000000001E-2</v>
      </c>
      <c r="DQ25">
        <v>400</v>
      </c>
      <c r="DR25">
        <v>16</v>
      </c>
      <c r="DS25">
        <v>0.16</v>
      </c>
      <c r="DT25">
        <v>0.02</v>
      </c>
      <c r="DU25">
        <v>-9.3683267499999996</v>
      </c>
      <c r="DV25">
        <v>0.45578127579740441</v>
      </c>
      <c r="DW25">
        <v>5.0965832250023012E-2</v>
      </c>
      <c r="DX25">
        <v>1</v>
      </c>
      <c r="DY25">
        <v>853.34591428571423</v>
      </c>
      <c r="DZ25">
        <v>7.8790919765169329</v>
      </c>
      <c r="EA25">
        <v>0.81254996756871078</v>
      </c>
      <c r="EB25">
        <v>0</v>
      </c>
      <c r="EC25">
        <v>3.4753287500000001</v>
      </c>
      <c r="ED25">
        <v>2.483020637898389E-2</v>
      </c>
      <c r="EE25">
        <v>2.8691594479045841E-3</v>
      </c>
      <c r="EF25">
        <v>1</v>
      </c>
      <c r="EG25">
        <v>2</v>
      </c>
      <c r="EH25">
        <v>3</v>
      </c>
      <c r="EI25" t="s">
        <v>305</v>
      </c>
      <c r="EJ25">
        <v>100</v>
      </c>
      <c r="EK25">
        <v>100</v>
      </c>
      <c r="EL25">
        <v>2.4940000000000002</v>
      </c>
      <c r="EM25">
        <v>5.6000000000000001E-2</v>
      </c>
      <c r="EN25">
        <v>1.567434258482977</v>
      </c>
      <c r="EO25">
        <v>1.948427853356016E-3</v>
      </c>
      <c r="EP25">
        <v>-1.17243448438673E-6</v>
      </c>
      <c r="EQ25">
        <v>3.7522437633766031E-10</v>
      </c>
      <c r="ER25">
        <v>-7.2934867282815036E-2</v>
      </c>
      <c r="ES25">
        <v>1.324990706552629E-3</v>
      </c>
      <c r="ET25">
        <v>4.5198677459254959E-4</v>
      </c>
      <c r="EU25">
        <v>-2.6198240979392152E-7</v>
      </c>
      <c r="EV25">
        <v>2</v>
      </c>
      <c r="EW25">
        <v>2078</v>
      </c>
      <c r="EX25">
        <v>1</v>
      </c>
      <c r="EY25">
        <v>28</v>
      </c>
      <c r="EZ25">
        <v>2.1</v>
      </c>
      <c r="FA25">
        <v>2</v>
      </c>
      <c r="FB25">
        <v>1.6223099999999999</v>
      </c>
      <c r="FC25">
        <v>2.5293000000000001</v>
      </c>
      <c r="FD25">
        <v>2.8491200000000001</v>
      </c>
      <c r="FE25">
        <v>3.1677200000000001</v>
      </c>
      <c r="FF25">
        <v>3.0981399999999999</v>
      </c>
      <c r="FG25">
        <v>2.3840300000000001</v>
      </c>
      <c r="FH25">
        <v>34.281399999999998</v>
      </c>
      <c r="FI25">
        <v>24.2364</v>
      </c>
      <c r="FJ25">
        <v>18</v>
      </c>
      <c r="FK25">
        <v>1067.7</v>
      </c>
      <c r="FL25">
        <v>733.27599999999995</v>
      </c>
      <c r="FM25">
        <v>24.9998</v>
      </c>
      <c r="FN25">
        <v>24.3733</v>
      </c>
      <c r="FO25">
        <v>30</v>
      </c>
      <c r="FP25">
        <v>24.1251</v>
      </c>
      <c r="FQ25">
        <v>24.198799999999999</v>
      </c>
      <c r="FR25">
        <v>32.478700000000003</v>
      </c>
      <c r="FS25">
        <v>40.180199999999999</v>
      </c>
      <c r="FT25">
        <v>16.119499999999999</v>
      </c>
      <c r="FU25">
        <v>25</v>
      </c>
      <c r="FV25">
        <v>400</v>
      </c>
      <c r="FW25">
        <v>15.5238</v>
      </c>
      <c r="FX25">
        <v>101.154</v>
      </c>
      <c r="FY25">
        <v>101.794</v>
      </c>
    </row>
    <row r="26" spans="1:181" x14ac:dyDescent="0.2">
      <c r="A26">
        <v>8</v>
      </c>
      <c r="B26">
        <v>1634224483</v>
      </c>
      <c r="C26">
        <v>943.90000009536743</v>
      </c>
      <c r="D26" t="s">
        <v>332</v>
      </c>
      <c r="E26" t="s">
        <v>333</v>
      </c>
      <c r="F26" t="s">
        <v>300</v>
      </c>
      <c r="G26">
        <v>1634224483</v>
      </c>
      <c r="H26">
        <f t="shared" si="0"/>
        <v>5.849448708774462E-3</v>
      </c>
      <c r="I26">
        <f t="shared" si="1"/>
        <v>5.849448708774462</v>
      </c>
      <c r="J26">
        <f t="shared" si="2"/>
        <v>11.67456204518326</v>
      </c>
      <c r="K26">
        <f t="shared" si="3"/>
        <v>391.70800000000003</v>
      </c>
      <c r="L26">
        <f t="shared" si="4"/>
        <v>323.09415636950388</v>
      </c>
      <c r="M26">
        <f t="shared" si="5"/>
        <v>29.135952168269913</v>
      </c>
      <c r="N26">
        <f t="shared" si="6"/>
        <v>35.323404422321204</v>
      </c>
      <c r="O26">
        <f t="shared" si="7"/>
        <v>0.33979568811282396</v>
      </c>
      <c r="P26">
        <f t="shared" si="8"/>
        <v>2.7463471291355752</v>
      </c>
      <c r="Q26">
        <f t="shared" si="9"/>
        <v>0.31804800487791202</v>
      </c>
      <c r="R26">
        <f t="shared" si="10"/>
        <v>0.20061784316609255</v>
      </c>
      <c r="S26">
        <f t="shared" si="11"/>
        <v>241.73843912758437</v>
      </c>
      <c r="T26">
        <f t="shared" si="12"/>
        <v>26.124260704006421</v>
      </c>
      <c r="U26">
        <f t="shared" si="13"/>
        <v>25.751899999999999</v>
      </c>
      <c r="V26">
        <f t="shared" si="14"/>
        <v>3.3250377538642888</v>
      </c>
      <c r="W26">
        <f t="shared" si="15"/>
        <v>50.088472750123273</v>
      </c>
      <c r="X26">
        <f t="shared" si="16"/>
        <v>1.7128390117066001</v>
      </c>
      <c r="Y26">
        <f t="shared" si="17"/>
        <v>3.4196271470512838</v>
      </c>
      <c r="Z26">
        <f t="shared" si="18"/>
        <v>1.6121987421576887</v>
      </c>
      <c r="AA26">
        <f t="shared" si="19"/>
        <v>-257.96068805695376</v>
      </c>
      <c r="AB26">
        <f t="shared" si="20"/>
        <v>70.180945485903706</v>
      </c>
      <c r="AC26">
        <f t="shared" si="21"/>
        <v>5.459344016211138</v>
      </c>
      <c r="AD26">
        <f t="shared" si="22"/>
        <v>59.418040572745454</v>
      </c>
      <c r="AE26">
        <v>0</v>
      </c>
      <c r="AF26">
        <v>0</v>
      </c>
      <c r="AG26">
        <f t="shared" si="23"/>
        <v>1</v>
      </c>
      <c r="AH26">
        <f t="shared" si="24"/>
        <v>0</v>
      </c>
      <c r="AI26">
        <f t="shared" si="25"/>
        <v>47665.235760857322</v>
      </c>
      <c r="AJ26" t="s">
        <v>301</v>
      </c>
      <c r="AK26">
        <v>0</v>
      </c>
      <c r="AL26">
        <v>0</v>
      </c>
      <c r="AM26">
        <v>0</v>
      </c>
      <c r="AN26" t="e">
        <f t="shared" si="26"/>
        <v>#DIV/0!</v>
      </c>
      <c r="AO26">
        <v>-1</v>
      </c>
      <c r="AP26" t="s">
        <v>334</v>
      </c>
      <c r="AQ26">
        <v>10265.200000000001</v>
      </c>
      <c r="AR26">
        <v>837.82838461538472</v>
      </c>
      <c r="AS26">
        <v>957.07399999999996</v>
      </c>
      <c r="AT26">
        <f t="shared" si="27"/>
        <v>0.12459393462220814</v>
      </c>
      <c r="AU26">
        <v>0.5</v>
      </c>
      <c r="AV26">
        <f t="shared" si="28"/>
        <v>1261.2191995479711</v>
      </c>
      <c r="AW26">
        <f t="shared" si="29"/>
        <v>11.67456204518326</v>
      </c>
      <c r="AX26">
        <f t="shared" si="30"/>
        <v>78.570131246376789</v>
      </c>
      <c r="AY26">
        <f t="shared" si="31"/>
        <v>1.004945218858538E-2</v>
      </c>
      <c r="AZ26">
        <f t="shared" si="32"/>
        <v>-1</v>
      </c>
      <c r="BA26" t="e">
        <f t="shared" si="33"/>
        <v>#DIV/0!</v>
      </c>
      <c r="BB26" t="s">
        <v>301</v>
      </c>
      <c r="BC26">
        <v>0</v>
      </c>
      <c r="BD26" t="e">
        <f t="shared" si="34"/>
        <v>#DIV/0!</v>
      </c>
      <c r="BE26" t="e">
        <f t="shared" si="35"/>
        <v>#DIV/0!</v>
      </c>
      <c r="BF26" t="e">
        <f t="shared" si="36"/>
        <v>#DIV/0!</v>
      </c>
      <c r="BG26" t="e">
        <f t="shared" si="37"/>
        <v>#DIV/0!</v>
      </c>
      <c r="BH26">
        <f t="shared" si="38"/>
        <v>0.12459393462220815</v>
      </c>
      <c r="BI26" t="e">
        <f t="shared" si="39"/>
        <v>#DIV/0!</v>
      </c>
      <c r="BJ26" t="e">
        <f t="shared" si="40"/>
        <v>#DIV/0!</v>
      </c>
      <c r="BK26" t="e">
        <f t="shared" si="41"/>
        <v>#DIV/0!</v>
      </c>
      <c r="BL26">
        <f t="shared" si="42"/>
        <v>1500.01</v>
      </c>
      <c r="BM26">
        <f t="shared" si="43"/>
        <v>1261.2191995479711</v>
      </c>
      <c r="BN26">
        <f t="shared" si="44"/>
        <v>0.84080719431735196</v>
      </c>
      <c r="BO26">
        <f t="shared" si="45"/>
        <v>0.16115788503248937</v>
      </c>
      <c r="BP26">
        <v>6</v>
      </c>
      <c r="BQ26">
        <v>0.5</v>
      </c>
      <c r="BR26" t="s">
        <v>303</v>
      </c>
      <c r="BS26">
        <v>1634224483</v>
      </c>
      <c r="BT26">
        <v>391.70800000000003</v>
      </c>
      <c r="BU26">
        <v>400.08699999999999</v>
      </c>
      <c r="BV26">
        <v>18.994</v>
      </c>
      <c r="BW26">
        <v>15.5512</v>
      </c>
      <c r="BX26">
        <v>389.20400000000001</v>
      </c>
      <c r="BY26">
        <v>18.8795</v>
      </c>
      <c r="BZ26">
        <v>1000.06</v>
      </c>
      <c r="CA26">
        <v>90.078199999999995</v>
      </c>
      <c r="CB26">
        <v>9.9698899999999993E-2</v>
      </c>
      <c r="CC26">
        <v>26.225899999999999</v>
      </c>
      <c r="CD26">
        <v>25.751899999999999</v>
      </c>
      <c r="CE26">
        <v>999.9</v>
      </c>
      <c r="CF26">
        <v>0</v>
      </c>
      <c r="CG26">
        <v>0</v>
      </c>
      <c r="CH26">
        <v>9980.6200000000008</v>
      </c>
      <c r="CI26">
        <v>0</v>
      </c>
      <c r="CJ26">
        <v>1.5289399999999999E-3</v>
      </c>
      <c r="CK26">
        <v>1500.01</v>
      </c>
      <c r="CL26">
        <v>0.973001</v>
      </c>
      <c r="CM26">
        <v>2.6998999999999999E-2</v>
      </c>
      <c r="CN26">
        <v>0</v>
      </c>
      <c r="CO26">
        <v>836.18700000000001</v>
      </c>
      <c r="CP26">
        <v>5.0005600000000001</v>
      </c>
      <c r="CQ26">
        <v>12400.2</v>
      </c>
      <c r="CR26">
        <v>12931.6</v>
      </c>
      <c r="CS26">
        <v>37.936999999999998</v>
      </c>
      <c r="CT26">
        <v>38.561999999999998</v>
      </c>
      <c r="CU26">
        <v>37.625</v>
      </c>
      <c r="CV26">
        <v>37.125</v>
      </c>
      <c r="CW26">
        <v>38.625</v>
      </c>
      <c r="CX26">
        <v>1454.65</v>
      </c>
      <c r="CY26">
        <v>40.36</v>
      </c>
      <c r="CZ26">
        <v>0</v>
      </c>
      <c r="DA26">
        <v>145.79999995231631</v>
      </c>
      <c r="DB26">
        <v>0</v>
      </c>
      <c r="DC26">
        <v>837.82838461538472</v>
      </c>
      <c r="DD26">
        <v>-11.80314530290909</v>
      </c>
      <c r="DE26">
        <v>-190.48547010677279</v>
      </c>
      <c r="DF26">
        <v>12423.84230769231</v>
      </c>
      <c r="DG26">
        <v>15</v>
      </c>
      <c r="DH26">
        <v>1634224432.5</v>
      </c>
      <c r="DI26" t="s">
        <v>335</v>
      </c>
      <c r="DJ26">
        <v>1634224426</v>
      </c>
      <c r="DK26">
        <v>1634224432.5</v>
      </c>
      <c r="DL26">
        <v>9</v>
      </c>
      <c r="DM26">
        <v>2.1000000000000001E-2</v>
      </c>
      <c r="DN26">
        <v>2E-3</v>
      </c>
      <c r="DO26">
        <v>2.5150000000000001</v>
      </c>
      <c r="DP26">
        <v>5.8999999999999997E-2</v>
      </c>
      <c r="DQ26">
        <v>400</v>
      </c>
      <c r="DR26">
        <v>16</v>
      </c>
      <c r="DS26">
        <v>0.18</v>
      </c>
      <c r="DT26">
        <v>0.02</v>
      </c>
      <c r="DU26">
        <v>-8.3725387499999986</v>
      </c>
      <c r="DV26">
        <v>-0.37395568480298719</v>
      </c>
      <c r="DW26">
        <v>4.2790078417052693E-2</v>
      </c>
      <c r="DX26">
        <v>1</v>
      </c>
      <c r="DY26">
        <v>838.58364705882354</v>
      </c>
      <c r="DZ26">
        <v>-12.032865595943781</v>
      </c>
      <c r="EA26">
        <v>1.205437335389183</v>
      </c>
      <c r="EB26">
        <v>0</v>
      </c>
      <c r="EC26">
        <v>3.4574047499999989</v>
      </c>
      <c r="ED26">
        <v>-0.110803339587246</v>
      </c>
      <c r="EE26">
        <v>1.126413800241721E-2</v>
      </c>
      <c r="EF26">
        <v>0</v>
      </c>
      <c r="EG26">
        <v>1</v>
      </c>
      <c r="EH26">
        <v>3</v>
      </c>
      <c r="EI26" t="s">
        <v>318</v>
      </c>
      <c r="EJ26">
        <v>100</v>
      </c>
      <c r="EK26">
        <v>100</v>
      </c>
      <c r="EL26">
        <v>2.504</v>
      </c>
      <c r="EM26">
        <v>0.1145</v>
      </c>
      <c r="EN26">
        <v>1.9017159203755329</v>
      </c>
      <c r="EO26">
        <v>1.948427853356016E-3</v>
      </c>
      <c r="EP26">
        <v>-1.17243448438673E-6</v>
      </c>
      <c r="EQ26">
        <v>3.7522437633766031E-10</v>
      </c>
      <c r="ER26">
        <v>-6.9878489883813677E-2</v>
      </c>
      <c r="ES26">
        <v>1.324990706552629E-3</v>
      </c>
      <c r="ET26">
        <v>4.5198677459254959E-4</v>
      </c>
      <c r="EU26">
        <v>-2.6198240979392152E-7</v>
      </c>
      <c r="EV26">
        <v>2</v>
      </c>
      <c r="EW26">
        <v>2078</v>
      </c>
      <c r="EX26">
        <v>1</v>
      </c>
      <c r="EY26">
        <v>28</v>
      </c>
      <c r="EZ26">
        <v>0.9</v>
      </c>
      <c r="FA26">
        <v>0.8</v>
      </c>
      <c r="FB26">
        <v>1.6174299999999999</v>
      </c>
      <c r="FC26">
        <v>2.52441</v>
      </c>
      <c r="FD26">
        <v>2.8491200000000001</v>
      </c>
      <c r="FE26">
        <v>3.1677200000000001</v>
      </c>
      <c r="FF26">
        <v>3.0981399999999999</v>
      </c>
      <c r="FG26">
        <v>2.4230999999999998</v>
      </c>
      <c r="FH26">
        <v>34.372500000000002</v>
      </c>
      <c r="FI26">
        <v>24.2364</v>
      </c>
      <c r="FJ26">
        <v>18</v>
      </c>
      <c r="FK26">
        <v>1068.33</v>
      </c>
      <c r="FL26">
        <v>732.55700000000002</v>
      </c>
      <c r="FM26">
        <v>24.9998</v>
      </c>
      <c r="FN26">
        <v>24.365100000000002</v>
      </c>
      <c r="FO26">
        <v>30.0001</v>
      </c>
      <c r="FP26">
        <v>24.122599999999998</v>
      </c>
      <c r="FQ26">
        <v>24.194700000000001</v>
      </c>
      <c r="FR26">
        <v>32.403599999999997</v>
      </c>
      <c r="FS26">
        <v>40.419899999999998</v>
      </c>
      <c r="FT26">
        <v>12.2402</v>
      </c>
      <c r="FU26">
        <v>25</v>
      </c>
      <c r="FV26">
        <v>400</v>
      </c>
      <c r="FW26">
        <v>15.4938</v>
      </c>
      <c r="FX26">
        <v>101.161</v>
      </c>
      <c r="FY26">
        <v>101.794</v>
      </c>
    </row>
    <row r="27" spans="1:181" x14ac:dyDescent="0.2">
      <c r="A27">
        <v>9</v>
      </c>
      <c r="B27">
        <v>1634224580</v>
      </c>
      <c r="C27">
        <v>1040.900000095367</v>
      </c>
      <c r="D27" t="s">
        <v>336</v>
      </c>
      <c r="E27" t="s">
        <v>337</v>
      </c>
      <c r="F27" t="s">
        <v>300</v>
      </c>
      <c r="G27">
        <v>1634224580</v>
      </c>
      <c r="H27">
        <f t="shared" si="0"/>
        <v>5.4836155226442845E-3</v>
      </c>
      <c r="I27">
        <f t="shared" si="1"/>
        <v>5.4836155226442846</v>
      </c>
      <c r="J27">
        <f t="shared" si="2"/>
        <v>14.376891704198361</v>
      </c>
      <c r="K27">
        <f t="shared" si="3"/>
        <v>589.48299999999995</v>
      </c>
      <c r="L27">
        <f t="shared" si="4"/>
        <v>496.94552430776235</v>
      </c>
      <c r="M27">
        <f t="shared" si="5"/>
        <v>44.81363976076841</v>
      </c>
      <c r="N27">
        <f t="shared" si="6"/>
        <v>53.15850030824879</v>
      </c>
      <c r="O27">
        <f t="shared" si="7"/>
        <v>0.3164329550376403</v>
      </c>
      <c r="P27">
        <f t="shared" si="8"/>
        <v>2.7514058788246496</v>
      </c>
      <c r="Q27">
        <f t="shared" si="9"/>
        <v>0.29751614097887075</v>
      </c>
      <c r="R27">
        <f t="shared" si="10"/>
        <v>0.18755287773343693</v>
      </c>
      <c r="S27">
        <f t="shared" si="11"/>
        <v>241.74540212739149</v>
      </c>
      <c r="T27">
        <f t="shared" si="12"/>
        <v>26.161386822382592</v>
      </c>
      <c r="U27">
        <f t="shared" si="13"/>
        <v>25.725999999999999</v>
      </c>
      <c r="V27">
        <f t="shared" si="14"/>
        <v>3.3199357777930776</v>
      </c>
      <c r="W27">
        <f t="shared" si="15"/>
        <v>50.022692139708091</v>
      </c>
      <c r="X27">
        <f t="shared" si="16"/>
        <v>1.70413301778864</v>
      </c>
      <c r="Y27">
        <f t="shared" si="17"/>
        <v>3.4067199202897291</v>
      </c>
      <c r="Z27">
        <f t="shared" si="18"/>
        <v>1.6158027600044376</v>
      </c>
      <c r="AA27">
        <f t="shared" si="19"/>
        <v>-241.82744454861293</v>
      </c>
      <c r="AB27">
        <f t="shared" si="20"/>
        <v>64.658700690914912</v>
      </c>
      <c r="AC27">
        <f t="shared" si="21"/>
        <v>5.0182588241152315</v>
      </c>
      <c r="AD27">
        <f t="shared" si="22"/>
        <v>69.594917093808704</v>
      </c>
      <c r="AE27">
        <v>0</v>
      </c>
      <c r="AF27">
        <v>0</v>
      </c>
      <c r="AG27">
        <f t="shared" si="23"/>
        <v>1</v>
      </c>
      <c r="AH27">
        <f t="shared" si="24"/>
        <v>0</v>
      </c>
      <c r="AI27">
        <f t="shared" si="25"/>
        <v>47812.794778136624</v>
      </c>
      <c r="AJ27" t="s">
        <v>301</v>
      </c>
      <c r="AK27">
        <v>0</v>
      </c>
      <c r="AL27">
        <v>0</v>
      </c>
      <c r="AM27">
        <v>0</v>
      </c>
      <c r="AN27" t="e">
        <f t="shared" si="26"/>
        <v>#DIV/0!</v>
      </c>
      <c r="AO27">
        <v>-1</v>
      </c>
      <c r="AP27" t="s">
        <v>338</v>
      </c>
      <c r="AQ27">
        <v>10267.299999999999</v>
      </c>
      <c r="AR27">
        <v>850.18896153846151</v>
      </c>
      <c r="AS27">
        <v>978.36400000000003</v>
      </c>
      <c r="AT27">
        <f t="shared" si="27"/>
        <v>0.13100956133048491</v>
      </c>
      <c r="AU27">
        <v>0.5</v>
      </c>
      <c r="AV27">
        <f t="shared" si="28"/>
        <v>1261.2530995478712</v>
      </c>
      <c r="AW27">
        <f t="shared" si="29"/>
        <v>14.376891704198361</v>
      </c>
      <c r="AX27">
        <f t="shared" si="30"/>
        <v>82.618107649240514</v>
      </c>
      <c r="AY27">
        <f t="shared" si="31"/>
        <v>1.2191757316363072E-2</v>
      </c>
      <c r="AZ27">
        <f t="shared" si="32"/>
        <v>-1</v>
      </c>
      <c r="BA27" t="e">
        <f t="shared" si="33"/>
        <v>#DIV/0!</v>
      </c>
      <c r="BB27" t="s">
        <v>301</v>
      </c>
      <c r="BC27">
        <v>0</v>
      </c>
      <c r="BD27" t="e">
        <f t="shared" si="34"/>
        <v>#DIV/0!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>
        <f t="shared" si="38"/>
        <v>0.13100956133048489</v>
      </c>
      <c r="BI27" t="e">
        <f t="shared" si="39"/>
        <v>#DIV/0!</v>
      </c>
      <c r="BJ27" t="e">
        <f t="shared" si="40"/>
        <v>#DIV/0!</v>
      </c>
      <c r="BK27" t="e">
        <f t="shared" si="41"/>
        <v>#DIV/0!</v>
      </c>
      <c r="BL27">
        <f t="shared" si="42"/>
        <v>1500.05</v>
      </c>
      <c r="BM27">
        <f t="shared" si="43"/>
        <v>1261.2530995478712</v>
      </c>
      <c r="BN27">
        <f t="shared" si="44"/>
        <v>0.84080737278615469</v>
      </c>
      <c r="BO27">
        <f t="shared" si="45"/>
        <v>0.16115822947727843</v>
      </c>
      <c r="BP27">
        <v>6</v>
      </c>
      <c r="BQ27">
        <v>0.5</v>
      </c>
      <c r="BR27" t="s">
        <v>303</v>
      </c>
      <c r="BS27">
        <v>1634224580</v>
      </c>
      <c r="BT27">
        <v>589.48299999999995</v>
      </c>
      <c r="BU27">
        <v>600.048</v>
      </c>
      <c r="BV27">
        <v>18.897400000000001</v>
      </c>
      <c r="BW27">
        <v>15.669600000000001</v>
      </c>
      <c r="BX27">
        <v>586.678</v>
      </c>
      <c r="BY27">
        <v>18.836400000000001</v>
      </c>
      <c r="BZ27">
        <v>1000.06</v>
      </c>
      <c r="CA27">
        <v>90.078199999999995</v>
      </c>
      <c r="CB27">
        <v>9.9973599999999996E-2</v>
      </c>
      <c r="CC27">
        <v>26.161899999999999</v>
      </c>
      <c r="CD27">
        <v>25.725999999999999</v>
      </c>
      <c r="CE27">
        <v>999.9</v>
      </c>
      <c r="CF27">
        <v>0</v>
      </c>
      <c r="CG27">
        <v>0</v>
      </c>
      <c r="CH27">
        <v>10010.6</v>
      </c>
      <c r="CI27">
        <v>0</v>
      </c>
      <c r="CJ27">
        <v>1.5289399999999999E-3</v>
      </c>
      <c r="CK27">
        <v>1500.05</v>
      </c>
      <c r="CL27">
        <v>0.97299500000000005</v>
      </c>
      <c r="CM27">
        <v>2.70047E-2</v>
      </c>
      <c r="CN27">
        <v>0</v>
      </c>
      <c r="CO27">
        <v>849.74800000000005</v>
      </c>
      <c r="CP27">
        <v>5.0005600000000001</v>
      </c>
      <c r="CQ27">
        <v>12578.7</v>
      </c>
      <c r="CR27">
        <v>12932</v>
      </c>
      <c r="CS27">
        <v>37.311999999999998</v>
      </c>
      <c r="CT27">
        <v>38</v>
      </c>
      <c r="CU27">
        <v>36.625</v>
      </c>
      <c r="CV27">
        <v>36.686999999999998</v>
      </c>
      <c r="CW27">
        <v>38</v>
      </c>
      <c r="CX27">
        <v>1454.68</v>
      </c>
      <c r="CY27">
        <v>40.369999999999997</v>
      </c>
      <c r="CZ27">
        <v>0</v>
      </c>
      <c r="DA27">
        <v>96.799999952316284</v>
      </c>
      <c r="DB27">
        <v>0</v>
      </c>
      <c r="DC27">
        <v>850.18896153846151</v>
      </c>
      <c r="DD27">
        <v>-1.527692297927574</v>
      </c>
      <c r="DE27">
        <v>-24.762393153491789</v>
      </c>
      <c r="DF27">
        <v>12582.77307692308</v>
      </c>
      <c r="DG27">
        <v>15</v>
      </c>
      <c r="DH27">
        <v>1634224605.5</v>
      </c>
      <c r="DI27" t="s">
        <v>339</v>
      </c>
      <c r="DJ27">
        <v>1634224600</v>
      </c>
      <c r="DK27">
        <v>1634224605.5</v>
      </c>
      <c r="DL27">
        <v>10</v>
      </c>
      <c r="DM27">
        <v>7.8E-2</v>
      </c>
      <c r="DN27">
        <v>2E-3</v>
      </c>
      <c r="DO27">
        <v>2.8050000000000002</v>
      </c>
      <c r="DP27">
        <v>6.0999999999999999E-2</v>
      </c>
      <c r="DQ27">
        <v>600</v>
      </c>
      <c r="DR27">
        <v>16</v>
      </c>
      <c r="DS27">
        <v>0.17</v>
      </c>
      <c r="DT27">
        <v>0.03</v>
      </c>
      <c r="DU27">
        <v>-10.752370000000001</v>
      </c>
      <c r="DV27">
        <v>0.49682026266417928</v>
      </c>
      <c r="DW27">
        <v>5.0776752554687811E-2</v>
      </c>
      <c r="DX27">
        <v>1</v>
      </c>
      <c r="DY27">
        <v>850.23245454545463</v>
      </c>
      <c r="DZ27">
        <v>-0.64734640412250988</v>
      </c>
      <c r="EA27">
        <v>0.2198243225450025</v>
      </c>
      <c r="EB27">
        <v>1</v>
      </c>
      <c r="EC27">
        <v>3.2863627499999999</v>
      </c>
      <c r="ED27">
        <v>-7.0704202626646048E-2</v>
      </c>
      <c r="EE27">
        <v>7.0401210882697074E-3</v>
      </c>
      <c r="EF27">
        <v>1</v>
      </c>
      <c r="EG27">
        <v>3</v>
      </c>
      <c r="EH27">
        <v>3</v>
      </c>
      <c r="EI27" t="s">
        <v>327</v>
      </c>
      <c r="EJ27">
        <v>100</v>
      </c>
      <c r="EK27">
        <v>100</v>
      </c>
      <c r="EL27">
        <v>2.8050000000000002</v>
      </c>
      <c r="EM27">
        <v>6.0999999999999999E-2</v>
      </c>
      <c r="EN27">
        <v>1.9017159203755329</v>
      </c>
      <c r="EO27">
        <v>1.948427853356016E-3</v>
      </c>
      <c r="EP27">
        <v>-1.17243448438673E-6</v>
      </c>
      <c r="EQ27">
        <v>3.7522437633766031E-10</v>
      </c>
      <c r="ER27">
        <v>-6.9878489883813677E-2</v>
      </c>
      <c r="ES27">
        <v>1.324990706552629E-3</v>
      </c>
      <c r="ET27">
        <v>4.5198677459254959E-4</v>
      </c>
      <c r="EU27">
        <v>-2.6198240979392152E-7</v>
      </c>
      <c r="EV27">
        <v>2</v>
      </c>
      <c r="EW27">
        <v>2078</v>
      </c>
      <c r="EX27">
        <v>1</v>
      </c>
      <c r="EY27">
        <v>28</v>
      </c>
      <c r="EZ27">
        <v>2.6</v>
      </c>
      <c r="FA27">
        <v>2.5</v>
      </c>
      <c r="FB27">
        <v>2.2387700000000001</v>
      </c>
      <c r="FC27">
        <v>2.5280800000000001</v>
      </c>
      <c r="FD27">
        <v>2.8491200000000001</v>
      </c>
      <c r="FE27">
        <v>3.1677200000000001</v>
      </c>
      <c r="FF27">
        <v>3.0981399999999999</v>
      </c>
      <c r="FG27">
        <v>2.4365199999999998</v>
      </c>
      <c r="FH27">
        <v>34.417999999999999</v>
      </c>
      <c r="FI27">
        <v>24.227599999999999</v>
      </c>
      <c r="FJ27">
        <v>18</v>
      </c>
      <c r="FK27">
        <v>1067.3699999999999</v>
      </c>
      <c r="FL27">
        <v>732.89200000000005</v>
      </c>
      <c r="FM27">
        <v>24.999700000000001</v>
      </c>
      <c r="FN27">
        <v>24.3507</v>
      </c>
      <c r="FO27">
        <v>30.0001</v>
      </c>
      <c r="FP27">
        <v>24.108799999999999</v>
      </c>
      <c r="FQ27">
        <v>24.182600000000001</v>
      </c>
      <c r="FR27">
        <v>44.836399999999998</v>
      </c>
      <c r="FS27">
        <v>39.006700000000002</v>
      </c>
      <c r="FT27">
        <v>8.8064499999999999</v>
      </c>
      <c r="FU27">
        <v>25</v>
      </c>
      <c r="FV27">
        <v>600</v>
      </c>
      <c r="FW27">
        <v>15.6127</v>
      </c>
      <c r="FX27">
        <v>101.16800000000001</v>
      </c>
      <c r="FY27">
        <v>101.798</v>
      </c>
    </row>
    <row r="28" spans="1:181" x14ac:dyDescent="0.2">
      <c r="A28">
        <v>10</v>
      </c>
      <c r="B28">
        <v>1634224726.5</v>
      </c>
      <c r="C28">
        <v>1187.400000095367</v>
      </c>
      <c r="D28" t="s">
        <v>340</v>
      </c>
      <c r="E28" t="s">
        <v>341</v>
      </c>
      <c r="F28" t="s">
        <v>300</v>
      </c>
      <c r="G28">
        <v>1634224726.5</v>
      </c>
      <c r="H28">
        <f t="shared" si="0"/>
        <v>4.9145919972617916E-3</v>
      </c>
      <c r="I28">
        <f t="shared" si="1"/>
        <v>4.914591997261792</v>
      </c>
      <c r="J28">
        <f t="shared" si="2"/>
        <v>15.199379993111355</v>
      </c>
      <c r="K28">
        <f t="shared" si="3"/>
        <v>788.54399999999998</v>
      </c>
      <c r="L28">
        <f t="shared" si="4"/>
        <v>676.27501041607843</v>
      </c>
      <c r="M28">
        <f t="shared" si="5"/>
        <v>60.988514133533279</v>
      </c>
      <c r="N28">
        <f t="shared" si="6"/>
        <v>71.113269229516803</v>
      </c>
      <c r="O28">
        <f t="shared" si="7"/>
        <v>0.28088670970321938</v>
      </c>
      <c r="P28">
        <f t="shared" si="8"/>
        <v>2.7486629527874036</v>
      </c>
      <c r="Q28">
        <f t="shared" si="9"/>
        <v>0.26585884033969137</v>
      </c>
      <c r="R28">
        <f t="shared" si="10"/>
        <v>0.16744493698389451</v>
      </c>
      <c r="S28">
        <f t="shared" si="11"/>
        <v>241.74105212781214</v>
      </c>
      <c r="T28">
        <f t="shared" si="12"/>
        <v>26.373761435164152</v>
      </c>
      <c r="U28">
        <f t="shared" si="13"/>
        <v>25.761399999999998</v>
      </c>
      <c r="V28">
        <f t="shared" si="14"/>
        <v>3.3269108510860668</v>
      </c>
      <c r="W28">
        <f t="shared" si="15"/>
        <v>49.923917800935648</v>
      </c>
      <c r="X28">
        <f t="shared" si="16"/>
        <v>1.7063346426297601</v>
      </c>
      <c r="Y28">
        <f t="shared" si="17"/>
        <v>3.4178700666752979</v>
      </c>
      <c r="Z28">
        <f t="shared" si="18"/>
        <v>1.6205762084563067</v>
      </c>
      <c r="AA28">
        <f t="shared" si="19"/>
        <v>-216.73350707924502</v>
      </c>
      <c r="AB28">
        <f t="shared" si="20"/>
        <v>67.54314101904545</v>
      </c>
      <c r="AC28">
        <f t="shared" si="21"/>
        <v>5.2497444556364838</v>
      </c>
      <c r="AD28">
        <f t="shared" si="22"/>
        <v>97.800430523249062</v>
      </c>
      <c r="AE28">
        <v>0</v>
      </c>
      <c r="AF28">
        <v>0</v>
      </c>
      <c r="AG28">
        <f t="shared" si="23"/>
        <v>1</v>
      </c>
      <c r="AH28">
        <f t="shared" si="24"/>
        <v>0</v>
      </c>
      <c r="AI28">
        <f t="shared" si="25"/>
        <v>47729.592332997374</v>
      </c>
      <c r="AJ28" t="s">
        <v>301</v>
      </c>
      <c r="AK28">
        <v>0</v>
      </c>
      <c r="AL28">
        <v>0</v>
      </c>
      <c r="AM28">
        <v>0</v>
      </c>
      <c r="AN28" t="e">
        <f t="shared" si="26"/>
        <v>#DIV/0!</v>
      </c>
      <c r="AO28">
        <v>-1</v>
      </c>
      <c r="AP28" t="s">
        <v>342</v>
      </c>
      <c r="AQ28">
        <v>10259.4</v>
      </c>
      <c r="AR28">
        <v>847.95642307692299</v>
      </c>
      <c r="AS28">
        <v>975.86599999999999</v>
      </c>
      <c r="AT28">
        <f t="shared" si="27"/>
        <v>0.13107289005158185</v>
      </c>
      <c r="AU28">
        <v>0.5</v>
      </c>
      <c r="AV28">
        <f t="shared" si="28"/>
        <v>1261.2356995480891</v>
      </c>
      <c r="AW28">
        <f t="shared" si="29"/>
        <v>15.199379993111355</v>
      </c>
      <c r="AX28">
        <f t="shared" si="30"/>
        <v>82.656904087998299</v>
      </c>
      <c r="AY28">
        <f t="shared" si="31"/>
        <v>1.2844054445109448E-2</v>
      </c>
      <c r="AZ28">
        <f t="shared" si="32"/>
        <v>-1</v>
      </c>
      <c r="BA28" t="e">
        <f t="shared" si="33"/>
        <v>#DIV/0!</v>
      </c>
      <c r="BB28" t="s">
        <v>301</v>
      </c>
      <c r="BC28">
        <v>0</v>
      </c>
      <c r="BD28" t="e">
        <f t="shared" si="34"/>
        <v>#DIV/0!</v>
      </c>
      <c r="BE28" t="e">
        <f t="shared" si="35"/>
        <v>#DIV/0!</v>
      </c>
      <c r="BF28" t="e">
        <f t="shared" si="36"/>
        <v>#DIV/0!</v>
      </c>
      <c r="BG28" t="e">
        <f t="shared" si="37"/>
        <v>#DIV/0!</v>
      </c>
      <c r="BH28">
        <f t="shared" si="38"/>
        <v>0.13107289005158188</v>
      </c>
      <c r="BI28" t="e">
        <f t="shared" si="39"/>
        <v>#DIV/0!</v>
      </c>
      <c r="BJ28" t="e">
        <f t="shared" si="40"/>
        <v>#DIV/0!</v>
      </c>
      <c r="BK28" t="e">
        <f t="shared" si="41"/>
        <v>#DIV/0!</v>
      </c>
      <c r="BL28">
        <f t="shared" si="42"/>
        <v>1500.03</v>
      </c>
      <c r="BM28">
        <f t="shared" si="43"/>
        <v>1261.2356995480891</v>
      </c>
      <c r="BN28">
        <f t="shared" si="44"/>
        <v>0.84080698355905492</v>
      </c>
      <c r="BO28">
        <f t="shared" si="45"/>
        <v>0.16115747826897606</v>
      </c>
      <c r="BP28">
        <v>6</v>
      </c>
      <c r="BQ28">
        <v>0.5</v>
      </c>
      <c r="BR28" t="s">
        <v>303</v>
      </c>
      <c r="BS28">
        <v>1634224726.5</v>
      </c>
      <c r="BT28">
        <v>788.54399999999998</v>
      </c>
      <c r="BU28">
        <v>799.98900000000003</v>
      </c>
      <c r="BV28">
        <v>18.9208</v>
      </c>
      <c r="BW28">
        <v>16.027799999999999</v>
      </c>
      <c r="BX28">
        <v>785.75400000000002</v>
      </c>
      <c r="BY28">
        <v>18.805599999999998</v>
      </c>
      <c r="BZ28">
        <v>999.98699999999997</v>
      </c>
      <c r="CA28">
        <v>90.083500000000001</v>
      </c>
      <c r="CB28">
        <v>9.9507200000000004E-2</v>
      </c>
      <c r="CC28">
        <v>26.217199999999998</v>
      </c>
      <c r="CD28">
        <v>25.761399999999998</v>
      </c>
      <c r="CE28">
        <v>999.9</v>
      </c>
      <c r="CF28">
        <v>0</v>
      </c>
      <c r="CG28">
        <v>0</v>
      </c>
      <c r="CH28">
        <v>9993.75</v>
      </c>
      <c r="CI28">
        <v>0</v>
      </c>
      <c r="CJ28">
        <v>1.5289399999999999E-3</v>
      </c>
      <c r="CK28">
        <v>1500.03</v>
      </c>
      <c r="CL28">
        <v>0.97301300000000002</v>
      </c>
      <c r="CM28">
        <v>2.69871E-2</v>
      </c>
      <c r="CN28">
        <v>0</v>
      </c>
      <c r="CO28">
        <v>846.84699999999998</v>
      </c>
      <c r="CP28">
        <v>5.0005600000000001</v>
      </c>
      <c r="CQ28">
        <v>12628.3</v>
      </c>
      <c r="CR28">
        <v>12931.8</v>
      </c>
      <c r="CS28">
        <v>39.811999999999998</v>
      </c>
      <c r="CT28">
        <v>40.75</v>
      </c>
      <c r="CU28">
        <v>39.061999999999998</v>
      </c>
      <c r="CV28">
        <v>40.811999999999998</v>
      </c>
      <c r="CW28">
        <v>40.686999999999998</v>
      </c>
      <c r="CX28">
        <v>1454.68</v>
      </c>
      <c r="CY28">
        <v>40.35</v>
      </c>
      <c r="CZ28">
        <v>0</v>
      </c>
      <c r="DA28">
        <v>146</v>
      </c>
      <c r="DB28">
        <v>0</v>
      </c>
      <c r="DC28">
        <v>847.95642307692299</v>
      </c>
      <c r="DD28">
        <v>-7.3946324826346501</v>
      </c>
      <c r="DE28">
        <v>-74.598290662052037</v>
      </c>
      <c r="DF28">
        <v>12637.52307692308</v>
      </c>
      <c r="DG28">
        <v>15</v>
      </c>
      <c r="DH28">
        <v>1634224695</v>
      </c>
      <c r="DI28" t="s">
        <v>343</v>
      </c>
      <c r="DJ28">
        <v>1634224695</v>
      </c>
      <c r="DK28">
        <v>1634224687.5</v>
      </c>
      <c r="DL28">
        <v>11</v>
      </c>
      <c r="DM28">
        <v>-0.17899999999999999</v>
      </c>
      <c r="DN28">
        <v>1E-3</v>
      </c>
      <c r="DO28">
        <v>2.8</v>
      </c>
      <c r="DP28">
        <v>6.3E-2</v>
      </c>
      <c r="DQ28">
        <v>800</v>
      </c>
      <c r="DR28">
        <v>16</v>
      </c>
      <c r="DS28">
        <v>0.28999999999999998</v>
      </c>
      <c r="DT28">
        <v>0.03</v>
      </c>
      <c r="DU28">
        <v>-11.512734999999999</v>
      </c>
      <c r="DV28">
        <v>0.38286078799253559</v>
      </c>
      <c r="DW28">
        <v>4.8409500875344749E-2</v>
      </c>
      <c r="DX28">
        <v>1</v>
      </c>
      <c r="DY28">
        <v>848.25366666666662</v>
      </c>
      <c r="DZ28">
        <v>-6.7998482000070091</v>
      </c>
      <c r="EA28">
        <v>0.69795283624050164</v>
      </c>
      <c r="EB28">
        <v>0</v>
      </c>
      <c r="EC28">
        <v>2.8949989999999999</v>
      </c>
      <c r="ED28">
        <v>1.9094409005622849E-2</v>
      </c>
      <c r="EE28">
        <v>1.504608500574158E-2</v>
      </c>
      <c r="EF28">
        <v>1</v>
      </c>
      <c r="EG28">
        <v>2</v>
      </c>
      <c r="EH28">
        <v>3</v>
      </c>
      <c r="EI28" t="s">
        <v>305</v>
      </c>
      <c r="EJ28">
        <v>100</v>
      </c>
      <c r="EK28">
        <v>100</v>
      </c>
      <c r="EL28">
        <v>2.79</v>
      </c>
      <c r="EM28">
        <v>0.1152</v>
      </c>
      <c r="EN28">
        <v>1.801278934046789</v>
      </c>
      <c r="EO28">
        <v>1.948427853356016E-3</v>
      </c>
      <c r="EP28">
        <v>-1.17243448438673E-6</v>
      </c>
      <c r="EQ28">
        <v>3.7522437633766031E-10</v>
      </c>
      <c r="ER28">
        <v>-6.7766728565695933E-2</v>
      </c>
      <c r="ES28">
        <v>1.324990706552629E-3</v>
      </c>
      <c r="ET28">
        <v>4.5198677459254959E-4</v>
      </c>
      <c r="EU28">
        <v>-2.6198240979392152E-7</v>
      </c>
      <c r="EV28">
        <v>2</v>
      </c>
      <c r="EW28">
        <v>2078</v>
      </c>
      <c r="EX28">
        <v>1</v>
      </c>
      <c r="EY28">
        <v>28</v>
      </c>
      <c r="EZ28">
        <v>0.5</v>
      </c>
      <c r="FA28">
        <v>0.7</v>
      </c>
      <c r="FB28">
        <v>2.81128</v>
      </c>
      <c r="FC28">
        <v>2.5268600000000001</v>
      </c>
      <c r="FD28">
        <v>2.8491200000000001</v>
      </c>
      <c r="FE28">
        <v>3.1665000000000001</v>
      </c>
      <c r="FF28">
        <v>3.0981399999999999</v>
      </c>
      <c r="FG28">
        <v>2.34375</v>
      </c>
      <c r="FH28">
        <v>34.4636</v>
      </c>
      <c r="FI28">
        <v>24.227599999999999</v>
      </c>
      <c r="FJ28">
        <v>18</v>
      </c>
      <c r="FK28">
        <v>1066.17</v>
      </c>
      <c r="FL28">
        <v>733.48400000000004</v>
      </c>
      <c r="FM28">
        <v>24.9998</v>
      </c>
      <c r="FN28">
        <v>24.336400000000001</v>
      </c>
      <c r="FO28">
        <v>30</v>
      </c>
      <c r="FP28">
        <v>24.098700000000001</v>
      </c>
      <c r="FQ28">
        <v>24.1724</v>
      </c>
      <c r="FR28">
        <v>56.288600000000002</v>
      </c>
      <c r="FS28">
        <v>36.941899999999997</v>
      </c>
      <c r="FT28">
        <v>5.4272200000000002</v>
      </c>
      <c r="FU28">
        <v>25</v>
      </c>
      <c r="FV28">
        <v>800</v>
      </c>
      <c r="FW28">
        <v>16.015000000000001</v>
      </c>
      <c r="FX28">
        <v>101.172</v>
      </c>
      <c r="FY28">
        <v>101.79300000000001</v>
      </c>
    </row>
    <row r="29" spans="1:181" x14ac:dyDescent="0.2">
      <c r="A29">
        <v>11</v>
      </c>
      <c r="B29">
        <v>1634224848.5</v>
      </c>
      <c r="C29">
        <v>1309.400000095367</v>
      </c>
      <c r="D29" t="s">
        <v>344</v>
      </c>
      <c r="E29" t="s">
        <v>345</v>
      </c>
      <c r="F29" t="s">
        <v>300</v>
      </c>
      <c r="G29">
        <v>1634224848.5</v>
      </c>
      <c r="H29">
        <f t="shared" si="0"/>
        <v>4.142595022530963E-3</v>
      </c>
      <c r="I29">
        <f t="shared" si="1"/>
        <v>4.1425950225309629</v>
      </c>
      <c r="J29">
        <f t="shared" si="2"/>
        <v>15.939868484406203</v>
      </c>
      <c r="K29">
        <f t="shared" si="3"/>
        <v>988</v>
      </c>
      <c r="L29">
        <f t="shared" si="4"/>
        <v>846.66023052939056</v>
      </c>
      <c r="M29">
        <f t="shared" si="5"/>
        <v>76.354006597181922</v>
      </c>
      <c r="N29">
        <f t="shared" si="6"/>
        <v>89.100392102800001</v>
      </c>
      <c r="O29">
        <f t="shared" si="7"/>
        <v>0.23242092290087246</v>
      </c>
      <c r="P29">
        <f t="shared" si="8"/>
        <v>2.7489616653664095</v>
      </c>
      <c r="Q29">
        <f t="shared" si="9"/>
        <v>0.22202963744978504</v>
      </c>
      <c r="R29">
        <f t="shared" si="10"/>
        <v>0.13966342047858121</v>
      </c>
      <c r="S29">
        <f t="shared" si="11"/>
        <v>241.72842512711131</v>
      </c>
      <c r="T29">
        <f t="shared" si="12"/>
        <v>26.696057296966277</v>
      </c>
      <c r="U29">
        <f t="shared" si="13"/>
        <v>25.8368</v>
      </c>
      <c r="V29">
        <f t="shared" si="14"/>
        <v>3.3418100455178359</v>
      </c>
      <c r="W29">
        <f t="shared" si="15"/>
        <v>49.601440191468996</v>
      </c>
      <c r="X29">
        <f t="shared" si="16"/>
        <v>1.7062905452852402</v>
      </c>
      <c r="Y29">
        <f t="shared" si="17"/>
        <v>3.4400020215112761</v>
      </c>
      <c r="Z29">
        <f t="shared" si="18"/>
        <v>1.6355195002325957</v>
      </c>
      <c r="AA29">
        <f t="shared" si="19"/>
        <v>-182.68844049361547</v>
      </c>
      <c r="AB29">
        <f t="shared" si="20"/>
        <v>72.574529832193491</v>
      </c>
      <c r="AC29">
        <f t="shared" si="21"/>
        <v>5.6454212034684783</v>
      </c>
      <c r="AD29">
        <f t="shared" si="22"/>
        <v>137.25993566915781</v>
      </c>
      <c r="AE29">
        <v>0</v>
      </c>
      <c r="AF29">
        <v>0</v>
      </c>
      <c r="AG29">
        <f t="shared" si="23"/>
        <v>1</v>
      </c>
      <c r="AH29">
        <f t="shared" si="24"/>
        <v>0</v>
      </c>
      <c r="AI29">
        <f t="shared" si="25"/>
        <v>47720.25092247565</v>
      </c>
      <c r="AJ29" t="s">
        <v>301</v>
      </c>
      <c r="AK29">
        <v>0</v>
      </c>
      <c r="AL29">
        <v>0</v>
      </c>
      <c r="AM29">
        <v>0</v>
      </c>
      <c r="AN29" t="e">
        <f t="shared" si="26"/>
        <v>#DIV/0!</v>
      </c>
      <c r="AO29">
        <v>-1</v>
      </c>
      <c r="AP29" t="s">
        <v>346</v>
      </c>
      <c r="AQ29">
        <v>10261.4</v>
      </c>
      <c r="AR29">
        <v>846.37573076923081</v>
      </c>
      <c r="AS29">
        <v>975.43499999999995</v>
      </c>
      <c r="AT29">
        <f t="shared" si="27"/>
        <v>0.13230945089192936</v>
      </c>
      <c r="AU29">
        <v>0.5</v>
      </c>
      <c r="AV29">
        <f t="shared" si="28"/>
        <v>1261.1609995477261</v>
      </c>
      <c r="AW29">
        <f t="shared" si="29"/>
        <v>15.939868484406203</v>
      </c>
      <c r="AX29">
        <f t="shared" si="30"/>
        <v>83.4317596682382</v>
      </c>
      <c r="AY29">
        <f t="shared" si="31"/>
        <v>1.3431963476892428E-2</v>
      </c>
      <c r="AZ29">
        <f t="shared" si="32"/>
        <v>-1</v>
      </c>
      <c r="BA29" t="e">
        <f t="shared" si="33"/>
        <v>#DIV/0!</v>
      </c>
      <c r="BB29" t="s">
        <v>301</v>
      </c>
      <c r="BC29">
        <v>0</v>
      </c>
      <c r="BD29" t="e">
        <f t="shared" si="34"/>
        <v>#DIV/0!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>
        <f t="shared" si="38"/>
        <v>0.13230945089192939</v>
      </c>
      <c r="BI29" t="e">
        <f t="shared" si="39"/>
        <v>#DIV/0!</v>
      </c>
      <c r="BJ29" t="e">
        <f t="shared" si="40"/>
        <v>#DIV/0!</v>
      </c>
      <c r="BK29" t="e">
        <f t="shared" si="41"/>
        <v>#DIV/0!</v>
      </c>
      <c r="BL29">
        <f t="shared" si="42"/>
        <v>1499.94</v>
      </c>
      <c r="BM29">
        <f t="shared" si="43"/>
        <v>1261.1609995477261</v>
      </c>
      <c r="BN29">
        <f t="shared" si="44"/>
        <v>0.84080763200376418</v>
      </c>
      <c r="BO29">
        <f t="shared" si="45"/>
        <v>0.16115872976726489</v>
      </c>
      <c r="BP29">
        <v>6</v>
      </c>
      <c r="BQ29">
        <v>0.5</v>
      </c>
      <c r="BR29" t="s">
        <v>303</v>
      </c>
      <c r="BS29">
        <v>1634224848.5</v>
      </c>
      <c r="BT29">
        <v>988</v>
      </c>
      <c r="BU29">
        <v>1000.02</v>
      </c>
      <c r="BV29">
        <v>18.920400000000001</v>
      </c>
      <c r="BW29">
        <v>16.4818</v>
      </c>
      <c r="BX29">
        <v>984.97199999999998</v>
      </c>
      <c r="BY29">
        <v>18.843399999999999</v>
      </c>
      <c r="BZ29">
        <v>999.971</v>
      </c>
      <c r="CA29">
        <v>90.082599999999999</v>
      </c>
      <c r="CB29">
        <v>9.9983100000000005E-2</v>
      </c>
      <c r="CC29">
        <v>26.326499999999999</v>
      </c>
      <c r="CD29">
        <v>25.8368</v>
      </c>
      <c r="CE29">
        <v>999.9</v>
      </c>
      <c r="CF29">
        <v>0</v>
      </c>
      <c r="CG29">
        <v>0</v>
      </c>
      <c r="CH29">
        <v>9995.6200000000008</v>
      </c>
      <c r="CI29">
        <v>0</v>
      </c>
      <c r="CJ29">
        <v>1.5289399999999999E-3</v>
      </c>
      <c r="CK29">
        <v>1499.94</v>
      </c>
      <c r="CL29">
        <v>0.97299000000000002</v>
      </c>
      <c r="CM29">
        <v>2.7009600000000002E-2</v>
      </c>
      <c r="CN29">
        <v>0</v>
      </c>
      <c r="CO29">
        <v>845.971</v>
      </c>
      <c r="CP29">
        <v>5.0005600000000001</v>
      </c>
      <c r="CQ29">
        <v>12608.4</v>
      </c>
      <c r="CR29">
        <v>12931</v>
      </c>
      <c r="CS29">
        <v>39.561999999999998</v>
      </c>
      <c r="CT29">
        <v>40.186999999999998</v>
      </c>
      <c r="CU29">
        <v>39.375</v>
      </c>
      <c r="CV29">
        <v>39.686999999999998</v>
      </c>
      <c r="CW29">
        <v>40.686999999999998</v>
      </c>
      <c r="CX29">
        <v>1454.56</v>
      </c>
      <c r="CY29">
        <v>40.380000000000003</v>
      </c>
      <c r="CZ29">
        <v>0</v>
      </c>
      <c r="DA29">
        <v>121.7999999523163</v>
      </c>
      <c r="DB29">
        <v>0</v>
      </c>
      <c r="DC29">
        <v>846.37573076923081</v>
      </c>
      <c r="DD29">
        <v>-3.7239999943207991</v>
      </c>
      <c r="DE29">
        <v>-90.061538413715198</v>
      </c>
      <c r="DF29">
        <v>12620.05</v>
      </c>
      <c r="DG29">
        <v>15</v>
      </c>
      <c r="DH29">
        <v>1634224871.5</v>
      </c>
      <c r="DI29" t="s">
        <v>347</v>
      </c>
      <c r="DJ29">
        <v>1634224869</v>
      </c>
      <c r="DK29">
        <v>1634224871.5</v>
      </c>
      <c r="DL29">
        <v>12</v>
      </c>
      <c r="DM29">
        <v>7.6999999999999999E-2</v>
      </c>
      <c r="DN29">
        <v>3.0000000000000001E-3</v>
      </c>
      <c r="DO29">
        <v>3.028</v>
      </c>
      <c r="DP29">
        <v>7.6999999999999999E-2</v>
      </c>
      <c r="DQ29">
        <v>1000</v>
      </c>
      <c r="DR29">
        <v>16</v>
      </c>
      <c r="DS29">
        <v>0.26</v>
      </c>
      <c r="DT29">
        <v>0.03</v>
      </c>
      <c r="DU29">
        <v>-12.137005</v>
      </c>
      <c r="DV29">
        <v>6.7729080675447195E-2</v>
      </c>
      <c r="DW29">
        <v>2.14738323314679E-2</v>
      </c>
      <c r="DX29">
        <v>1</v>
      </c>
      <c r="DY29">
        <v>846.51578787878793</v>
      </c>
      <c r="DZ29">
        <v>-3.4641291303990651</v>
      </c>
      <c r="EA29">
        <v>0.39341194059737378</v>
      </c>
      <c r="EB29">
        <v>0</v>
      </c>
      <c r="EC29">
        <v>2.50315625</v>
      </c>
      <c r="ED29">
        <v>-0.1863830769230817</v>
      </c>
      <c r="EE29">
        <v>1.8736759416652069E-2</v>
      </c>
      <c r="EF29">
        <v>0</v>
      </c>
      <c r="EG29">
        <v>1</v>
      </c>
      <c r="EH29">
        <v>3</v>
      </c>
      <c r="EI29" t="s">
        <v>318</v>
      </c>
      <c r="EJ29">
        <v>100</v>
      </c>
      <c r="EK29">
        <v>100</v>
      </c>
      <c r="EL29">
        <v>3.028</v>
      </c>
      <c r="EM29">
        <v>7.6999999999999999E-2</v>
      </c>
      <c r="EN29">
        <v>1.801278934046789</v>
      </c>
      <c r="EO29">
        <v>1.948427853356016E-3</v>
      </c>
      <c r="EP29">
        <v>-1.17243448438673E-6</v>
      </c>
      <c r="EQ29">
        <v>3.7522437633766031E-10</v>
      </c>
      <c r="ER29">
        <v>-6.7766728565695933E-2</v>
      </c>
      <c r="ES29">
        <v>1.324990706552629E-3</v>
      </c>
      <c r="ET29">
        <v>4.5198677459254959E-4</v>
      </c>
      <c r="EU29">
        <v>-2.6198240979392152E-7</v>
      </c>
      <c r="EV29">
        <v>2</v>
      </c>
      <c r="EW29">
        <v>2078</v>
      </c>
      <c r="EX29">
        <v>1</v>
      </c>
      <c r="EY29">
        <v>28</v>
      </c>
      <c r="EZ29">
        <v>2.6</v>
      </c>
      <c r="FA29">
        <v>2.7</v>
      </c>
      <c r="FB29">
        <v>3.3459500000000002</v>
      </c>
      <c r="FC29">
        <v>2.5158700000000001</v>
      </c>
      <c r="FD29">
        <v>2.8491200000000001</v>
      </c>
      <c r="FE29">
        <v>3.1665000000000001</v>
      </c>
      <c r="FF29">
        <v>3.0981399999999999</v>
      </c>
      <c r="FG29">
        <v>2.36694</v>
      </c>
      <c r="FH29">
        <v>34.5092</v>
      </c>
      <c r="FI29">
        <v>24.2364</v>
      </c>
      <c r="FJ29">
        <v>18</v>
      </c>
      <c r="FK29">
        <v>1067.01</v>
      </c>
      <c r="FL29">
        <v>735.02599999999995</v>
      </c>
      <c r="FM29">
        <v>24.9999</v>
      </c>
      <c r="FN29">
        <v>24.329799999999999</v>
      </c>
      <c r="FO29">
        <v>30.0002</v>
      </c>
      <c r="FP29">
        <v>24.090599999999998</v>
      </c>
      <c r="FQ29">
        <v>24.166399999999999</v>
      </c>
      <c r="FR29">
        <v>66.965500000000006</v>
      </c>
      <c r="FS29">
        <v>34.309699999999999</v>
      </c>
      <c r="FT29">
        <v>1.6549400000000001</v>
      </c>
      <c r="FU29">
        <v>25</v>
      </c>
      <c r="FV29">
        <v>1000</v>
      </c>
      <c r="FW29">
        <v>16.566700000000001</v>
      </c>
      <c r="FX29">
        <v>101.17100000000001</v>
      </c>
      <c r="FY29">
        <v>101.792</v>
      </c>
    </row>
    <row r="30" spans="1:181" x14ac:dyDescent="0.2">
      <c r="A30">
        <v>12</v>
      </c>
      <c r="B30">
        <v>1634224992.5</v>
      </c>
      <c r="C30">
        <v>1453.400000095367</v>
      </c>
      <c r="D30" t="s">
        <v>348</v>
      </c>
      <c r="E30" t="s">
        <v>349</v>
      </c>
      <c r="F30" t="s">
        <v>300</v>
      </c>
      <c r="G30">
        <v>1634224992.5</v>
      </c>
      <c r="H30">
        <f t="shared" si="0"/>
        <v>3.4950606004818413E-3</v>
      </c>
      <c r="I30">
        <f t="shared" si="1"/>
        <v>3.4950606004818412</v>
      </c>
      <c r="J30">
        <f t="shared" si="2"/>
        <v>16.297430369959681</v>
      </c>
      <c r="K30">
        <f t="shared" si="3"/>
        <v>1187.78</v>
      </c>
      <c r="L30">
        <f t="shared" si="4"/>
        <v>1016.7941913537641</v>
      </c>
      <c r="M30">
        <f t="shared" si="5"/>
        <v>91.694015063773747</v>
      </c>
      <c r="N30">
        <f t="shared" si="6"/>
        <v>107.113433710162</v>
      </c>
      <c r="O30">
        <f t="shared" si="7"/>
        <v>0.19489560898566097</v>
      </c>
      <c r="P30">
        <f t="shared" si="8"/>
        <v>2.7491199693645019</v>
      </c>
      <c r="Q30">
        <f t="shared" si="9"/>
        <v>0.18753213213314074</v>
      </c>
      <c r="R30">
        <f t="shared" si="10"/>
        <v>0.11784598223686044</v>
      </c>
      <c r="S30">
        <f t="shared" si="11"/>
        <v>241.73843912758437</v>
      </c>
      <c r="T30">
        <f t="shared" si="12"/>
        <v>26.834552978064327</v>
      </c>
      <c r="U30">
        <f t="shared" si="13"/>
        <v>25.8657</v>
      </c>
      <c r="V30">
        <f t="shared" si="14"/>
        <v>3.3475361760643407</v>
      </c>
      <c r="W30">
        <f t="shared" si="15"/>
        <v>49.944680315198724</v>
      </c>
      <c r="X30">
        <f t="shared" si="16"/>
        <v>1.7140151379034301</v>
      </c>
      <c r="Y30">
        <f t="shared" si="17"/>
        <v>3.4318272278175663</v>
      </c>
      <c r="Z30">
        <f t="shared" si="18"/>
        <v>1.6335210381609107</v>
      </c>
      <c r="AA30">
        <f t="shared" si="19"/>
        <v>-154.1321724812492</v>
      </c>
      <c r="AB30">
        <f t="shared" si="20"/>
        <v>62.322538709013457</v>
      </c>
      <c r="AC30">
        <f t="shared" si="21"/>
        <v>4.8473830366694459</v>
      </c>
      <c r="AD30">
        <f t="shared" si="22"/>
        <v>154.77618839201807</v>
      </c>
      <c r="AE30">
        <v>0</v>
      </c>
      <c r="AF30">
        <v>0</v>
      </c>
      <c r="AG30">
        <f t="shared" si="23"/>
        <v>1</v>
      </c>
      <c r="AH30">
        <f t="shared" si="24"/>
        <v>0</v>
      </c>
      <c r="AI30">
        <f t="shared" si="25"/>
        <v>47730.910823072612</v>
      </c>
      <c r="AJ30" t="s">
        <v>301</v>
      </c>
      <c r="AK30">
        <v>0</v>
      </c>
      <c r="AL30">
        <v>0</v>
      </c>
      <c r="AM30">
        <v>0</v>
      </c>
      <c r="AN30" t="e">
        <f t="shared" si="26"/>
        <v>#DIV/0!</v>
      </c>
      <c r="AO30">
        <v>-1</v>
      </c>
      <c r="AP30" t="s">
        <v>350</v>
      </c>
      <c r="AQ30">
        <v>10265.4</v>
      </c>
      <c r="AR30">
        <v>849.99596153846142</v>
      </c>
      <c r="AS30">
        <v>980.96900000000005</v>
      </c>
      <c r="AT30">
        <f t="shared" si="27"/>
        <v>0.13351394229740043</v>
      </c>
      <c r="AU30">
        <v>0.5</v>
      </c>
      <c r="AV30">
        <f t="shared" si="28"/>
        <v>1261.2191995479711</v>
      </c>
      <c r="AW30">
        <f t="shared" si="29"/>
        <v>16.297430369959681</v>
      </c>
      <c r="AX30">
        <f t="shared" si="30"/>
        <v>84.195173716410693</v>
      </c>
      <c r="AY30">
        <f t="shared" si="31"/>
        <v>1.3714848597420011E-2</v>
      </c>
      <c r="AZ30">
        <f t="shared" si="32"/>
        <v>-1</v>
      </c>
      <c r="BA30" t="e">
        <f t="shared" si="33"/>
        <v>#DIV/0!</v>
      </c>
      <c r="BB30" t="s">
        <v>301</v>
      </c>
      <c r="BC30">
        <v>0</v>
      </c>
      <c r="BD30" t="e">
        <f t="shared" si="34"/>
        <v>#DIV/0!</v>
      </c>
      <c r="BE30" t="e">
        <f t="shared" si="35"/>
        <v>#DIV/0!</v>
      </c>
      <c r="BF30" t="e">
        <f t="shared" si="36"/>
        <v>#DIV/0!</v>
      </c>
      <c r="BG30" t="e">
        <f t="shared" si="37"/>
        <v>#DIV/0!</v>
      </c>
      <c r="BH30">
        <f t="shared" si="38"/>
        <v>0.13351394229740046</v>
      </c>
      <c r="BI30" t="e">
        <f t="shared" si="39"/>
        <v>#DIV/0!</v>
      </c>
      <c r="BJ30" t="e">
        <f t="shared" si="40"/>
        <v>#DIV/0!</v>
      </c>
      <c r="BK30" t="e">
        <f t="shared" si="41"/>
        <v>#DIV/0!</v>
      </c>
      <c r="BL30">
        <f t="shared" si="42"/>
        <v>1500.01</v>
      </c>
      <c r="BM30">
        <f t="shared" si="43"/>
        <v>1261.2191995479711</v>
      </c>
      <c r="BN30">
        <f t="shared" si="44"/>
        <v>0.84080719431735196</v>
      </c>
      <c r="BO30">
        <f t="shared" si="45"/>
        <v>0.16115788503248937</v>
      </c>
      <c r="BP30">
        <v>6</v>
      </c>
      <c r="BQ30">
        <v>0.5</v>
      </c>
      <c r="BR30" t="s">
        <v>303</v>
      </c>
      <c r="BS30">
        <v>1634224992.5</v>
      </c>
      <c r="BT30">
        <v>1187.78</v>
      </c>
      <c r="BU30">
        <v>1200.05</v>
      </c>
      <c r="BV30">
        <v>19.006699999999999</v>
      </c>
      <c r="BW30">
        <v>16.949400000000001</v>
      </c>
      <c r="BX30">
        <v>1184.49</v>
      </c>
      <c r="BY30">
        <v>18.885400000000001</v>
      </c>
      <c r="BZ30">
        <v>999.94100000000003</v>
      </c>
      <c r="CA30">
        <v>90.079700000000003</v>
      </c>
      <c r="CB30">
        <v>9.9822900000000006E-2</v>
      </c>
      <c r="CC30">
        <v>26.286200000000001</v>
      </c>
      <c r="CD30">
        <v>25.8657</v>
      </c>
      <c r="CE30">
        <v>999.9</v>
      </c>
      <c r="CF30">
        <v>0</v>
      </c>
      <c r="CG30">
        <v>0</v>
      </c>
      <c r="CH30">
        <v>9996.8799999999992</v>
      </c>
      <c r="CI30">
        <v>0</v>
      </c>
      <c r="CJ30">
        <v>1.5289399999999999E-3</v>
      </c>
      <c r="CK30">
        <v>1500.01</v>
      </c>
      <c r="CL30">
        <v>0.973001</v>
      </c>
      <c r="CM30">
        <v>2.6998999999999999E-2</v>
      </c>
      <c r="CN30">
        <v>0</v>
      </c>
      <c r="CO30">
        <v>849.69299999999998</v>
      </c>
      <c r="CP30">
        <v>5.0005600000000001</v>
      </c>
      <c r="CQ30">
        <v>12610.6</v>
      </c>
      <c r="CR30">
        <v>12931.6</v>
      </c>
      <c r="CS30">
        <v>38.061999999999998</v>
      </c>
      <c r="CT30">
        <v>38.811999999999998</v>
      </c>
      <c r="CU30">
        <v>38.125</v>
      </c>
      <c r="CV30">
        <v>37.811999999999998</v>
      </c>
      <c r="CW30">
        <v>39.125</v>
      </c>
      <c r="CX30">
        <v>1454.65</v>
      </c>
      <c r="CY30">
        <v>40.36</v>
      </c>
      <c r="CZ30">
        <v>0</v>
      </c>
      <c r="DA30">
        <v>143.60000014305109</v>
      </c>
      <c r="DB30">
        <v>0</v>
      </c>
      <c r="DC30">
        <v>849.99596153846142</v>
      </c>
      <c r="DD30">
        <v>-3.243999988478679</v>
      </c>
      <c r="DE30">
        <v>-65.894017003002517</v>
      </c>
      <c r="DF30">
        <v>12618.47692307692</v>
      </c>
      <c r="DG30">
        <v>15</v>
      </c>
      <c r="DH30">
        <v>1634224950</v>
      </c>
      <c r="DI30" t="s">
        <v>351</v>
      </c>
      <c r="DJ30">
        <v>1634224945.5</v>
      </c>
      <c r="DK30">
        <v>1634224950</v>
      </c>
      <c r="DL30">
        <v>13</v>
      </c>
      <c r="DM30">
        <v>0.128</v>
      </c>
      <c r="DN30">
        <v>2E-3</v>
      </c>
      <c r="DO30">
        <v>3.3010000000000002</v>
      </c>
      <c r="DP30">
        <v>8.4000000000000005E-2</v>
      </c>
      <c r="DQ30">
        <v>1200</v>
      </c>
      <c r="DR30">
        <v>17</v>
      </c>
      <c r="DS30">
        <v>0.14000000000000001</v>
      </c>
      <c r="DT30">
        <v>0.05</v>
      </c>
      <c r="DU30">
        <v>-12.295417499999999</v>
      </c>
      <c r="DV30">
        <v>0.51992532833024374</v>
      </c>
      <c r="DW30">
        <v>7.7590462969040069E-2</v>
      </c>
      <c r="DX30">
        <v>0</v>
      </c>
      <c r="DY30">
        <v>850.13633333333325</v>
      </c>
      <c r="DZ30">
        <v>-3.2900460170047361</v>
      </c>
      <c r="EA30">
        <v>0.38777732337677268</v>
      </c>
      <c r="EB30">
        <v>0</v>
      </c>
      <c r="EC30">
        <v>2.0869095</v>
      </c>
      <c r="ED30">
        <v>-0.15643519699812911</v>
      </c>
      <c r="EE30">
        <v>1.7890022631343979E-2</v>
      </c>
      <c r="EF30">
        <v>0</v>
      </c>
      <c r="EG30">
        <v>0</v>
      </c>
      <c r="EH30">
        <v>3</v>
      </c>
      <c r="EI30" t="s">
        <v>352</v>
      </c>
      <c r="EJ30">
        <v>100</v>
      </c>
      <c r="EK30">
        <v>100</v>
      </c>
      <c r="EL30">
        <v>3.29</v>
      </c>
      <c r="EM30">
        <v>0.12130000000000001</v>
      </c>
      <c r="EN30">
        <v>2.0052981748530541</v>
      </c>
      <c r="EO30">
        <v>1.948427853356016E-3</v>
      </c>
      <c r="EP30">
        <v>-1.17243448438673E-6</v>
      </c>
      <c r="EQ30">
        <v>3.7522437633766031E-10</v>
      </c>
      <c r="ER30">
        <v>-6.3248617334067919E-2</v>
      </c>
      <c r="ES30">
        <v>1.324990706552629E-3</v>
      </c>
      <c r="ET30">
        <v>4.5198677459254959E-4</v>
      </c>
      <c r="EU30">
        <v>-2.6198240979392152E-7</v>
      </c>
      <c r="EV30">
        <v>2</v>
      </c>
      <c r="EW30">
        <v>2078</v>
      </c>
      <c r="EX30">
        <v>1</v>
      </c>
      <c r="EY30">
        <v>28</v>
      </c>
      <c r="EZ30">
        <v>0.8</v>
      </c>
      <c r="FA30">
        <v>0.7</v>
      </c>
      <c r="FB30">
        <v>3.8476599999999999</v>
      </c>
      <c r="FC30">
        <v>2.50732</v>
      </c>
      <c r="FD30">
        <v>2.8491200000000001</v>
      </c>
      <c r="FE30">
        <v>3.1652800000000001</v>
      </c>
      <c r="FF30">
        <v>3.0981399999999999</v>
      </c>
      <c r="FG30">
        <v>2.4157700000000002</v>
      </c>
      <c r="FH30">
        <v>34.6006</v>
      </c>
      <c r="FI30">
        <v>24.227599999999999</v>
      </c>
      <c r="FJ30">
        <v>18</v>
      </c>
      <c r="FK30">
        <v>1066.22</v>
      </c>
      <c r="FL30">
        <v>735.79600000000005</v>
      </c>
      <c r="FM30">
        <v>25</v>
      </c>
      <c r="FN30">
        <v>24.3262</v>
      </c>
      <c r="FO30">
        <v>30.0001</v>
      </c>
      <c r="FP30">
        <v>24.0885</v>
      </c>
      <c r="FQ30">
        <v>24.162299999999998</v>
      </c>
      <c r="FR30">
        <v>76.992900000000006</v>
      </c>
      <c r="FS30">
        <v>32.070300000000003</v>
      </c>
      <c r="FT30">
        <v>0</v>
      </c>
      <c r="FU30">
        <v>25</v>
      </c>
      <c r="FV30">
        <v>1200</v>
      </c>
      <c r="FW30">
        <v>16.9529</v>
      </c>
      <c r="FX30">
        <v>101.17400000000001</v>
      </c>
      <c r="FY30">
        <v>101.789</v>
      </c>
    </row>
    <row r="31" spans="1:181" x14ac:dyDescent="0.2">
      <c r="A31">
        <v>13</v>
      </c>
      <c r="B31">
        <v>1634225114.5</v>
      </c>
      <c r="C31">
        <v>1575.400000095367</v>
      </c>
      <c r="D31" t="s">
        <v>353</v>
      </c>
      <c r="E31" t="s">
        <v>354</v>
      </c>
      <c r="F31" t="s">
        <v>300</v>
      </c>
      <c r="G31">
        <v>1634225114.5</v>
      </c>
      <c r="H31">
        <f t="shared" si="0"/>
        <v>2.8221874096835981E-3</v>
      </c>
      <c r="I31">
        <f t="shared" si="1"/>
        <v>2.8221874096835982</v>
      </c>
      <c r="J31">
        <f t="shared" si="2"/>
        <v>16.952975076935743</v>
      </c>
      <c r="K31">
        <f t="shared" si="3"/>
        <v>1487.3389999999999</v>
      </c>
      <c r="L31">
        <f t="shared" si="4"/>
        <v>1266.9452475736132</v>
      </c>
      <c r="M31">
        <f t="shared" si="5"/>
        <v>114.25507225492446</v>
      </c>
      <c r="N31">
        <f t="shared" si="6"/>
        <v>134.130520034721</v>
      </c>
      <c r="O31">
        <f t="shared" si="7"/>
        <v>0.15534216947828591</v>
      </c>
      <c r="P31">
        <f t="shared" si="8"/>
        <v>2.7527281471313385</v>
      </c>
      <c r="Q31">
        <f t="shared" si="9"/>
        <v>0.15063126015420975</v>
      </c>
      <c r="R31">
        <f t="shared" si="10"/>
        <v>9.4555893761064519E-2</v>
      </c>
      <c r="S31">
        <f t="shared" si="11"/>
        <v>241.75499370919596</v>
      </c>
      <c r="T31">
        <f t="shared" si="12"/>
        <v>26.953834940095</v>
      </c>
      <c r="U31">
        <f t="shared" si="13"/>
        <v>25.887599999999999</v>
      </c>
      <c r="V31">
        <f t="shared" si="14"/>
        <v>3.3518810605275027</v>
      </c>
      <c r="W31">
        <f t="shared" si="15"/>
        <v>50.01203516105064</v>
      </c>
      <c r="X31">
        <f t="shared" si="16"/>
        <v>1.7096796526698002</v>
      </c>
      <c r="Y31">
        <f t="shared" si="17"/>
        <v>3.4185364526043087</v>
      </c>
      <c r="Z31">
        <f t="shared" si="18"/>
        <v>1.6422014078577025</v>
      </c>
      <c r="AA31">
        <f t="shared" si="19"/>
        <v>-124.45846476704668</v>
      </c>
      <c r="AB31">
        <f t="shared" si="20"/>
        <v>49.404051088105717</v>
      </c>
      <c r="AC31">
        <f t="shared" si="21"/>
        <v>3.8367159346067461</v>
      </c>
      <c r="AD31">
        <f t="shared" si="22"/>
        <v>170.53729596486176</v>
      </c>
      <c r="AE31">
        <v>0</v>
      </c>
      <c r="AF31">
        <v>0</v>
      </c>
      <c r="AG31">
        <f t="shared" si="23"/>
        <v>1</v>
      </c>
      <c r="AH31">
        <f t="shared" si="24"/>
        <v>0</v>
      </c>
      <c r="AI31">
        <f t="shared" si="25"/>
        <v>47839.415206397949</v>
      </c>
      <c r="AJ31" t="s">
        <v>301</v>
      </c>
      <c r="AK31">
        <v>0</v>
      </c>
      <c r="AL31">
        <v>0</v>
      </c>
      <c r="AM31">
        <v>0</v>
      </c>
      <c r="AN31" t="e">
        <f t="shared" si="26"/>
        <v>#DIV/0!</v>
      </c>
      <c r="AO31">
        <v>-1</v>
      </c>
      <c r="AP31" t="s">
        <v>355</v>
      </c>
      <c r="AQ31">
        <v>10267.799999999999</v>
      </c>
      <c r="AR31">
        <v>854.47992307692323</v>
      </c>
      <c r="AS31">
        <v>986.29899999999998</v>
      </c>
      <c r="AT31">
        <f t="shared" si="27"/>
        <v>0.13365021856767245</v>
      </c>
      <c r="AU31">
        <v>0.5</v>
      </c>
      <c r="AV31">
        <f t="shared" si="28"/>
        <v>1261.303507621345</v>
      </c>
      <c r="AW31">
        <f t="shared" si="29"/>
        <v>16.952975076935743</v>
      </c>
      <c r="AX31">
        <f t="shared" si="30"/>
        <v>84.286744736882341</v>
      </c>
      <c r="AY31">
        <f t="shared" si="31"/>
        <v>1.4233667763909361E-2</v>
      </c>
      <c r="AZ31">
        <f t="shared" si="32"/>
        <v>-1</v>
      </c>
      <c r="BA31" t="e">
        <f t="shared" si="33"/>
        <v>#DIV/0!</v>
      </c>
      <c r="BB31" t="s">
        <v>301</v>
      </c>
      <c r="BC31">
        <v>0</v>
      </c>
      <c r="BD31" t="e">
        <f t="shared" si="34"/>
        <v>#DIV/0!</v>
      </c>
      <c r="BE31" t="e">
        <f t="shared" si="35"/>
        <v>#DIV/0!</v>
      </c>
      <c r="BF31" t="e">
        <f t="shared" si="36"/>
        <v>#DIV/0!</v>
      </c>
      <c r="BG31" t="e">
        <f t="shared" si="37"/>
        <v>#DIV/0!</v>
      </c>
      <c r="BH31">
        <f t="shared" si="38"/>
        <v>0.13365021856767242</v>
      </c>
      <c r="BI31" t="e">
        <f t="shared" si="39"/>
        <v>#DIV/0!</v>
      </c>
      <c r="BJ31" t="e">
        <f t="shared" si="40"/>
        <v>#DIV/0!</v>
      </c>
      <c r="BK31" t="e">
        <f t="shared" si="41"/>
        <v>#DIV/0!</v>
      </c>
      <c r="BL31">
        <f t="shared" si="42"/>
        <v>1500.11</v>
      </c>
      <c r="BM31">
        <f t="shared" si="43"/>
        <v>1261.303507621345</v>
      </c>
      <c r="BN31">
        <f t="shared" si="44"/>
        <v>0.84080734587553252</v>
      </c>
      <c r="BO31">
        <f t="shared" si="45"/>
        <v>0.16115817753977774</v>
      </c>
      <c r="BP31">
        <v>6</v>
      </c>
      <c r="BQ31">
        <v>0.5</v>
      </c>
      <c r="BR31" t="s">
        <v>303</v>
      </c>
      <c r="BS31">
        <v>1634225114.5</v>
      </c>
      <c r="BT31">
        <v>1487.3389999999999</v>
      </c>
      <c r="BU31">
        <v>1500.03</v>
      </c>
      <c r="BV31">
        <v>18.958200000000001</v>
      </c>
      <c r="BW31">
        <v>17.296900000000001</v>
      </c>
      <c r="BX31">
        <v>1483.4</v>
      </c>
      <c r="BY31">
        <v>18.866199999999999</v>
      </c>
      <c r="BZ31">
        <v>999.94600000000003</v>
      </c>
      <c r="CA31">
        <v>90.081299999999999</v>
      </c>
      <c r="CB31">
        <v>0.10023899999999999</v>
      </c>
      <c r="CC31">
        <v>26.220500000000001</v>
      </c>
      <c r="CD31">
        <v>25.887599999999999</v>
      </c>
      <c r="CE31">
        <v>999.9</v>
      </c>
      <c r="CF31">
        <v>0</v>
      </c>
      <c r="CG31">
        <v>0</v>
      </c>
      <c r="CH31">
        <v>10018.1</v>
      </c>
      <c r="CI31">
        <v>0</v>
      </c>
      <c r="CJ31">
        <v>1.5289399999999999E-3</v>
      </c>
      <c r="CK31">
        <v>1500.11</v>
      </c>
      <c r="CL31">
        <v>0.97299500000000005</v>
      </c>
      <c r="CM31">
        <v>2.70047E-2</v>
      </c>
      <c r="CN31">
        <v>0</v>
      </c>
      <c r="CO31">
        <v>853.97299999999996</v>
      </c>
      <c r="CP31">
        <v>5.0005600000000001</v>
      </c>
      <c r="CQ31">
        <v>12637.9</v>
      </c>
      <c r="CR31">
        <v>12932.4</v>
      </c>
      <c r="CS31">
        <v>36.875</v>
      </c>
      <c r="CT31">
        <v>38.061999999999998</v>
      </c>
      <c r="CU31">
        <v>37.061999999999998</v>
      </c>
      <c r="CV31">
        <v>36.936999999999998</v>
      </c>
      <c r="CW31">
        <v>38.125</v>
      </c>
      <c r="CX31">
        <v>1454.73</v>
      </c>
      <c r="CY31">
        <v>40.369999999999997</v>
      </c>
      <c r="CZ31">
        <v>0</v>
      </c>
      <c r="DA31">
        <v>121.7999999523163</v>
      </c>
      <c r="DB31">
        <v>0</v>
      </c>
      <c r="DC31">
        <v>854.47992307692323</v>
      </c>
      <c r="DD31">
        <v>-5.6701538599258061</v>
      </c>
      <c r="DE31">
        <v>-93.44957262903155</v>
      </c>
      <c r="DF31">
        <v>12649.792307692311</v>
      </c>
      <c r="DG31">
        <v>15</v>
      </c>
      <c r="DH31">
        <v>1634225140.5</v>
      </c>
      <c r="DI31" t="s">
        <v>356</v>
      </c>
      <c r="DJ31">
        <v>1634225140.5</v>
      </c>
      <c r="DK31">
        <v>1634225133.5</v>
      </c>
      <c r="DL31">
        <v>14</v>
      </c>
      <c r="DM31">
        <v>0.38500000000000001</v>
      </c>
      <c r="DN31">
        <v>0</v>
      </c>
      <c r="DO31">
        <v>3.9390000000000001</v>
      </c>
      <c r="DP31">
        <v>9.1999999999999998E-2</v>
      </c>
      <c r="DQ31">
        <v>1500</v>
      </c>
      <c r="DR31">
        <v>17</v>
      </c>
      <c r="DS31">
        <v>0.25</v>
      </c>
      <c r="DT31">
        <v>0.05</v>
      </c>
      <c r="DU31">
        <v>-13.0257725</v>
      </c>
      <c r="DV31">
        <v>0.18645816135087159</v>
      </c>
      <c r="DW31">
        <v>5.7489046728485427E-2</v>
      </c>
      <c r="DX31">
        <v>1</v>
      </c>
      <c r="DY31">
        <v>854.7390294117647</v>
      </c>
      <c r="DZ31">
        <v>-5.5614433454373264</v>
      </c>
      <c r="EA31">
        <v>0.59021927556848452</v>
      </c>
      <c r="EB31">
        <v>0</v>
      </c>
      <c r="EC31">
        <v>1.7153877500000001</v>
      </c>
      <c r="ED31">
        <v>-0.1339761726078868</v>
      </c>
      <c r="EE31">
        <v>1.290531799056112E-2</v>
      </c>
      <c r="EF31">
        <v>0</v>
      </c>
      <c r="EG31">
        <v>1</v>
      </c>
      <c r="EH31">
        <v>3</v>
      </c>
      <c r="EI31" t="s">
        <v>318</v>
      </c>
      <c r="EJ31">
        <v>100</v>
      </c>
      <c r="EK31">
        <v>100</v>
      </c>
      <c r="EL31">
        <v>3.9390000000000001</v>
      </c>
      <c r="EM31">
        <v>9.1999999999999998E-2</v>
      </c>
      <c r="EN31">
        <v>2.0052981748530541</v>
      </c>
      <c r="EO31">
        <v>1.948427853356016E-3</v>
      </c>
      <c r="EP31">
        <v>-1.17243448438673E-6</v>
      </c>
      <c r="EQ31">
        <v>3.7522437633766031E-10</v>
      </c>
      <c r="ER31">
        <v>-6.3248617334067919E-2</v>
      </c>
      <c r="ES31">
        <v>1.324990706552629E-3</v>
      </c>
      <c r="ET31">
        <v>4.5198677459254959E-4</v>
      </c>
      <c r="EU31">
        <v>-2.6198240979392152E-7</v>
      </c>
      <c r="EV31">
        <v>2</v>
      </c>
      <c r="EW31">
        <v>2078</v>
      </c>
      <c r="EX31">
        <v>1</v>
      </c>
      <c r="EY31">
        <v>28</v>
      </c>
      <c r="EZ31">
        <v>2.8</v>
      </c>
      <c r="FA31">
        <v>2.7</v>
      </c>
      <c r="FB31">
        <v>4.5458999999999996</v>
      </c>
      <c r="FC31">
        <v>2.49756</v>
      </c>
      <c r="FD31">
        <v>2.8491200000000001</v>
      </c>
      <c r="FE31">
        <v>3.1652800000000001</v>
      </c>
      <c r="FF31">
        <v>3.0981399999999999</v>
      </c>
      <c r="FG31">
        <v>2.3815900000000001</v>
      </c>
      <c r="FH31">
        <v>34.6235</v>
      </c>
      <c r="FI31">
        <v>24.2364</v>
      </c>
      <c r="FJ31">
        <v>18</v>
      </c>
      <c r="FK31">
        <v>1065.79</v>
      </c>
      <c r="FL31">
        <v>737.54399999999998</v>
      </c>
      <c r="FM31">
        <v>24.9998</v>
      </c>
      <c r="FN31">
        <v>24.318000000000001</v>
      </c>
      <c r="FO31">
        <v>30</v>
      </c>
      <c r="FP31">
        <v>24.078399999999998</v>
      </c>
      <c r="FQ31">
        <v>24.154199999999999</v>
      </c>
      <c r="FR31">
        <v>90.950299999999999</v>
      </c>
      <c r="FS31">
        <v>30.380400000000002</v>
      </c>
      <c r="FT31">
        <v>0</v>
      </c>
      <c r="FU31">
        <v>25</v>
      </c>
      <c r="FV31">
        <v>1500</v>
      </c>
      <c r="FW31">
        <v>17.320799999999998</v>
      </c>
      <c r="FX31">
        <v>101.17700000000001</v>
      </c>
      <c r="FY31">
        <v>101.782</v>
      </c>
    </row>
    <row r="32" spans="1:181" x14ac:dyDescent="0.2">
      <c r="A32">
        <v>14</v>
      </c>
      <c r="B32">
        <v>1634225261.5</v>
      </c>
      <c r="C32">
        <v>1722.400000095367</v>
      </c>
      <c r="D32" t="s">
        <v>357</v>
      </c>
      <c r="E32" t="s">
        <v>358</v>
      </c>
      <c r="F32" t="s">
        <v>300</v>
      </c>
      <c r="G32">
        <v>1634225261.5</v>
      </c>
      <c r="H32">
        <f t="shared" si="0"/>
        <v>2.2180246627954252E-3</v>
      </c>
      <c r="I32">
        <f t="shared" si="1"/>
        <v>2.218024662795425</v>
      </c>
      <c r="J32">
        <f t="shared" si="2"/>
        <v>16.788919090419338</v>
      </c>
      <c r="K32">
        <f t="shared" si="3"/>
        <v>1696.06</v>
      </c>
      <c r="L32">
        <f t="shared" si="4"/>
        <v>1420.2110621389511</v>
      </c>
      <c r="M32">
        <f t="shared" si="5"/>
        <v>128.07816820498206</v>
      </c>
      <c r="N32">
        <f t="shared" si="6"/>
        <v>152.95491195412802</v>
      </c>
      <c r="O32">
        <f t="shared" si="7"/>
        <v>0.11985773590640939</v>
      </c>
      <c r="P32">
        <f t="shared" si="8"/>
        <v>2.7487580359809285</v>
      </c>
      <c r="Q32">
        <f t="shared" si="9"/>
        <v>0.11702816225293969</v>
      </c>
      <c r="R32">
        <f t="shared" si="10"/>
        <v>7.3391263650640082E-2</v>
      </c>
      <c r="S32">
        <f t="shared" si="11"/>
        <v>241.70332712745642</v>
      </c>
      <c r="T32">
        <f t="shared" si="12"/>
        <v>27.132584914863841</v>
      </c>
      <c r="U32">
        <f t="shared" si="13"/>
        <v>25.9267</v>
      </c>
      <c r="V32">
        <f t="shared" si="14"/>
        <v>3.3596506145218972</v>
      </c>
      <c r="W32">
        <f t="shared" si="15"/>
        <v>49.647807481104614</v>
      </c>
      <c r="X32">
        <f t="shared" si="16"/>
        <v>1.698361720326</v>
      </c>
      <c r="Y32">
        <f t="shared" si="17"/>
        <v>3.4208191791195954</v>
      </c>
      <c r="Z32">
        <f t="shared" si="18"/>
        <v>1.6612888941958972</v>
      </c>
      <c r="AA32">
        <f t="shared" si="19"/>
        <v>-97.814887629278246</v>
      </c>
      <c r="AB32">
        <f t="shared" si="20"/>
        <v>45.213087291243667</v>
      </c>
      <c r="AC32">
        <f t="shared" si="21"/>
        <v>3.5172061226738136</v>
      </c>
      <c r="AD32">
        <f t="shared" si="22"/>
        <v>192.61873291209565</v>
      </c>
      <c r="AE32">
        <v>0</v>
      </c>
      <c r="AF32">
        <v>0</v>
      </c>
      <c r="AG32">
        <f t="shared" si="23"/>
        <v>1</v>
      </c>
      <c r="AH32">
        <f t="shared" si="24"/>
        <v>0</v>
      </c>
      <c r="AI32">
        <f t="shared" si="25"/>
        <v>47729.831774266786</v>
      </c>
      <c r="AJ32" t="s">
        <v>301</v>
      </c>
      <c r="AK32">
        <v>0</v>
      </c>
      <c r="AL32">
        <v>0</v>
      </c>
      <c r="AM32">
        <v>0</v>
      </c>
      <c r="AN32" t="e">
        <f t="shared" si="26"/>
        <v>#DIV/0!</v>
      </c>
      <c r="AO32">
        <v>-1</v>
      </c>
      <c r="AP32" t="s">
        <v>359</v>
      </c>
      <c r="AQ32">
        <v>10261.4</v>
      </c>
      <c r="AR32">
        <v>848.22620000000006</v>
      </c>
      <c r="AS32">
        <v>978.70399999999995</v>
      </c>
      <c r="AT32">
        <f t="shared" si="27"/>
        <v>0.13331691706583393</v>
      </c>
      <c r="AU32">
        <v>0.5</v>
      </c>
      <c r="AV32">
        <f t="shared" si="28"/>
        <v>1261.034399547905</v>
      </c>
      <c r="AW32">
        <f t="shared" si="29"/>
        <v>16.788919090419338</v>
      </c>
      <c r="AX32">
        <f t="shared" si="30"/>
        <v>84.05860923084586</v>
      </c>
      <c r="AY32">
        <f t="shared" si="31"/>
        <v>1.4106608905194709E-2</v>
      </c>
      <c r="AZ32">
        <f t="shared" si="32"/>
        <v>-1</v>
      </c>
      <c r="BA32" t="e">
        <f t="shared" si="33"/>
        <v>#DIV/0!</v>
      </c>
      <c r="BB32" t="s">
        <v>301</v>
      </c>
      <c r="BC32">
        <v>0</v>
      </c>
      <c r="BD32" t="e">
        <f t="shared" si="34"/>
        <v>#DIV/0!</v>
      </c>
      <c r="BE32" t="e">
        <f t="shared" si="35"/>
        <v>#DIV/0!</v>
      </c>
      <c r="BF32" t="e">
        <f t="shared" si="36"/>
        <v>#DIV/0!</v>
      </c>
      <c r="BG32" t="e">
        <f t="shared" si="37"/>
        <v>#DIV/0!</v>
      </c>
      <c r="BH32">
        <f t="shared" si="38"/>
        <v>0.1333169170658339</v>
      </c>
      <c r="BI32" t="e">
        <f t="shared" si="39"/>
        <v>#DIV/0!</v>
      </c>
      <c r="BJ32" t="e">
        <f t="shared" si="40"/>
        <v>#DIV/0!</v>
      </c>
      <c r="BK32" t="e">
        <f t="shared" si="41"/>
        <v>#DIV/0!</v>
      </c>
      <c r="BL32">
        <f t="shared" si="42"/>
        <v>1499.79</v>
      </c>
      <c r="BM32">
        <f t="shared" si="43"/>
        <v>1261.034399547905</v>
      </c>
      <c r="BN32">
        <f t="shared" si="44"/>
        <v>0.8408073127223844</v>
      </c>
      <c r="BO32">
        <f t="shared" si="45"/>
        <v>0.16115811355420187</v>
      </c>
      <c r="BP32">
        <v>6</v>
      </c>
      <c r="BQ32">
        <v>0.5</v>
      </c>
      <c r="BR32" t="s">
        <v>303</v>
      </c>
      <c r="BS32">
        <v>1634225261.5</v>
      </c>
      <c r="BT32">
        <v>1696.06</v>
      </c>
      <c r="BU32">
        <v>1708.39</v>
      </c>
      <c r="BV32">
        <v>18.8325</v>
      </c>
      <c r="BW32">
        <v>17.526800000000001</v>
      </c>
      <c r="BX32">
        <v>1692.11</v>
      </c>
      <c r="BY32">
        <v>18.712599999999998</v>
      </c>
      <c r="BZ32">
        <v>1000.04</v>
      </c>
      <c r="CA32">
        <v>90.082899999999995</v>
      </c>
      <c r="CB32">
        <v>9.9588800000000005E-2</v>
      </c>
      <c r="CC32">
        <v>26.2318</v>
      </c>
      <c r="CD32">
        <v>25.9267</v>
      </c>
      <c r="CE32">
        <v>999.9</v>
      </c>
      <c r="CF32">
        <v>0</v>
      </c>
      <c r="CG32">
        <v>0</v>
      </c>
      <c r="CH32">
        <v>9994.3799999999992</v>
      </c>
      <c r="CI32">
        <v>0</v>
      </c>
      <c r="CJ32">
        <v>1.5289399999999999E-3</v>
      </c>
      <c r="CK32">
        <v>1499.79</v>
      </c>
      <c r="CL32">
        <v>0.97300200000000003</v>
      </c>
      <c r="CM32">
        <v>2.6998299999999999E-2</v>
      </c>
      <c r="CN32">
        <v>0</v>
      </c>
      <c r="CO32">
        <v>847.52599999999995</v>
      </c>
      <c r="CP32">
        <v>5.0005600000000001</v>
      </c>
      <c r="CQ32">
        <v>12613</v>
      </c>
      <c r="CR32">
        <v>12929.7</v>
      </c>
      <c r="CS32">
        <v>39.186999999999998</v>
      </c>
      <c r="CT32">
        <v>40.25</v>
      </c>
      <c r="CU32">
        <v>38.25</v>
      </c>
      <c r="CV32">
        <v>40</v>
      </c>
      <c r="CW32">
        <v>40.125</v>
      </c>
      <c r="CX32">
        <v>1454.43</v>
      </c>
      <c r="CY32">
        <v>40.36</v>
      </c>
      <c r="CZ32">
        <v>0</v>
      </c>
      <c r="DA32">
        <v>146.60000014305109</v>
      </c>
      <c r="DB32">
        <v>0</v>
      </c>
      <c r="DC32">
        <v>848.22620000000006</v>
      </c>
      <c r="DD32">
        <v>-5.6200000083729993</v>
      </c>
      <c r="DE32">
        <v>-62.469230611902191</v>
      </c>
      <c r="DF32">
        <v>12621.512000000001</v>
      </c>
      <c r="DG32">
        <v>15</v>
      </c>
      <c r="DH32">
        <v>1634225191.5</v>
      </c>
      <c r="DI32" t="s">
        <v>360</v>
      </c>
      <c r="DJ32">
        <v>1634225190</v>
      </c>
      <c r="DK32">
        <v>1634225191.5</v>
      </c>
      <c r="DL32">
        <v>15</v>
      </c>
      <c r="DM32">
        <v>-0.2</v>
      </c>
      <c r="DN32">
        <v>2E-3</v>
      </c>
      <c r="DO32">
        <v>3.9649999999999999</v>
      </c>
      <c r="DP32">
        <v>9.6000000000000002E-2</v>
      </c>
      <c r="DQ32">
        <v>1709</v>
      </c>
      <c r="DR32">
        <v>17</v>
      </c>
      <c r="DS32">
        <v>0.5</v>
      </c>
      <c r="DT32">
        <v>0.05</v>
      </c>
      <c r="DU32">
        <v>-12.46965</v>
      </c>
      <c r="DV32">
        <v>0.41316247654785632</v>
      </c>
      <c r="DW32">
        <v>5.4728452380822787E-2</v>
      </c>
      <c r="DX32">
        <v>1</v>
      </c>
      <c r="DY32">
        <v>848.54145454545449</v>
      </c>
      <c r="DZ32">
        <v>-6.0214719829403904</v>
      </c>
      <c r="EA32">
        <v>0.59881540085197582</v>
      </c>
      <c r="EB32">
        <v>0</v>
      </c>
      <c r="EC32">
        <v>1.3337457500000001</v>
      </c>
      <c r="ED32">
        <v>-0.13365737335834979</v>
      </c>
      <c r="EE32">
        <v>1.2881863585580321E-2</v>
      </c>
      <c r="EF32">
        <v>0</v>
      </c>
      <c r="EG32">
        <v>1</v>
      </c>
      <c r="EH32">
        <v>3</v>
      </c>
      <c r="EI32" t="s">
        <v>318</v>
      </c>
      <c r="EJ32">
        <v>100</v>
      </c>
      <c r="EK32">
        <v>100</v>
      </c>
      <c r="EL32">
        <v>3.95</v>
      </c>
      <c r="EM32">
        <v>0.11990000000000001</v>
      </c>
      <c r="EN32">
        <v>2.1917872745611602</v>
      </c>
      <c r="EO32">
        <v>1.948427853356016E-3</v>
      </c>
      <c r="EP32">
        <v>-1.17243448438673E-6</v>
      </c>
      <c r="EQ32">
        <v>3.7522437633766031E-10</v>
      </c>
      <c r="ER32">
        <v>-6.1382408266547638E-2</v>
      </c>
      <c r="ES32">
        <v>1.324990706552629E-3</v>
      </c>
      <c r="ET32">
        <v>4.5198677459254959E-4</v>
      </c>
      <c r="EU32">
        <v>-2.6198240979392152E-7</v>
      </c>
      <c r="EV32">
        <v>2</v>
      </c>
      <c r="EW32">
        <v>2078</v>
      </c>
      <c r="EX32">
        <v>1</v>
      </c>
      <c r="EY32">
        <v>28</v>
      </c>
      <c r="EZ32">
        <v>1.2</v>
      </c>
      <c r="FA32">
        <v>1.2</v>
      </c>
      <c r="FB32">
        <v>4.99756</v>
      </c>
      <c r="FC32">
        <v>2.49268</v>
      </c>
      <c r="FD32">
        <v>2.8491200000000001</v>
      </c>
      <c r="FE32">
        <v>3.1652800000000001</v>
      </c>
      <c r="FF32">
        <v>3.0981399999999999</v>
      </c>
      <c r="FG32">
        <v>2.4047900000000002</v>
      </c>
      <c r="FH32">
        <v>34.669199999999996</v>
      </c>
      <c r="FI32">
        <v>24.227599999999999</v>
      </c>
      <c r="FJ32">
        <v>18</v>
      </c>
      <c r="FK32">
        <v>1065.95</v>
      </c>
      <c r="FL32">
        <v>738.31799999999998</v>
      </c>
      <c r="FM32">
        <v>25.0001</v>
      </c>
      <c r="FN32">
        <v>24.303699999999999</v>
      </c>
      <c r="FO32">
        <v>29.9999</v>
      </c>
      <c r="FP32">
        <v>24.067399999999999</v>
      </c>
      <c r="FQ32">
        <v>24.141999999999999</v>
      </c>
      <c r="FR32">
        <v>100</v>
      </c>
      <c r="FS32">
        <v>28.9053</v>
      </c>
      <c r="FT32">
        <v>0</v>
      </c>
      <c r="FU32">
        <v>25</v>
      </c>
      <c r="FV32">
        <v>2000</v>
      </c>
      <c r="FW32">
        <v>17.6523</v>
      </c>
      <c r="FX32">
        <v>101.184</v>
      </c>
      <c r="FY32">
        <v>101.786</v>
      </c>
    </row>
    <row r="33" spans="1:181" x14ac:dyDescent="0.2">
      <c r="A33">
        <v>15</v>
      </c>
      <c r="B33">
        <v>1634225383.5</v>
      </c>
      <c r="C33">
        <v>1844.400000095367</v>
      </c>
      <c r="D33" t="s">
        <v>361</v>
      </c>
      <c r="E33" t="s">
        <v>362</v>
      </c>
      <c r="F33" t="s">
        <v>300</v>
      </c>
      <c r="G33">
        <v>1634225383.5</v>
      </c>
      <c r="H33">
        <f t="shared" si="0"/>
        <v>1.902193644514999E-3</v>
      </c>
      <c r="I33">
        <f t="shared" si="1"/>
        <v>1.9021936445149989</v>
      </c>
      <c r="J33">
        <f t="shared" si="2"/>
        <v>7.4750145697661372</v>
      </c>
      <c r="K33">
        <f t="shared" si="3"/>
        <v>395.05500000000001</v>
      </c>
      <c r="L33">
        <f t="shared" si="4"/>
        <v>265.36705146977647</v>
      </c>
      <c r="M33">
        <f t="shared" si="5"/>
        <v>23.931401943672959</v>
      </c>
      <c r="N33">
        <f t="shared" si="6"/>
        <v>35.626954976113495</v>
      </c>
      <c r="O33">
        <f t="shared" si="7"/>
        <v>0.10172771664966836</v>
      </c>
      <c r="P33">
        <f t="shared" si="8"/>
        <v>2.7498993430190737</v>
      </c>
      <c r="Q33">
        <f t="shared" si="9"/>
        <v>9.9682377550722456E-2</v>
      </c>
      <c r="R33">
        <f t="shared" si="10"/>
        <v>6.2481826384811701E-2</v>
      </c>
      <c r="S33">
        <f t="shared" si="11"/>
        <v>241.74859412740312</v>
      </c>
      <c r="T33">
        <f t="shared" si="12"/>
        <v>27.38496375567652</v>
      </c>
      <c r="U33">
        <f t="shared" si="13"/>
        <v>26.078900000000001</v>
      </c>
      <c r="V33">
        <f t="shared" si="14"/>
        <v>3.3900442409010956</v>
      </c>
      <c r="W33">
        <f t="shared" si="15"/>
        <v>49.730218569648684</v>
      </c>
      <c r="X33">
        <f t="shared" si="16"/>
        <v>1.7178729610927301</v>
      </c>
      <c r="Y33">
        <f t="shared" si="17"/>
        <v>3.4543844980025509</v>
      </c>
      <c r="Z33">
        <f t="shared" si="18"/>
        <v>1.6721712798083654</v>
      </c>
      <c r="AA33">
        <f t="shared" si="19"/>
        <v>-83.886739723111461</v>
      </c>
      <c r="AB33">
        <f t="shared" si="20"/>
        <v>47.188794107122845</v>
      </c>
      <c r="AC33">
        <f t="shared" si="21"/>
        <v>3.6752243950352592</v>
      </c>
      <c r="AD33">
        <f t="shared" si="22"/>
        <v>208.72587290644978</v>
      </c>
      <c r="AE33">
        <v>0</v>
      </c>
      <c r="AF33">
        <v>0</v>
      </c>
      <c r="AG33">
        <f t="shared" si="23"/>
        <v>1</v>
      </c>
      <c r="AH33">
        <f t="shared" si="24"/>
        <v>0</v>
      </c>
      <c r="AI33">
        <f t="shared" si="25"/>
        <v>47734.421659816049</v>
      </c>
      <c r="AJ33" t="s">
        <v>301</v>
      </c>
      <c r="AK33">
        <v>0</v>
      </c>
      <c r="AL33">
        <v>0</v>
      </c>
      <c r="AM33">
        <v>0</v>
      </c>
      <c r="AN33" t="e">
        <f t="shared" si="26"/>
        <v>#DIV/0!</v>
      </c>
      <c r="AO33">
        <v>-1</v>
      </c>
      <c r="AP33" t="s">
        <v>363</v>
      </c>
      <c r="AQ33">
        <v>10260.6</v>
      </c>
      <c r="AR33">
        <v>800.76030769230761</v>
      </c>
      <c r="AS33">
        <v>905.53300000000002</v>
      </c>
      <c r="AT33">
        <f t="shared" si="27"/>
        <v>0.1157027875380493</v>
      </c>
      <c r="AU33">
        <v>0.5</v>
      </c>
      <c r="AV33">
        <f t="shared" si="28"/>
        <v>1261.2698995478775</v>
      </c>
      <c r="AW33">
        <f t="shared" si="29"/>
        <v>7.4750145697661372</v>
      </c>
      <c r="AX33">
        <f t="shared" si="30"/>
        <v>72.966221607762421</v>
      </c>
      <c r="AY33">
        <f t="shared" si="31"/>
        <v>6.7194298165714917E-3</v>
      </c>
      <c r="AZ33">
        <f t="shared" si="32"/>
        <v>-1</v>
      </c>
      <c r="BA33" t="e">
        <f t="shared" si="33"/>
        <v>#DIV/0!</v>
      </c>
      <c r="BB33" t="s">
        <v>301</v>
      </c>
      <c r="BC33">
        <v>0</v>
      </c>
      <c r="BD33" t="e">
        <f t="shared" si="34"/>
        <v>#DIV/0!</v>
      </c>
      <c r="BE33" t="e">
        <f t="shared" si="35"/>
        <v>#DIV/0!</v>
      </c>
      <c r="BF33" t="e">
        <f t="shared" si="36"/>
        <v>#DIV/0!</v>
      </c>
      <c r="BG33" t="e">
        <f t="shared" si="37"/>
        <v>#DIV/0!</v>
      </c>
      <c r="BH33">
        <f t="shared" si="38"/>
        <v>0.11570278753804931</v>
      </c>
      <c r="BI33" t="e">
        <f t="shared" si="39"/>
        <v>#DIV/0!</v>
      </c>
      <c r="BJ33" t="e">
        <f t="shared" si="40"/>
        <v>#DIV/0!</v>
      </c>
      <c r="BK33" t="e">
        <f t="shared" si="41"/>
        <v>#DIV/0!</v>
      </c>
      <c r="BL33">
        <f t="shared" si="42"/>
        <v>1500.07</v>
      </c>
      <c r="BM33">
        <f t="shared" si="43"/>
        <v>1261.2698995478775</v>
      </c>
      <c r="BN33">
        <f t="shared" si="44"/>
        <v>0.8408073620216906</v>
      </c>
      <c r="BO33">
        <f t="shared" si="45"/>
        <v>0.16115820870186268</v>
      </c>
      <c r="BP33">
        <v>6</v>
      </c>
      <c r="BQ33">
        <v>0.5</v>
      </c>
      <c r="BR33" t="s">
        <v>303</v>
      </c>
      <c r="BS33">
        <v>1634225383.5</v>
      </c>
      <c r="BT33">
        <v>395.05500000000001</v>
      </c>
      <c r="BU33">
        <v>399.99099999999999</v>
      </c>
      <c r="BV33">
        <v>19.0489</v>
      </c>
      <c r="BW33">
        <v>17.929300000000001</v>
      </c>
      <c r="BX33">
        <v>392.69</v>
      </c>
      <c r="BY33">
        <v>18.946899999999999</v>
      </c>
      <c r="BZ33">
        <v>999.97799999999995</v>
      </c>
      <c r="CA33">
        <v>90.082400000000007</v>
      </c>
      <c r="CB33">
        <v>9.9865700000000002E-2</v>
      </c>
      <c r="CC33">
        <v>26.397200000000002</v>
      </c>
      <c r="CD33">
        <v>26.078900000000001</v>
      </c>
      <c r="CE33">
        <v>999.9</v>
      </c>
      <c r="CF33">
        <v>0</v>
      </c>
      <c r="CG33">
        <v>0</v>
      </c>
      <c r="CH33">
        <v>10001.200000000001</v>
      </c>
      <c r="CI33">
        <v>0</v>
      </c>
      <c r="CJ33">
        <v>1.5289399999999999E-3</v>
      </c>
      <c r="CK33">
        <v>1500.07</v>
      </c>
      <c r="CL33">
        <v>0.97299599999999997</v>
      </c>
      <c r="CM33">
        <v>2.7003900000000001E-2</v>
      </c>
      <c r="CN33">
        <v>0</v>
      </c>
      <c r="CO33">
        <v>801.95600000000002</v>
      </c>
      <c r="CP33">
        <v>5.0005600000000001</v>
      </c>
      <c r="CQ33">
        <v>11965.9</v>
      </c>
      <c r="CR33">
        <v>12932.1</v>
      </c>
      <c r="CS33">
        <v>39.875</v>
      </c>
      <c r="CT33">
        <v>40.561999999999998</v>
      </c>
      <c r="CU33">
        <v>39.75</v>
      </c>
      <c r="CV33">
        <v>40.561999999999998</v>
      </c>
      <c r="CW33">
        <v>41</v>
      </c>
      <c r="CX33">
        <v>1454.7</v>
      </c>
      <c r="CY33">
        <v>40.369999999999997</v>
      </c>
      <c r="CZ33">
        <v>0</v>
      </c>
      <c r="DA33">
        <v>121.7999999523163</v>
      </c>
      <c r="DB33">
        <v>0</v>
      </c>
      <c r="DC33">
        <v>800.76030769230761</v>
      </c>
      <c r="DD33">
        <v>10.63610256893203</v>
      </c>
      <c r="DE33">
        <v>125.8358974792976</v>
      </c>
      <c r="DF33">
        <v>11949.096153846151</v>
      </c>
      <c r="DG33">
        <v>15</v>
      </c>
      <c r="DH33">
        <v>1634225415</v>
      </c>
      <c r="DI33" t="s">
        <v>364</v>
      </c>
      <c r="DJ33">
        <v>1634225415</v>
      </c>
      <c r="DK33">
        <v>1634225401.5</v>
      </c>
      <c r="DL33">
        <v>16</v>
      </c>
      <c r="DM33">
        <v>-0.44</v>
      </c>
      <c r="DN33">
        <v>-2E-3</v>
      </c>
      <c r="DO33">
        <v>2.3650000000000002</v>
      </c>
      <c r="DP33">
        <v>0.10199999999999999</v>
      </c>
      <c r="DQ33">
        <v>400</v>
      </c>
      <c r="DR33">
        <v>18</v>
      </c>
      <c r="DS33">
        <v>1.05</v>
      </c>
      <c r="DT33">
        <v>0.08</v>
      </c>
      <c r="DU33">
        <v>-4.4239204999999986</v>
      </c>
      <c r="DV33">
        <v>-0.33490446529079521</v>
      </c>
      <c r="DW33">
        <v>5.1258152373549311E-2</v>
      </c>
      <c r="DX33">
        <v>1</v>
      </c>
      <c r="DY33">
        <v>800.28626470588222</v>
      </c>
      <c r="DZ33">
        <v>9.9545949401343385</v>
      </c>
      <c r="EA33">
        <v>1.0067383359093991</v>
      </c>
      <c r="EB33">
        <v>0</v>
      </c>
      <c r="EC33">
        <v>1.135961</v>
      </c>
      <c r="ED33">
        <v>2.1133283302060171E-2</v>
      </c>
      <c r="EE33">
        <v>9.0919565551095677E-3</v>
      </c>
      <c r="EF33">
        <v>1</v>
      </c>
      <c r="EG33">
        <v>2</v>
      </c>
      <c r="EH33">
        <v>3</v>
      </c>
      <c r="EI33" t="s">
        <v>305</v>
      </c>
      <c r="EJ33">
        <v>100</v>
      </c>
      <c r="EK33">
        <v>100</v>
      </c>
      <c r="EL33">
        <v>2.3650000000000002</v>
      </c>
      <c r="EM33">
        <v>0.10199999999999999</v>
      </c>
      <c r="EN33">
        <v>2.1917872745611602</v>
      </c>
      <c r="EO33">
        <v>1.948427853356016E-3</v>
      </c>
      <c r="EP33">
        <v>-1.17243448438673E-6</v>
      </c>
      <c r="EQ33">
        <v>3.7522437633766031E-10</v>
      </c>
      <c r="ER33">
        <v>-6.1382408266547638E-2</v>
      </c>
      <c r="ES33">
        <v>1.324990706552629E-3</v>
      </c>
      <c r="ET33">
        <v>4.5198677459254959E-4</v>
      </c>
      <c r="EU33">
        <v>-2.6198240979392152E-7</v>
      </c>
      <c r="EV33">
        <v>2</v>
      </c>
      <c r="EW33">
        <v>2078</v>
      </c>
      <c r="EX33">
        <v>1</v>
      </c>
      <c r="EY33">
        <v>28</v>
      </c>
      <c r="EZ33">
        <v>3.2</v>
      </c>
      <c r="FA33">
        <v>3.2</v>
      </c>
      <c r="FB33">
        <v>1.6186499999999999</v>
      </c>
      <c r="FC33">
        <v>2.5122100000000001</v>
      </c>
      <c r="FD33">
        <v>2.8491200000000001</v>
      </c>
      <c r="FE33">
        <v>3.1640600000000001</v>
      </c>
      <c r="FF33">
        <v>3.0981399999999999</v>
      </c>
      <c r="FG33">
        <v>2.36694</v>
      </c>
      <c r="FH33">
        <v>34.715000000000003</v>
      </c>
      <c r="FI33">
        <v>24.218800000000002</v>
      </c>
      <c r="FJ33">
        <v>18</v>
      </c>
      <c r="FK33">
        <v>1065.9100000000001</v>
      </c>
      <c r="FL33">
        <v>733.46799999999996</v>
      </c>
      <c r="FM33">
        <v>25</v>
      </c>
      <c r="FN33">
        <v>24.2865</v>
      </c>
      <c r="FO33">
        <v>30</v>
      </c>
      <c r="FP33">
        <v>24.052</v>
      </c>
      <c r="FQ33">
        <v>24.129899999999999</v>
      </c>
      <c r="FR33">
        <v>32.415799999999997</v>
      </c>
      <c r="FS33">
        <v>26.272500000000001</v>
      </c>
      <c r="FT33">
        <v>0</v>
      </c>
      <c r="FU33">
        <v>25</v>
      </c>
      <c r="FV33">
        <v>400</v>
      </c>
      <c r="FW33">
        <v>18.003799999999998</v>
      </c>
      <c r="FX33">
        <v>101.184</v>
      </c>
      <c r="FY33">
        <v>101.78100000000001</v>
      </c>
    </row>
    <row r="34" spans="1:181" x14ac:dyDescent="0.2">
      <c r="A34">
        <v>16</v>
      </c>
      <c r="B34">
        <v>1634226085.0999999</v>
      </c>
      <c r="C34">
        <v>2546</v>
      </c>
      <c r="D34" t="s">
        <v>367</v>
      </c>
      <c r="E34" t="s">
        <v>368</v>
      </c>
      <c r="F34" t="s">
        <v>300</v>
      </c>
      <c r="G34">
        <v>1634226085.0999999</v>
      </c>
      <c r="H34">
        <f t="shared" si="0"/>
        <v>2.8030116382662946E-3</v>
      </c>
      <c r="I34">
        <f t="shared" si="1"/>
        <v>2.8030116382662946</v>
      </c>
      <c r="J34">
        <f t="shared" si="2"/>
        <v>12.052837778627302</v>
      </c>
      <c r="K34">
        <f t="shared" si="3"/>
        <v>392.15800000000002</v>
      </c>
      <c r="L34">
        <f t="shared" si="4"/>
        <v>250.61879618415603</v>
      </c>
      <c r="M34">
        <f t="shared" si="5"/>
        <v>22.601137615980093</v>
      </c>
      <c r="N34">
        <f t="shared" si="6"/>
        <v>35.365331970930001</v>
      </c>
      <c r="O34">
        <f t="shared" si="7"/>
        <v>0.15023297841488334</v>
      </c>
      <c r="P34">
        <f t="shared" si="8"/>
        <v>2.7477759811883886</v>
      </c>
      <c r="Q34">
        <f t="shared" si="9"/>
        <v>0.14581442186669316</v>
      </c>
      <c r="R34">
        <f t="shared" si="10"/>
        <v>9.152017850642391E-2</v>
      </c>
      <c r="S34">
        <f t="shared" si="11"/>
        <v>241.74380612738565</v>
      </c>
      <c r="T34">
        <f t="shared" si="12"/>
        <v>27.051537840434616</v>
      </c>
      <c r="U34">
        <f t="shared" si="13"/>
        <v>26.171099999999999</v>
      </c>
      <c r="V34">
        <f t="shared" si="14"/>
        <v>3.4085727116769524</v>
      </c>
      <c r="W34">
        <f t="shared" si="15"/>
        <v>50.169629006118541</v>
      </c>
      <c r="X34">
        <f t="shared" si="16"/>
        <v>1.7243392702679998</v>
      </c>
      <c r="Y34">
        <f t="shared" si="17"/>
        <v>3.4370181809749965</v>
      </c>
      <c r="Z34">
        <f t="shared" si="18"/>
        <v>1.6842334414089526</v>
      </c>
      <c r="AA34">
        <f t="shared" si="19"/>
        <v>-123.6128132475436</v>
      </c>
      <c r="AB34">
        <f t="shared" si="20"/>
        <v>20.84303048678483</v>
      </c>
      <c r="AC34">
        <f t="shared" si="21"/>
        <v>1.624635819017439</v>
      </c>
      <c r="AD34">
        <f t="shared" si="22"/>
        <v>140.59865918564432</v>
      </c>
      <c r="AE34">
        <v>0</v>
      </c>
      <c r="AF34">
        <v>0</v>
      </c>
      <c r="AG34">
        <f t="shared" si="23"/>
        <v>1</v>
      </c>
      <c r="AH34">
        <f t="shared" si="24"/>
        <v>0</v>
      </c>
      <c r="AI34">
        <f t="shared" si="25"/>
        <v>47690.38762176931</v>
      </c>
      <c r="AJ34" t="s">
        <v>301</v>
      </c>
      <c r="AK34">
        <v>0</v>
      </c>
      <c r="AL34">
        <v>0</v>
      </c>
      <c r="AM34">
        <v>0</v>
      </c>
      <c r="AN34" t="e">
        <f t="shared" si="26"/>
        <v>#DIV/0!</v>
      </c>
      <c r="AO34">
        <v>-1</v>
      </c>
      <c r="AP34" t="s">
        <v>369</v>
      </c>
      <c r="AQ34">
        <v>10283.200000000001</v>
      </c>
      <c r="AR34">
        <v>1084.9503999999999</v>
      </c>
      <c r="AS34">
        <v>1296.53</v>
      </c>
      <c r="AT34">
        <f t="shared" si="27"/>
        <v>0.16318912790294093</v>
      </c>
      <c r="AU34">
        <v>0.5</v>
      </c>
      <c r="AV34">
        <f t="shared" si="28"/>
        <v>1261.2446995478683</v>
      </c>
      <c r="AW34">
        <f t="shared" si="29"/>
        <v>12.052837778627302</v>
      </c>
      <c r="AX34">
        <f t="shared" si="30"/>
        <v>102.91071129571169</v>
      </c>
      <c r="AY34">
        <f t="shared" si="31"/>
        <v>1.0349171563065035E-2</v>
      </c>
      <c r="AZ34">
        <f t="shared" si="32"/>
        <v>-1</v>
      </c>
      <c r="BA34" t="e">
        <f t="shared" si="33"/>
        <v>#DIV/0!</v>
      </c>
      <c r="BB34" t="s">
        <v>301</v>
      </c>
      <c r="BC34">
        <v>0</v>
      </c>
      <c r="BD34" t="e">
        <f t="shared" si="34"/>
        <v>#DIV/0!</v>
      </c>
      <c r="BE34" t="e">
        <f t="shared" si="35"/>
        <v>#DIV/0!</v>
      </c>
      <c r="BF34" t="e">
        <f t="shared" si="36"/>
        <v>#DIV/0!</v>
      </c>
      <c r="BG34" t="e">
        <f t="shared" si="37"/>
        <v>#DIV/0!</v>
      </c>
      <c r="BH34">
        <f t="shared" si="38"/>
        <v>0.16318912790294096</v>
      </c>
      <c r="BI34" t="e">
        <f t="shared" si="39"/>
        <v>#DIV/0!</v>
      </c>
      <c r="BJ34" t="e">
        <f t="shared" si="40"/>
        <v>#DIV/0!</v>
      </c>
      <c r="BK34" t="e">
        <f t="shared" si="41"/>
        <v>#DIV/0!</v>
      </c>
      <c r="BL34">
        <f t="shared" si="42"/>
        <v>1500.04</v>
      </c>
      <c r="BM34">
        <f t="shared" si="43"/>
        <v>1261.2446995478683</v>
      </c>
      <c r="BN34">
        <f t="shared" si="44"/>
        <v>0.84080737816849438</v>
      </c>
      <c r="BO34">
        <f t="shared" si="45"/>
        <v>0.16115823986519404</v>
      </c>
      <c r="BP34">
        <v>6</v>
      </c>
      <c r="BQ34">
        <v>0.5</v>
      </c>
      <c r="BR34" t="s">
        <v>303</v>
      </c>
      <c r="BS34">
        <v>1634226085.0999999</v>
      </c>
      <c r="BT34">
        <v>392.15800000000002</v>
      </c>
      <c r="BU34">
        <v>400.04899999999998</v>
      </c>
      <c r="BV34">
        <v>19.120799999999999</v>
      </c>
      <c r="BW34">
        <v>17.4712</v>
      </c>
      <c r="BX34">
        <v>389.72800000000001</v>
      </c>
      <c r="BY34">
        <v>18.998899999999999</v>
      </c>
      <c r="BZ34">
        <v>1000.03</v>
      </c>
      <c r="CA34">
        <v>90.081199999999995</v>
      </c>
      <c r="CB34">
        <v>0.100135</v>
      </c>
      <c r="CC34">
        <v>26.311800000000002</v>
      </c>
      <c r="CD34">
        <v>26.171099999999999</v>
      </c>
      <c r="CE34">
        <v>999.9</v>
      </c>
      <c r="CF34">
        <v>0</v>
      </c>
      <c r="CG34">
        <v>0</v>
      </c>
      <c r="CH34">
        <v>9988.75</v>
      </c>
      <c r="CI34">
        <v>0</v>
      </c>
      <c r="CJ34">
        <v>1.5289399999999999E-3</v>
      </c>
      <c r="CK34">
        <v>1500.04</v>
      </c>
      <c r="CL34">
        <v>0.97299999999999998</v>
      </c>
      <c r="CM34">
        <v>2.70005E-2</v>
      </c>
      <c r="CN34">
        <v>0</v>
      </c>
      <c r="CO34">
        <v>1085.8499999999999</v>
      </c>
      <c r="CP34">
        <v>5.0005600000000001</v>
      </c>
      <c r="CQ34">
        <v>16070.5</v>
      </c>
      <c r="CR34">
        <v>12931.8</v>
      </c>
      <c r="CS34">
        <v>37.561999999999998</v>
      </c>
      <c r="CT34">
        <v>38.5</v>
      </c>
      <c r="CU34">
        <v>37.436999999999998</v>
      </c>
      <c r="CV34">
        <v>37.5</v>
      </c>
      <c r="CW34">
        <v>38.811999999999998</v>
      </c>
      <c r="CX34">
        <v>1454.67</v>
      </c>
      <c r="CY34">
        <v>40.369999999999997</v>
      </c>
      <c r="CZ34">
        <v>0</v>
      </c>
      <c r="DA34">
        <v>701</v>
      </c>
      <c r="DB34">
        <v>0</v>
      </c>
      <c r="DC34">
        <v>1084.9503999999999</v>
      </c>
      <c r="DD34">
        <v>10.21615385940739</v>
      </c>
      <c r="DE34">
        <v>118.46923093449431</v>
      </c>
      <c r="DF34">
        <v>16057.04</v>
      </c>
      <c r="DG34">
        <v>15</v>
      </c>
      <c r="DH34">
        <v>1634226014.0999999</v>
      </c>
      <c r="DI34" t="s">
        <v>370</v>
      </c>
      <c r="DJ34">
        <v>1634226013.5999999</v>
      </c>
      <c r="DK34">
        <v>1634226014.0999999</v>
      </c>
      <c r="DL34">
        <v>19</v>
      </c>
      <c r="DM34">
        <v>0.03</v>
      </c>
      <c r="DN34">
        <v>-3.0000000000000001E-3</v>
      </c>
      <c r="DO34">
        <v>2.44</v>
      </c>
      <c r="DP34">
        <v>9.6000000000000002E-2</v>
      </c>
      <c r="DQ34">
        <v>400</v>
      </c>
      <c r="DR34">
        <v>18</v>
      </c>
      <c r="DS34">
        <v>0.21</v>
      </c>
      <c r="DT34">
        <v>0.05</v>
      </c>
      <c r="DU34">
        <v>-7.8394072499999989</v>
      </c>
      <c r="DV34">
        <v>-0.64319988742962242</v>
      </c>
      <c r="DW34">
        <v>7.4680523297158977E-2</v>
      </c>
      <c r="DX34">
        <v>0</v>
      </c>
      <c r="DY34">
        <v>1084.377941176471</v>
      </c>
      <c r="DZ34">
        <v>10.63008889445334</v>
      </c>
      <c r="EA34">
        <v>1.05398342271751</v>
      </c>
      <c r="EB34">
        <v>0</v>
      </c>
      <c r="EC34">
        <v>1.60485575</v>
      </c>
      <c r="ED34">
        <v>0.28530360225140022</v>
      </c>
      <c r="EE34">
        <v>2.8535348244545761E-2</v>
      </c>
      <c r="EF34">
        <v>0</v>
      </c>
      <c r="EG34">
        <v>0</v>
      </c>
      <c r="EH34">
        <v>3</v>
      </c>
      <c r="EI34" t="s">
        <v>352</v>
      </c>
      <c r="EJ34">
        <v>100</v>
      </c>
      <c r="EK34">
        <v>100</v>
      </c>
      <c r="EL34">
        <v>2.4300000000000002</v>
      </c>
      <c r="EM34">
        <v>0.12189999999999999</v>
      </c>
      <c r="EN34">
        <v>1.826817576695706</v>
      </c>
      <c r="EO34">
        <v>1.948427853356016E-3</v>
      </c>
      <c r="EP34">
        <v>-1.17243448438673E-6</v>
      </c>
      <c r="EQ34">
        <v>3.7522437633766031E-10</v>
      </c>
      <c r="ER34">
        <v>-6.4660063891226638E-2</v>
      </c>
      <c r="ES34">
        <v>1.324990706552629E-3</v>
      </c>
      <c r="ET34">
        <v>4.5198677459254959E-4</v>
      </c>
      <c r="EU34">
        <v>-2.6198240979392152E-7</v>
      </c>
      <c r="EV34">
        <v>2</v>
      </c>
      <c r="EW34">
        <v>2078</v>
      </c>
      <c r="EX34">
        <v>1</v>
      </c>
      <c r="EY34">
        <v>28</v>
      </c>
      <c r="EZ34">
        <v>1.2</v>
      </c>
      <c r="FA34">
        <v>1.2</v>
      </c>
      <c r="FB34">
        <v>1.6186499999999999</v>
      </c>
      <c r="FC34">
        <v>2.50732</v>
      </c>
      <c r="FD34">
        <v>2.8491200000000001</v>
      </c>
      <c r="FE34">
        <v>3.1652800000000001</v>
      </c>
      <c r="FF34">
        <v>3.0981399999999999</v>
      </c>
      <c r="FG34">
        <v>2.3974600000000001</v>
      </c>
      <c r="FH34">
        <v>34.875500000000002</v>
      </c>
      <c r="FI34">
        <v>24.245100000000001</v>
      </c>
      <c r="FJ34">
        <v>18</v>
      </c>
      <c r="FK34">
        <v>1065.0899999999999</v>
      </c>
      <c r="FL34">
        <v>730.13499999999999</v>
      </c>
      <c r="FM34">
        <v>24.9999</v>
      </c>
      <c r="FN34">
        <v>24.283300000000001</v>
      </c>
      <c r="FO34">
        <v>30.0001</v>
      </c>
      <c r="FP34">
        <v>24.046399999999998</v>
      </c>
      <c r="FQ34">
        <v>24.1218</v>
      </c>
      <c r="FR34">
        <v>32.423099999999998</v>
      </c>
      <c r="FS34">
        <v>29.535499999999999</v>
      </c>
      <c r="FT34">
        <v>0</v>
      </c>
      <c r="FU34">
        <v>25</v>
      </c>
      <c r="FV34">
        <v>400</v>
      </c>
      <c r="FW34">
        <v>17.442699999999999</v>
      </c>
      <c r="FX34">
        <v>101.19</v>
      </c>
      <c r="FY34">
        <v>101.764</v>
      </c>
    </row>
    <row r="35" spans="1:181" x14ac:dyDescent="0.2">
      <c r="A35">
        <v>17</v>
      </c>
      <c r="B35">
        <v>1634226166.0999999</v>
      </c>
      <c r="C35">
        <v>2627</v>
      </c>
      <c r="D35" t="s">
        <v>371</v>
      </c>
      <c r="E35" t="s">
        <v>372</v>
      </c>
      <c r="F35" t="s">
        <v>300</v>
      </c>
      <c r="G35">
        <v>1634226166.0999999</v>
      </c>
      <c r="H35">
        <f t="shared" si="0"/>
        <v>3.1006478779974471E-3</v>
      </c>
      <c r="I35">
        <f t="shared" si="1"/>
        <v>3.1006478779974471</v>
      </c>
      <c r="J35">
        <f t="shared" si="2"/>
        <v>9.6730246586920501</v>
      </c>
      <c r="K35">
        <f t="shared" si="3"/>
        <v>293.68900000000002</v>
      </c>
      <c r="L35">
        <f t="shared" si="4"/>
        <v>191.51706866686678</v>
      </c>
      <c r="M35">
        <f t="shared" si="5"/>
        <v>17.270975545373961</v>
      </c>
      <c r="N35">
        <f t="shared" si="6"/>
        <v>26.484822330736002</v>
      </c>
      <c r="O35">
        <f t="shared" si="7"/>
        <v>0.16799962487997094</v>
      </c>
      <c r="P35">
        <f t="shared" si="8"/>
        <v>2.7454259161075805</v>
      </c>
      <c r="Q35">
        <f t="shared" si="9"/>
        <v>0.16249025404192793</v>
      </c>
      <c r="R35">
        <f t="shared" si="10"/>
        <v>0.10203635290304974</v>
      </c>
      <c r="S35">
        <f t="shared" si="11"/>
        <v>241.7613621274497</v>
      </c>
      <c r="T35">
        <f t="shared" si="12"/>
        <v>26.925597494537811</v>
      </c>
      <c r="U35">
        <f t="shared" si="13"/>
        <v>26.100899999999999</v>
      </c>
      <c r="V35">
        <f t="shared" si="14"/>
        <v>3.3944573418892641</v>
      </c>
      <c r="W35">
        <f t="shared" si="15"/>
        <v>50.246554926364318</v>
      </c>
      <c r="X35">
        <f t="shared" si="16"/>
        <v>1.7224616923471998</v>
      </c>
      <c r="Y35">
        <f t="shared" si="17"/>
        <v>3.4280194828709059</v>
      </c>
      <c r="Z35">
        <f t="shared" si="18"/>
        <v>1.6719956495420643</v>
      </c>
      <c r="AA35">
        <f t="shared" si="19"/>
        <v>-136.73857141968742</v>
      </c>
      <c r="AB35">
        <f t="shared" si="20"/>
        <v>24.643898431200334</v>
      </c>
      <c r="AC35">
        <f t="shared" si="21"/>
        <v>1.9214392973467438</v>
      </c>
      <c r="AD35">
        <f t="shared" si="22"/>
        <v>131.58812843630938</v>
      </c>
      <c r="AE35">
        <v>0</v>
      </c>
      <c r="AF35">
        <v>0</v>
      </c>
      <c r="AG35">
        <f t="shared" si="23"/>
        <v>1</v>
      </c>
      <c r="AH35">
        <f t="shared" si="24"/>
        <v>0</v>
      </c>
      <c r="AI35">
        <f t="shared" si="25"/>
        <v>47633.665180663993</v>
      </c>
      <c r="AJ35" t="s">
        <v>301</v>
      </c>
      <c r="AK35">
        <v>0</v>
      </c>
      <c r="AL35">
        <v>0</v>
      </c>
      <c r="AM35">
        <v>0</v>
      </c>
      <c r="AN35" t="e">
        <f t="shared" si="26"/>
        <v>#DIV/0!</v>
      </c>
      <c r="AO35">
        <v>-1</v>
      </c>
      <c r="AP35" t="s">
        <v>373</v>
      </c>
      <c r="AQ35">
        <v>10283.6</v>
      </c>
      <c r="AR35">
        <v>1011.43</v>
      </c>
      <c r="AS35">
        <v>1193.6600000000001</v>
      </c>
      <c r="AT35">
        <f t="shared" si="27"/>
        <v>0.15266491295678841</v>
      </c>
      <c r="AU35">
        <v>0.5</v>
      </c>
      <c r="AV35">
        <f t="shared" si="28"/>
        <v>1261.3370995479015</v>
      </c>
      <c r="AW35">
        <f t="shared" si="29"/>
        <v>9.6730246586920501</v>
      </c>
      <c r="AX35">
        <f t="shared" si="30"/>
        <v>96.280959255824172</v>
      </c>
      <c r="AY35">
        <f t="shared" si="31"/>
        <v>8.4616750450910872E-3</v>
      </c>
      <c r="AZ35">
        <f t="shared" si="32"/>
        <v>-1</v>
      </c>
      <c r="BA35" t="e">
        <f t="shared" si="33"/>
        <v>#DIV/0!</v>
      </c>
      <c r="BB35" t="s">
        <v>301</v>
      </c>
      <c r="BC35">
        <v>0</v>
      </c>
      <c r="BD35" t="e">
        <f t="shared" si="34"/>
        <v>#DIV/0!</v>
      </c>
      <c r="BE35" t="e">
        <f t="shared" si="35"/>
        <v>#DIV/0!</v>
      </c>
      <c r="BF35" t="e">
        <f t="shared" si="36"/>
        <v>#DIV/0!</v>
      </c>
      <c r="BG35" t="e">
        <f t="shared" si="37"/>
        <v>#DIV/0!</v>
      </c>
      <c r="BH35">
        <f t="shared" si="38"/>
        <v>0.15266491295678847</v>
      </c>
      <c r="BI35" t="e">
        <f t="shared" si="39"/>
        <v>#DIV/0!</v>
      </c>
      <c r="BJ35" t="e">
        <f t="shared" si="40"/>
        <v>#DIV/0!</v>
      </c>
      <c r="BK35" t="e">
        <f t="shared" si="41"/>
        <v>#DIV/0!</v>
      </c>
      <c r="BL35">
        <f t="shared" si="42"/>
        <v>1500.15</v>
      </c>
      <c r="BM35">
        <f t="shared" si="43"/>
        <v>1261.3370995479015</v>
      </c>
      <c r="BN35">
        <f t="shared" si="44"/>
        <v>0.84080731896670435</v>
      </c>
      <c r="BO35">
        <f t="shared" si="45"/>
        <v>0.16115812560573922</v>
      </c>
      <c r="BP35">
        <v>6</v>
      </c>
      <c r="BQ35">
        <v>0.5</v>
      </c>
      <c r="BR35" t="s">
        <v>303</v>
      </c>
      <c r="BS35">
        <v>1634226166.0999999</v>
      </c>
      <c r="BT35">
        <v>293.68900000000002</v>
      </c>
      <c r="BU35">
        <v>300.03899999999999</v>
      </c>
      <c r="BV35">
        <v>19.100300000000001</v>
      </c>
      <c r="BW35">
        <v>17.275500000000001</v>
      </c>
      <c r="BX35">
        <v>291.51100000000002</v>
      </c>
      <c r="BY35">
        <v>19.0093</v>
      </c>
      <c r="BZ35">
        <v>1000.03</v>
      </c>
      <c r="CA35">
        <v>90.079700000000003</v>
      </c>
      <c r="CB35">
        <v>0.100124</v>
      </c>
      <c r="CC35">
        <v>26.267399999999999</v>
      </c>
      <c r="CD35">
        <v>26.100899999999999</v>
      </c>
      <c r="CE35">
        <v>999.9</v>
      </c>
      <c r="CF35">
        <v>0</v>
      </c>
      <c r="CG35">
        <v>0</v>
      </c>
      <c r="CH35">
        <v>9975</v>
      </c>
      <c r="CI35">
        <v>0</v>
      </c>
      <c r="CJ35">
        <v>1.5289399999999999E-3</v>
      </c>
      <c r="CK35">
        <v>1500.15</v>
      </c>
      <c r="CL35">
        <v>0.97299999999999998</v>
      </c>
      <c r="CM35">
        <v>2.70005E-2</v>
      </c>
      <c r="CN35">
        <v>0</v>
      </c>
      <c r="CO35">
        <v>1011.57</v>
      </c>
      <c r="CP35">
        <v>5.0005600000000001</v>
      </c>
      <c r="CQ35">
        <v>14950.3</v>
      </c>
      <c r="CR35">
        <v>12932.8</v>
      </c>
      <c r="CS35">
        <v>37.311999999999998</v>
      </c>
      <c r="CT35">
        <v>38</v>
      </c>
      <c r="CU35">
        <v>36.875</v>
      </c>
      <c r="CV35">
        <v>36.561999999999998</v>
      </c>
      <c r="CW35">
        <v>38</v>
      </c>
      <c r="CX35">
        <v>1454.78</v>
      </c>
      <c r="CY35">
        <v>40.369999999999997</v>
      </c>
      <c r="CZ35">
        <v>0</v>
      </c>
      <c r="DA35">
        <v>80.799999952316284</v>
      </c>
      <c r="DB35">
        <v>0</v>
      </c>
      <c r="DC35">
        <v>1011.43</v>
      </c>
      <c r="DD35">
        <v>0.76076922233627109</v>
      </c>
      <c r="DE35">
        <v>-1.9461538271880541</v>
      </c>
      <c r="DF35">
        <v>14948.075999999999</v>
      </c>
      <c r="DG35">
        <v>15</v>
      </c>
      <c r="DH35">
        <v>1634226191.5999999</v>
      </c>
      <c r="DI35" t="s">
        <v>374</v>
      </c>
      <c r="DJ35">
        <v>1634226183.0999999</v>
      </c>
      <c r="DK35">
        <v>1634226191.5999999</v>
      </c>
      <c r="DL35">
        <v>20</v>
      </c>
      <c r="DM35">
        <v>-0.13500000000000001</v>
      </c>
      <c r="DN35">
        <v>1E-3</v>
      </c>
      <c r="DO35">
        <v>2.1779999999999999</v>
      </c>
      <c r="DP35">
        <v>9.0999999999999998E-2</v>
      </c>
      <c r="DQ35">
        <v>300</v>
      </c>
      <c r="DR35">
        <v>17</v>
      </c>
      <c r="DS35">
        <v>0.26</v>
      </c>
      <c r="DT35">
        <v>0.05</v>
      </c>
      <c r="DU35">
        <v>-6.0953504999999986</v>
      </c>
      <c r="DV35">
        <v>-0.44490821763601951</v>
      </c>
      <c r="DW35">
        <v>5.3982993245558428E-2</v>
      </c>
      <c r="DX35">
        <v>1</v>
      </c>
      <c r="DY35">
        <v>1011.45303030303</v>
      </c>
      <c r="DZ35">
        <v>-0.52853038113776163</v>
      </c>
      <c r="EA35">
        <v>0.2454122672156262</v>
      </c>
      <c r="EB35">
        <v>1</v>
      </c>
      <c r="EC35">
        <v>1.8212092499999999</v>
      </c>
      <c r="ED35">
        <v>8.9649343339577664E-2</v>
      </c>
      <c r="EE35">
        <v>1.168342958798913E-2</v>
      </c>
      <c r="EF35">
        <v>1</v>
      </c>
      <c r="EG35">
        <v>3</v>
      </c>
      <c r="EH35">
        <v>3</v>
      </c>
      <c r="EI35" t="s">
        <v>327</v>
      </c>
      <c r="EJ35">
        <v>100</v>
      </c>
      <c r="EK35">
        <v>100</v>
      </c>
      <c r="EL35">
        <v>2.1779999999999999</v>
      </c>
      <c r="EM35">
        <v>9.0999999999999998E-2</v>
      </c>
      <c r="EN35">
        <v>1.826817576695706</v>
      </c>
      <c r="EO35">
        <v>1.948427853356016E-3</v>
      </c>
      <c r="EP35">
        <v>-1.17243448438673E-6</v>
      </c>
      <c r="EQ35">
        <v>3.7522437633766031E-10</v>
      </c>
      <c r="ER35">
        <v>-6.4660063891226638E-2</v>
      </c>
      <c r="ES35">
        <v>1.324990706552629E-3</v>
      </c>
      <c r="ET35">
        <v>4.5198677459254959E-4</v>
      </c>
      <c r="EU35">
        <v>-2.6198240979392152E-7</v>
      </c>
      <c r="EV35">
        <v>2</v>
      </c>
      <c r="EW35">
        <v>2078</v>
      </c>
      <c r="EX35">
        <v>1</v>
      </c>
      <c r="EY35">
        <v>28</v>
      </c>
      <c r="EZ35">
        <v>2.5</v>
      </c>
      <c r="FA35">
        <v>2.5</v>
      </c>
      <c r="FB35">
        <v>1.2817400000000001</v>
      </c>
      <c r="FC35">
        <v>2.5097700000000001</v>
      </c>
      <c r="FD35">
        <v>2.8491200000000001</v>
      </c>
      <c r="FE35">
        <v>3.1665000000000001</v>
      </c>
      <c r="FF35">
        <v>3.0981399999999999</v>
      </c>
      <c r="FG35">
        <v>2.3864700000000001</v>
      </c>
      <c r="FH35">
        <v>34.898499999999999</v>
      </c>
      <c r="FI35">
        <v>24.245100000000001</v>
      </c>
      <c r="FJ35">
        <v>18</v>
      </c>
      <c r="FK35">
        <v>1065.92</v>
      </c>
      <c r="FL35">
        <v>728.96900000000005</v>
      </c>
      <c r="FM35">
        <v>24.9999</v>
      </c>
      <c r="FN35">
        <v>24.281199999999998</v>
      </c>
      <c r="FO35">
        <v>30.0002</v>
      </c>
      <c r="FP35">
        <v>24.043900000000001</v>
      </c>
      <c r="FQ35">
        <v>24.119800000000001</v>
      </c>
      <c r="FR35">
        <v>25.6662</v>
      </c>
      <c r="FS35">
        <v>31.087299999999999</v>
      </c>
      <c r="FT35">
        <v>0</v>
      </c>
      <c r="FU35">
        <v>25</v>
      </c>
      <c r="FV35">
        <v>300</v>
      </c>
      <c r="FW35">
        <v>17.212900000000001</v>
      </c>
      <c r="FX35">
        <v>101.19</v>
      </c>
      <c r="FY35">
        <v>101.761</v>
      </c>
    </row>
    <row r="36" spans="1:181" x14ac:dyDescent="0.2">
      <c r="A36">
        <v>18</v>
      </c>
      <c r="B36">
        <v>1634226312.5999999</v>
      </c>
      <c r="C36">
        <v>2773.5</v>
      </c>
      <c r="D36" t="s">
        <v>375</v>
      </c>
      <c r="E36" t="s">
        <v>376</v>
      </c>
      <c r="F36" t="s">
        <v>300</v>
      </c>
      <c r="G36">
        <v>1634226312.5999999</v>
      </c>
      <c r="H36">
        <f t="shared" si="0"/>
        <v>3.7030503829799674E-3</v>
      </c>
      <c r="I36">
        <f t="shared" si="1"/>
        <v>3.7030503829799675</v>
      </c>
      <c r="J36">
        <f t="shared" si="2"/>
        <v>6.5151837166554785</v>
      </c>
      <c r="K36">
        <f t="shared" si="3"/>
        <v>195.68799999999999</v>
      </c>
      <c r="L36">
        <f t="shared" si="4"/>
        <v>137.36961239508693</v>
      </c>
      <c r="M36">
        <f t="shared" si="5"/>
        <v>12.388123383247226</v>
      </c>
      <c r="N36">
        <f t="shared" si="6"/>
        <v>17.647331504792</v>
      </c>
      <c r="O36">
        <f t="shared" si="7"/>
        <v>0.20251350880512348</v>
      </c>
      <c r="P36">
        <f t="shared" si="8"/>
        <v>2.7454464942270431</v>
      </c>
      <c r="Q36">
        <f t="shared" si="9"/>
        <v>0.19456558392587436</v>
      </c>
      <c r="R36">
        <f t="shared" si="10"/>
        <v>0.12229158879594371</v>
      </c>
      <c r="S36">
        <f t="shared" si="11"/>
        <v>241.72944212733333</v>
      </c>
      <c r="T36">
        <f t="shared" si="12"/>
        <v>26.798786011181367</v>
      </c>
      <c r="U36">
        <f t="shared" si="13"/>
        <v>26.0488</v>
      </c>
      <c r="V36">
        <f t="shared" si="14"/>
        <v>3.3840144345725984</v>
      </c>
      <c r="W36">
        <f t="shared" si="15"/>
        <v>49.945756436065423</v>
      </c>
      <c r="X36">
        <f t="shared" si="16"/>
        <v>1.7161887402495</v>
      </c>
      <c r="Y36">
        <f t="shared" si="17"/>
        <v>3.4361052123544455</v>
      </c>
      <c r="Z36">
        <f t="shared" si="18"/>
        <v>1.6678256943230985</v>
      </c>
      <c r="AA36">
        <f t="shared" si="19"/>
        <v>-163.30452188941658</v>
      </c>
      <c r="AB36">
        <f t="shared" si="20"/>
        <v>38.261234196064841</v>
      </c>
      <c r="AC36">
        <f t="shared" si="21"/>
        <v>2.9829533476797705</v>
      </c>
      <c r="AD36">
        <f t="shared" si="22"/>
        <v>119.66910778166135</v>
      </c>
      <c r="AE36">
        <v>0</v>
      </c>
      <c r="AF36">
        <v>0</v>
      </c>
      <c r="AG36">
        <f t="shared" si="23"/>
        <v>1</v>
      </c>
      <c r="AH36">
        <f t="shared" si="24"/>
        <v>0</v>
      </c>
      <c r="AI36">
        <f t="shared" si="25"/>
        <v>47627.896837779328</v>
      </c>
      <c r="AJ36" t="s">
        <v>301</v>
      </c>
      <c r="AK36">
        <v>0</v>
      </c>
      <c r="AL36">
        <v>0</v>
      </c>
      <c r="AM36">
        <v>0</v>
      </c>
      <c r="AN36" t="e">
        <f t="shared" si="26"/>
        <v>#DIV/0!</v>
      </c>
      <c r="AO36">
        <v>-1</v>
      </c>
      <c r="AP36" t="s">
        <v>377</v>
      </c>
      <c r="AQ36">
        <v>10274</v>
      </c>
      <c r="AR36">
        <v>908.30515384615387</v>
      </c>
      <c r="AS36">
        <v>1053.73</v>
      </c>
      <c r="AT36">
        <f t="shared" si="27"/>
        <v>0.13800959083811426</v>
      </c>
      <c r="AU36">
        <v>0.5</v>
      </c>
      <c r="AV36">
        <f t="shared" si="28"/>
        <v>1261.1690995478411</v>
      </c>
      <c r="AW36">
        <f t="shared" si="29"/>
        <v>6.5151837166554785</v>
      </c>
      <c r="AX36">
        <f t="shared" si="30"/>
        <v>87.026715703135281</v>
      </c>
      <c r="AY36">
        <f t="shared" si="31"/>
        <v>5.9589025130332238E-3</v>
      </c>
      <c r="AZ36">
        <f t="shared" si="32"/>
        <v>-1</v>
      </c>
      <c r="BA36" t="e">
        <f t="shared" si="33"/>
        <v>#DIV/0!</v>
      </c>
      <c r="BB36" t="s">
        <v>301</v>
      </c>
      <c r="BC36">
        <v>0</v>
      </c>
      <c r="BD36" t="e">
        <f t="shared" si="34"/>
        <v>#DIV/0!</v>
      </c>
      <c r="BE36" t="e">
        <f t="shared" si="35"/>
        <v>#DIV/0!</v>
      </c>
      <c r="BF36" t="e">
        <f t="shared" si="36"/>
        <v>#DIV/0!</v>
      </c>
      <c r="BG36" t="e">
        <f t="shared" si="37"/>
        <v>#DIV/0!</v>
      </c>
      <c r="BH36">
        <f t="shared" si="38"/>
        <v>0.13800959083811426</v>
      </c>
      <c r="BI36" t="e">
        <f t="shared" si="39"/>
        <v>#DIV/0!</v>
      </c>
      <c r="BJ36" t="e">
        <f t="shared" si="40"/>
        <v>#DIV/0!</v>
      </c>
      <c r="BK36" t="e">
        <f t="shared" si="41"/>
        <v>#DIV/0!</v>
      </c>
      <c r="BL36">
        <f t="shared" si="42"/>
        <v>1499.95</v>
      </c>
      <c r="BM36">
        <f t="shared" si="43"/>
        <v>1261.1690995478411</v>
      </c>
      <c r="BN36">
        <f t="shared" si="44"/>
        <v>0.84080742661278118</v>
      </c>
      <c r="BO36">
        <f t="shared" si="45"/>
        <v>0.16115833336266763</v>
      </c>
      <c r="BP36">
        <v>6</v>
      </c>
      <c r="BQ36">
        <v>0.5</v>
      </c>
      <c r="BR36" t="s">
        <v>303</v>
      </c>
      <c r="BS36">
        <v>1634226312.5999999</v>
      </c>
      <c r="BT36">
        <v>195.68799999999999</v>
      </c>
      <c r="BU36">
        <v>200.03200000000001</v>
      </c>
      <c r="BV36">
        <v>19.0305</v>
      </c>
      <c r="BW36">
        <v>16.850899999999999</v>
      </c>
      <c r="BX36">
        <v>193.82499999999999</v>
      </c>
      <c r="BY36">
        <v>18.9495</v>
      </c>
      <c r="BZ36">
        <v>999.976</v>
      </c>
      <c r="CA36">
        <v>90.080799999999996</v>
      </c>
      <c r="CB36">
        <v>0.100159</v>
      </c>
      <c r="CC36">
        <v>26.307300000000001</v>
      </c>
      <c r="CD36">
        <v>26.0488</v>
      </c>
      <c r="CE36">
        <v>999.9</v>
      </c>
      <c r="CF36">
        <v>0</v>
      </c>
      <c r="CG36">
        <v>0</v>
      </c>
      <c r="CH36">
        <v>9975</v>
      </c>
      <c r="CI36">
        <v>0</v>
      </c>
      <c r="CJ36">
        <v>1.5289399999999999E-3</v>
      </c>
      <c r="CK36">
        <v>1499.95</v>
      </c>
      <c r="CL36">
        <v>0.97299500000000005</v>
      </c>
      <c r="CM36">
        <v>2.70047E-2</v>
      </c>
      <c r="CN36">
        <v>0</v>
      </c>
      <c r="CO36">
        <v>907.06</v>
      </c>
      <c r="CP36">
        <v>5.0005600000000001</v>
      </c>
      <c r="CQ36">
        <v>13506.3</v>
      </c>
      <c r="CR36">
        <v>12931.1</v>
      </c>
      <c r="CS36">
        <v>39.936999999999998</v>
      </c>
      <c r="CT36">
        <v>40.811999999999998</v>
      </c>
      <c r="CU36">
        <v>39.061999999999998</v>
      </c>
      <c r="CV36">
        <v>40.875</v>
      </c>
      <c r="CW36">
        <v>40.811999999999998</v>
      </c>
      <c r="CX36">
        <v>1454.58</v>
      </c>
      <c r="CY36">
        <v>40.369999999999997</v>
      </c>
      <c r="CZ36">
        <v>0</v>
      </c>
      <c r="DA36">
        <v>146</v>
      </c>
      <c r="DB36">
        <v>0</v>
      </c>
      <c r="DC36">
        <v>908.30515384615387</v>
      </c>
      <c r="DD36">
        <v>-10.989880354965299</v>
      </c>
      <c r="DE36">
        <v>-125.2239316388186</v>
      </c>
      <c r="DF36">
        <v>13521.469230769229</v>
      </c>
      <c r="DG36">
        <v>15</v>
      </c>
      <c r="DH36">
        <v>1634226336.5999999</v>
      </c>
      <c r="DI36" t="s">
        <v>378</v>
      </c>
      <c r="DJ36">
        <v>1634226328.5999999</v>
      </c>
      <c r="DK36">
        <v>1634226336.5999999</v>
      </c>
      <c r="DL36">
        <v>21</v>
      </c>
      <c r="DM36">
        <v>-0.17199999999999999</v>
      </c>
      <c r="DN36">
        <v>-2E-3</v>
      </c>
      <c r="DO36">
        <v>1.863</v>
      </c>
      <c r="DP36">
        <v>8.1000000000000003E-2</v>
      </c>
      <c r="DQ36">
        <v>200</v>
      </c>
      <c r="DR36">
        <v>17</v>
      </c>
      <c r="DS36">
        <v>0.31</v>
      </c>
      <c r="DT36">
        <v>0.03</v>
      </c>
      <c r="DU36">
        <v>-4.1090644999999997</v>
      </c>
      <c r="DV36">
        <v>-0.23110514071294849</v>
      </c>
      <c r="DW36">
        <v>3.2667636809998998E-2</v>
      </c>
      <c r="DX36">
        <v>1</v>
      </c>
      <c r="DY36">
        <v>908.80663636363636</v>
      </c>
      <c r="DZ36">
        <v>-11.24332304498026</v>
      </c>
      <c r="EA36">
        <v>1.092469202622061</v>
      </c>
      <c r="EB36">
        <v>0</v>
      </c>
      <c r="EC36">
        <v>2.1952859999999998</v>
      </c>
      <c r="ED36">
        <v>0.18185606003751881</v>
      </c>
      <c r="EE36">
        <v>1.8229325796638749E-2</v>
      </c>
      <c r="EF36">
        <v>0</v>
      </c>
      <c r="EG36">
        <v>1</v>
      </c>
      <c r="EH36">
        <v>3</v>
      </c>
      <c r="EI36" t="s">
        <v>318</v>
      </c>
      <c r="EJ36">
        <v>100</v>
      </c>
      <c r="EK36">
        <v>100</v>
      </c>
      <c r="EL36">
        <v>1.863</v>
      </c>
      <c r="EM36">
        <v>8.1000000000000003E-2</v>
      </c>
      <c r="EN36">
        <v>1.692126084547908</v>
      </c>
      <c r="EO36">
        <v>1.948427853356016E-3</v>
      </c>
      <c r="EP36">
        <v>-1.17243448438673E-6</v>
      </c>
      <c r="EQ36">
        <v>3.7522437633766031E-10</v>
      </c>
      <c r="ER36">
        <v>-6.3559726994154742E-2</v>
      </c>
      <c r="ES36">
        <v>1.324990706552629E-3</v>
      </c>
      <c r="ET36">
        <v>4.5198677459254959E-4</v>
      </c>
      <c r="EU36">
        <v>-2.6198240979392152E-7</v>
      </c>
      <c r="EV36">
        <v>2</v>
      </c>
      <c r="EW36">
        <v>2078</v>
      </c>
      <c r="EX36">
        <v>1</v>
      </c>
      <c r="EY36">
        <v>28</v>
      </c>
      <c r="EZ36">
        <v>2.2000000000000002</v>
      </c>
      <c r="FA36">
        <v>2</v>
      </c>
      <c r="FB36">
        <v>0.92163099999999998</v>
      </c>
      <c r="FC36">
        <v>2.52563</v>
      </c>
      <c r="FD36">
        <v>2.8491200000000001</v>
      </c>
      <c r="FE36">
        <v>3.1665000000000001</v>
      </c>
      <c r="FF36">
        <v>3.0981399999999999</v>
      </c>
      <c r="FG36">
        <v>2.3815900000000001</v>
      </c>
      <c r="FH36">
        <v>34.944400000000002</v>
      </c>
      <c r="FI36">
        <v>24.227599999999999</v>
      </c>
      <c r="FJ36">
        <v>18</v>
      </c>
      <c r="FK36">
        <v>1065.1400000000001</v>
      </c>
      <c r="FL36">
        <v>727.59900000000005</v>
      </c>
      <c r="FM36">
        <v>25</v>
      </c>
      <c r="FN36">
        <v>24.279199999999999</v>
      </c>
      <c r="FO36">
        <v>30.0001</v>
      </c>
      <c r="FP36">
        <v>24.041899999999998</v>
      </c>
      <c r="FQ36">
        <v>24.117799999999999</v>
      </c>
      <c r="FR36">
        <v>18.4831</v>
      </c>
      <c r="FS36">
        <v>33.849699999999999</v>
      </c>
      <c r="FT36">
        <v>0</v>
      </c>
      <c r="FU36">
        <v>25</v>
      </c>
      <c r="FV36">
        <v>200</v>
      </c>
      <c r="FW36">
        <v>16.757200000000001</v>
      </c>
      <c r="FX36">
        <v>101.194</v>
      </c>
      <c r="FY36">
        <v>101.75700000000001</v>
      </c>
    </row>
    <row r="37" spans="1:181" x14ac:dyDescent="0.2">
      <c r="A37">
        <v>19</v>
      </c>
      <c r="B37">
        <v>1634226457.5999999</v>
      </c>
      <c r="C37">
        <v>2918.5</v>
      </c>
      <c r="D37" t="s">
        <v>379</v>
      </c>
      <c r="E37" t="s">
        <v>380</v>
      </c>
      <c r="F37" t="s">
        <v>300</v>
      </c>
      <c r="G37">
        <v>1634226457.5999999</v>
      </c>
      <c r="H37">
        <f t="shared" si="0"/>
        <v>4.1537144803845058E-3</v>
      </c>
      <c r="I37">
        <f t="shared" si="1"/>
        <v>4.1537144803845054</v>
      </c>
      <c r="J37">
        <f t="shared" si="2"/>
        <v>2.2323925318949152</v>
      </c>
      <c r="K37">
        <f t="shared" si="3"/>
        <v>98.409800000000004</v>
      </c>
      <c r="L37">
        <f t="shared" si="4"/>
        <v>79.704271400221742</v>
      </c>
      <c r="M37">
        <f t="shared" si="5"/>
        <v>7.1878354639998427</v>
      </c>
      <c r="N37">
        <f t="shared" si="6"/>
        <v>8.8747245037003619</v>
      </c>
      <c r="O37">
        <f t="shared" si="7"/>
        <v>0.23147507188156113</v>
      </c>
      <c r="P37">
        <f t="shared" si="8"/>
        <v>2.7505234242314733</v>
      </c>
      <c r="Q37">
        <f t="shared" si="9"/>
        <v>0.22117174757681859</v>
      </c>
      <c r="R37">
        <f t="shared" si="10"/>
        <v>0.13911983383850651</v>
      </c>
      <c r="S37">
        <f t="shared" si="11"/>
        <v>241.72784612732752</v>
      </c>
      <c r="T37">
        <f t="shared" si="12"/>
        <v>26.720483843559741</v>
      </c>
      <c r="U37">
        <f t="shared" si="13"/>
        <v>25.958500000000001</v>
      </c>
      <c r="V37">
        <f t="shared" si="14"/>
        <v>3.3659811812484151</v>
      </c>
      <c r="W37">
        <f t="shared" si="15"/>
        <v>49.920938366511905</v>
      </c>
      <c r="X37">
        <f t="shared" si="16"/>
        <v>1.72009121821434</v>
      </c>
      <c r="Y37">
        <f t="shared" si="17"/>
        <v>3.4456307803865647</v>
      </c>
      <c r="Z37">
        <f t="shared" si="18"/>
        <v>1.6458899630340751</v>
      </c>
      <c r="AA37">
        <f t="shared" si="19"/>
        <v>-183.1788085849567</v>
      </c>
      <c r="AB37">
        <f t="shared" si="20"/>
        <v>58.676856797823753</v>
      </c>
      <c r="AC37">
        <f t="shared" si="21"/>
        <v>4.5651764548060925</v>
      </c>
      <c r="AD37">
        <f t="shared" si="22"/>
        <v>121.79107079500068</v>
      </c>
      <c r="AE37">
        <v>0</v>
      </c>
      <c r="AF37">
        <v>0</v>
      </c>
      <c r="AG37">
        <f t="shared" si="23"/>
        <v>1</v>
      </c>
      <c r="AH37">
        <f t="shared" si="24"/>
        <v>0</v>
      </c>
      <c r="AI37">
        <f t="shared" si="25"/>
        <v>47758.197812925217</v>
      </c>
      <c r="AJ37" t="s">
        <v>301</v>
      </c>
      <c r="AK37">
        <v>0</v>
      </c>
      <c r="AL37">
        <v>0</v>
      </c>
      <c r="AM37">
        <v>0</v>
      </c>
      <c r="AN37" t="e">
        <f t="shared" si="26"/>
        <v>#DIV/0!</v>
      </c>
      <c r="AO37">
        <v>-1</v>
      </c>
      <c r="AP37" t="s">
        <v>381</v>
      </c>
      <c r="AQ37">
        <v>10276</v>
      </c>
      <c r="AR37">
        <v>841.01142307692305</v>
      </c>
      <c r="AS37">
        <v>953.79600000000005</v>
      </c>
      <c r="AT37">
        <f t="shared" si="27"/>
        <v>0.11824811272334645</v>
      </c>
      <c r="AU37">
        <v>0.5</v>
      </c>
      <c r="AV37">
        <f t="shared" si="28"/>
        <v>1261.1606995478382</v>
      </c>
      <c r="AW37">
        <f t="shared" si="29"/>
        <v>2.2323925318949152</v>
      </c>
      <c r="AX37">
        <f t="shared" si="30"/>
        <v>74.564936281193624</v>
      </c>
      <c r="AY37">
        <f t="shared" si="31"/>
        <v>2.5630298605513312E-3</v>
      </c>
      <c r="AZ37">
        <f t="shared" si="32"/>
        <v>-1</v>
      </c>
      <c r="BA37" t="e">
        <f t="shared" si="33"/>
        <v>#DIV/0!</v>
      </c>
      <c r="BB37" t="s">
        <v>301</v>
      </c>
      <c r="BC37">
        <v>0</v>
      </c>
      <c r="BD37" t="e">
        <f t="shared" si="34"/>
        <v>#DIV/0!</v>
      </c>
      <c r="BE37" t="e">
        <f t="shared" si="35"/>
        <v>#DIV/0!</v>
      </c>
      <c r="BF37" t="e">
        <f t="shared" si="36"/>
        <v>#DIV/0!</v>
      </c>
      <c r="BG37" t="e">
        <f t="shared" si="37"/>
        <v>#DIV/0!</v>
      </c>
      <c r="BH37">
        <f t="shared" si="38"/>
        <v>0.1182481127233465</v>
      </c>
      <c r="BI37" t="e">
        <f t="shared" si="39"/>
        <v>#DIV/0!</v>
      </c>
      <c r="BJ37" t="e">
        <f t="shared" si="40"/>
        <v>#DIV/0!</v>
      </c>
      <c r="BK37" t="e">
        <f t="shared" si="41"/>
        <v>#DIV/0!</v>
      </c>
      <c r="BL37">
        <f t="shared" si="42"/>
        <v>1499.94</v>
      </c>
      <c r="BM37">
        <f t="shared" si="43"/>
        <v>1261.1606995478382</v>
      </c>
      <c r="BN37">
        <f t="shared" si="44"/>
        <v>0.84080743199583863</v>
      </c>
      <c r="BO37">
        <f t="shared" si="45"/>
        <v>0.16115834375196841</v>
      </c>
      <c r="BP37">
        <v>6</v>
      </c>
      <c r="BQ37">
        <v>0.5</v>
      </c>
      <c r="BR37" t="s">
        <v>303</v>
      </c>
      <c r="BS37">
        <v>1634226457.5999999</v>
      </c>
      <c r="BT37">
        <v>98.409800000000004</v>
      </c>
      <c r="BU37">
        <v>99.994500000000002</v>
      </c>
      <c r="BV37">
        <v>19.073699999999999</v>
      </c>
      <c r="BW37">
        <v>16.629000000000001</v>
      </c>
      <c r="BX37">
        <v>96.769800000000004</v>
      </c>
      <c r="BY37">
        <v>18.998699999999999</v>
      </c>
      <c r="BZ37">
        <v>999.99699999999996</v>
      </c>
      <c r="CA37">
        <v>90.081500000000005</v>
      </c>
      <c r="CB37">
        <v>9.98082E-2</v>
      </c>
      <c r="CC37">
        <v>26.354199999999999</v>
      </c>
      <c r="CD37">
        <v>25.958500000000001</v>
      </c>
      <c r="CE37">
        <v>999.9</v>
      </c>
      <c r="CF37">
        <v>0</v>
      </c>
      <c r="CG37">
        <v>0</v>
      </c>
      <c r="CH37">
        <v>10005</v>
      </c>
      <c r="CI37">
        <v>0</v>
      </c>
      <c r="CJ37">
        <v>1.5289399999999999E-3</v>
      </c>
      <c r="CK37">
        <v>1499.94</v>
      </c>
      <c r="CL37">
        <v>0.97299500000000005</v>
      </c>
      <c r="CM37">
        <v>2.7005399999999999E-2</v>
      </c>
      <c r="CN37">
        <v>0</v>
      </c>
      <c r="CO37">
        <v>840.14099999999996</v>
      </c>
      <c r="CP37">
        <v>5.0005600000000001</v>
      </c>
      <c r="CQ37">
        <v>12493</v>
      </c>
      <c r="CR37">
        <v>12930.9</v>
      </c>
      <c r="CS37">
        <v>39.561999999999998</v>
      </c>
      <c r="CT37">
        <v>39.686999999999998</v>
      </c>
      <c r="CU37">
        <v>38.375</v>
      </c>
      <c r="CV37">
        <v>38.875</v>
      </c>
      <c r="CW37">
        <v>40</v>
      </c>
      <c r="CX37">
        <v>1454.57</v>
      </c>
      <c r="CY37">
        <v>40.369999999999997</v>
      </c>
      <c r="CZ37">
        <v>0</v>
      </c>
      <c r="DA37">
        <v>144.5999999046326</v>
      </c>
      <c r="DB37">
        <v>0</v>
      </c>
      <c r="DC37">
        <v>841.01142307692305</v>
      </c>
      <c r="DD37">
        <v>-8.4565128142823021</v>
      </c>
      <c r="DE37">
        <v>-147.9213672758994</v>
      </c>
      <c r="DF37">
        <v>12511.39615384615</v>
      </c>
      <c r="DG37">
        <v>15</v>
      </c>
      <c r="DH37">
        <v>1634226476.5999999</v>
      </c>
      <c r="DI37" t="s">
        <v>382</v>
      </c>
      <c r="DJ37">
        <v>1634226473.5999999</v>
      </c>
      <c r="DK37">
        <v>1634226476.5999999</v>
      </c>
      <c r="DL37">
        <v>22</v>
      </c>
      <c r="DM37">
        <v>-6.0999999999999999E-2</v>
      </c>
      <c r="DN37">
        <v>-4.0000000000000001E-3</v>
      </c>
      <c r="DO37">
        <v>1.64</v>
      </c>
      <c r="DP37">
        <v>7.4999999999999997E-2</v>
      </c>
      <c r="DQ37">
        <v>100</v>
      </c>
      <c r="DR37">
        <v>17</v>
      </c>
      <c r="DS37">
        <v>0.28000000000000003</v>
      </c>
      <c r="DT37">
        <v>0.03</v>
      </c>
      <c r="DU37">
        <v>-1.542227</v>
      </c>
      <c r="DV37">
        <v>7.0304240150098077E-2</v>
      </c>
      <c r="DW37">
        <v>1.6508372603015711E-2</v>
      </c>
      <c r="DX37">
        <v>1</v>
      </c>
      <c r="DY37">
        <v>841.38166666666655</v>
      </c>
      <c r="DZ37">
        <v>-8.5611198406261799</v>
      </c>
      <c r="EA37">
        <v>0.83829689058690371</v>
      </c>
      <c r="EB37">
        <v>0</v>
      </c>
      <c r="EC37">
        <v>2.4801887499999999</v>
      </c>
      <c r="ED37">
        <v>0.11477189493433169</v>
      </c>
      <c r="EE37">
        <v>1.400807145675307E-2</v>
      </c>
      <c r="EF37">
        <v>0</v>
      </c>
      <c r="EG37">
        <v>1</v>
      </c>
      <c r="EH37">
        <v>3</v>
      </c>
      <c r="EI37" t="s">
        <v>318</v>
      </c>
      <c r="EJ37">
        <v>100</v>
      </c>
      <c r="EK37">
        <v>100</v>
      </c>
      <c r="EL37">
        <v>1.64</v>
      </c>
      <c r="EM37">
        <v>7.4999999999999997E-2</v>
      </c>
      <c r="EN37">
        <v>1.5198532592519249</v>
      </c>
      <c r="EO37">
        <v>1.948427853356016E-3</v>
      </c>
      <c r="EP37">
        <v>-1.17243448438673E-6</v>
      </c>
      <c r="EQ37">
        <v>3.7522437633766031E-10</v>
      </c>
      <c r="ER37">
        <v>-6.6040445100426975E-2</v>
      </c>
      <c r="ES37">
        <v>1.324990706552629E-3</v>
      </c>
      <c r="ET37">
        <v>4.5198677459254959E-4</v>
      </c>
      <c r="EU37">
        <v>-2.6198240979392152E-7</v>
      </c>
      <c r="EV37">
        <v>2</v>
      </c>
      <c r="EW37">
        <v>2078</v>
      </c>
      <c r="EX37">
        <v>1</v>
      </c>
      <c r="EY37">
        <v>28</v>
      </c>
      <c r="EZ37">
        <v>2.1</v>
      </c>
      <c r="FA37">
        <v>2</v>
      </c>
      <c r="FB37">
        <v>0.539551</v>
      </c>
      <c r="FC37">
        <v>2.5427200000000001</v>
      </c>
      <c r="FD37">
        <v>2.8491200000000001</v>
      </c>
      <c r="FE37">
        <v>3.1665000000000001</v>
      </c>
      <c r="FF37">
        <v>3.0981399999999999</v>
      </c>
      <c r="FG37">
        <v>2.36328</v>
      </c>
      <c r="FH37">
        <v>34.990400000000001</v>
      </c>
      <c r="FI37">
        <v>24.227599999999999</v>
      </c>
      <c r="FJ37">
        <v>18</v>
      </c>
      <c r="FK37">
        <v>1065.97</v>
      </c>
      <c r="FL37">
        <v>726.45799999999997</v>
      </c>
      <c r="FM37">
        <v>24.9998</v>
      </c>
      <c r="FN37">
        <v>24.259599999999999</v>
      </c>
      <c r="FO37">
        <v>29.9999</v>
      </c>
      <c r="FP37">
        <v>24.023700000000002</v>
      </c>
      <c r="FQ37">
        <v>24.0975</v>
      </c>
      <c r="FR37">
        <v>10.848100000000001</v>
      </c>
      <c r="FS37">
        <v>34.796700000000001</v>
      </c>
      <c r="FT37">
        <v>0</v>
      </c>
      <c r="FU37">
        <v>25</v>
      </c>
      <c r="FV37">
        <v>100</v>
      </c>
      <c r="FW37">
        <v>16.6112</v>
      </c>
      <c r="FX37">
        <v>101.203</v>
      </c>
      <c r="FY37">
        <v>101.75700000000001</v>
      </c>
    </row>
    <row r="38" spans="1:181" x14ac:dyDescent="0.2">
      <c r="A38">
        <v>20</v>
      </c>
      <c r="B38">
        <v>1634226597.5999999</v>
      </c>
      <c r="C38">
        <v>3058.5</v>
      </c>
      <c r="D38" t="s">
        <v>383</v>
      </c>
      <c r="E38" t="s">
        <v>384</v>
      </c>
      <c r="F38" t="s">
        <v>300</v>
      </c>
      <c r="G38">
        <v>1634226597.5999999</v>
      </c>
      <c r="H38">
        <f t="shared" si="0"/>
        <v>4.4903870211821057E-3</v>
      </c>
      <c r="I38">
        <f t="shared" si="1"/>
        <v>4.490387021182106</v>
      </c>
      <c r="J38">
        <f t="shared" si="2"/>
        <v>-0.16668505684044943</v>
      </c>
      <c r="K38">
        <f t="shared" si="3"/>
        <v>49.962400000000002</v>
      </c>
      <c r="L38">
        <f t="shared" si="4"/>
        <v>49.588144450109723</v>
      </c>
      <c r="M38">
        <f t="shared" si="5"/>
        <v>4.4716143473706103</v>
      </c>
      <c r="N38">
        <f t="shared" si="6"/>
        <v>4.5053628674055997</v>
      </c>
      <c r="O38">
        <f t="shared" si="7"/>
        <v>0.25356103941546826</v>
      </c>
      <c r="P38">
        <f t="shared" si="8"/>
        <v>2.7486063792722892</v>
      </c>
      <c r="Q38">
        <f t="shared" si="9"/>
        <v>0.24124578647108705</v>
      </c>
      <c r="R38">
        <f t="shared" si="10"/>
        <v>0.15183523544648103</v>
      </c>
      <c r="S38">
        <f t="shared" si="11"/>
        <v>241.77514712771813</v>
      </c>
      <c r="T38">
        <f t="shared" si="12"/>
        <v>26.512695027872951</v>
      </c>
      <c r="U38">
        <f t="shared" si="13"/>
        <v>25.850999999999999</v>
      </c>
      <c r="V38">
        <f t="shared" si="14"/>
        <v>3.344622506763653</v>
      </c>
      <c r="W38">
        <f t="shared" si="15"/>
        <v>50.061923685699995</v>
      </c>
      <c r="X38">
        <f t="shared" si="16"/>
        <v>1.7132361359309998</v>
      </c>
      <c r="Y38">
        <f t="shared" si="17"/>
        <v>3.422233925102601</v>
      </c>
      <c r="Z38">
        <f t="shared" si="18"/>
        <v>1.6313863708326533</v>
      </c>
      <c r="AA38">
        <f t="shared" si="19"/>
        <v>-198.02606763413087</v>
      </c>
      <c r="AB38">
        <f t="shared" si="20"/>
        <v>57.465315868875578</v>
      </c>
      <c r="AC38">
        <f t="shared" si="21"/>
        <v>4.4690358567027477</v>
      </c>
      <c r="AD38">
        <f t="shared" si="22"/>
        <v>105.6834312191656</v>
      </c>
      <c r="AE38">
        <v>0</v>
      </c>
      <c r="AF38">
        <v>0</v>
      </c>
      <c r="AG38">
        <f t="shared" si="23"/>
        <v>1</v>
      </c>
      <c r="AH38">
        <f t="shared" si="24"/>
        <v>0</v>
      </c>
      <c r="AI38">
        <f t="shared" si="25"/>
        <v>47724.423613882813</v>
      </c>
      <c r="AJ38" t="s">
        <v>301</v>
      </c>
      <c r="AK38">
        <v>0</v>
      </c>
      <c r="AL38">
        <v>0</v>
      </c>
      <c r="AM38">
        <v>0</v>
      </c>
      <c r="AN38" t="e">
        <f t="shared" si="26"/>
        <v>#DIV/0!</v>
      </c>
      <c r="AO38">
        <v>-1</v>
      </c>
      <c r="AP38" t="s">
        <v>385</v>
      </c>
      <c r="AQ38">
        <v>10279.6</v>
      </c>
      <c r="AR38">
        <v>824.33938461538469</v>
      </c>
      <c r="AS38">
        <v>916.19</v>
      </c>
      <c r="AT38">
        <f t="shared" si="27"/>
        <v>0.10025280278612003</v>
      </c>
      <c r="AU38">
        <v>0.5</v>
      </c>
      <c r="AV38">
        <f t="shared" si="28"/>
        <v>1261.4123995480404</v>
      </c>
      <c r="AW38">
        <f t="shared" si="29"/>
        <v>-0.16668505684044943</v>
      </c>
      <c r="AX38">
        <f t="shared" si="30"/>
        <v>63.230064261928071</v>
      </c>
      <c r="AY38">
        <f t="shared" si="31"/>
        <v>6.6062054206707048E-4</v>
      </c>
      <c r="AZ38">
        <f t="shared" si="32"/>
        <v>-1</v>
      </c>
      <c r="BA38" t="e">
        <f t="shared" si="33"/>
        <v>#DIV/0!</v>
      </c>
      <c r="BB38" t="s">
        <v>301</v>
      </c>
      <c r="BC38">
        <v>0</v>
      </c>
      <c r="BD38" t="e">
        <f t="shared" si="34"/>
        <v>#DIV/0!</v>
      </c>
      <c r="BE38" t="e">
        <f t="shared" si="35"/>
        <v>#DIV/0!</v>
      </c>
      <c r="BF38" t="e">
        <f t="shared" si="36"/>
        <v>#DIV/0!</v>
      </c>
      <c r="BG38" t="e">
        <f t="shared" si="37"/>
        <v>#DIV/0!</v>
      </c>
      <c r="BH38">
        <f t="shared" si="38"/>
        <v>0.10025280278612009</v>
      </c>
      <c r="BI38" t="e">
        <f t="shared" si="39"/>
        <v>#DIV/0!</v>
      </c>
      <c r="BJ38" t="e">
        <f t="shared" si="40"/>
        <v>#DIV/0!</v>
      </c>
      <c r="BK38" t="e">
        <f t="shared" si="41"/>
        <v>#DIV/0!</v>
      </c>
      <c r="BL38">
        <f t="shared" si="42"/>
        <v>1500.24</v>
      </c>
      <c r="BM38">
        <f t="shared" si="43"/>
        <v>1261.4123995480404</v>
      </c>
      <c r="BN38">
        <f t="shared" si="44"/>
        <v>0.84080707056740289</v>
      </c>
      <c r="BO38">
        <f t="shared" si="45"/>
        <v>0.16115764619508754</v>
      </c>
      <c r="BP38">
        <v>6</v>
      </c>
      <c r="BQ38">
        <v>0.5</v>
      </c>
      <c r="BR38" t="s">
        <v>303</v>
      </c>
      <c r="BS38">
        <v>1634226597.5999999</v>
      </c>
      <c r="BT38">
        <v>49.962400000000002</v>
      </c>
      <c r="BU38">
        <v>49.997</v>
      </c>
      <c r="BV38">
        <v>18.998999999999999</v>
      </c>
      <c r="BW38">
        <v>16.355899999999998</v>
      </c>
      <c r="BX38">
        <v>48.484400000000001</v>
      </c>
      <c r="BY38">
        <v>18.927</v>
      </c>
      <c r="BZ38">
        <v>999.97900000000004</v>
      </c>
      <c r="CA38">
        <v>90.074799999999996</v>
      </c>
      <c r="CB38">
        <v>0.100269</v>
      </c>
      <c r="CC38">
        <v>26.238800000000001</v>
      </c>
      <c r="CD38">
        <v>25.850999999999999</v>
      </c>
      <c r="CE38">
        <v>999.9</v>
      </c>
      <c r="CF38">
        <v>0</v>
      </c>
      <c r="CG38">
        <v>0</v>
      </c>
      <c r="CH38">
        <v>9994.3799999999992</v>
      </c>
      <c r="CI38">
        <v>0</v>
      </c>
      <c r="CJ38">
        <v>1.5289399999999999E-3</v>
      </c>
      <c r="CK38">
        <v>1500.24</v>
      </c>
      <c r="CL38">
        <v>0.97300500000000001</v>
      </c>
      <c r="CM38">
        <v>2.6994799999999999E-2</v>
      </c>
      <c r="CN38">
        <v>0</v>
      </c>
      <c r="CO38">
        <v>823.90200000000004</v>
      </c>
      <c r="CP38">
        <v>5.0005600000000001</v>
      </c>
      <c r="CQ38">
        <v>12199.4</v>
      </c>
      <c r="CR38">
        <v>12933.6</v>
      </c>
      <c r="CS38">
        <v>37.811999999999998</v>
      </c>
      <c r="CT38">
        <v>38.436999999999998</v>
      </c>
      <c r="CU38">
        <v>36.75</v>
      </c>
      <c r="CV38">
        <v>37</v>
      </c>
      <c r="CW38">
        <v>38.5</v>
      </c>
      <c r="CX38">
        <v>1454.88</v>
      </c>
      <c r="CY38">
        <v>40.36</v>
      </c>
      <c r="CZ38">
        <v>0</v>
      </c>
      <c r="DA38">
        <v>139.79999995231631</v>
      </c>
      <c r="DB38">
        <v>0</v>
      </c>
      <c r="DC38">
        <v>824.33938461538469</v>
      </c>
      <c r="DD38">
        <v>-2.2127179520702311</v>
      </c>
      <c r="DE38">
        <v>-62.72136754731477</v>
      </c>
      <c r="DF38">
        <v>12205.392307692309</v>
      </c>
      <c r="DG38">
        <v>15</v>
      </c>
      <c r="DH38">
        <v>1634226621.0999999</v>
      </c>
      <c r="DI38" t="s">
        <v>386</v>
      </c>
      <c r="DJ38">
        <v>1634226609.5999999</v>
      </c>
      <c r="DK38">
        <v>1634226621.0999999</v>
      </c>
      <c r="DL38">
        <v>23</v>
      </c>
      <c r="DM38">
        <v>-7.2999999999999995E-2</v>
      </c>
      <c r="DN38">
        <v>2E-3</v>
      </c>
      <c r="DO38">
        <v>1.478</v>
      </c>
      <c r="DP38">
        <v>7.1999999999999995E-2</v>
      </c>
      <c r="DQ38">
        <v>50</v>
      </c>
      <c r="DR38">
        <v>16</v>
      </c>
      <c r="DS38">
        <v>0.2</v>
      </c>
      <c r="DT38">
        <v>0.03</v>
      </c>
      <c r="DU38">
        <v>5.9178829999999988E-2</v>
      </c>
      <c r="DV38">
        <v>0.1424763084427767</v>
      </c>
      <c r="DW38">
        <v>1.9449347697946061E-2</v>
      </c>
      <c r="DX38">
        <v>1</v>
      </c>
      <c r="DY38">
        <v>824.47560606060608</v>
      </c>
      <c r="DZ38">
        <v>-2.5410073523173189</v>
      </c>
      <c r="EA38">
        <v>0.31501033551047181</v>
      </c>
      <c r="EB38">
        <v>0</v>
      </c>
      <c r="EC38">
        <v>2.6709812500000001</v>
      </c>
      <c r="ED38">
        <v>0.12735658536585689</v>
      </c>
      <c r="EE38">
        <v>1.3391251283487299E-2</v>
      </c>
      <c r="EF38">
        <v>0</v>
      </c>
      <c r="EG38">
        <v>1</v>
      </c>
      <c r="EH38">
        <v>3</v>
      </c>
      <c r="EI38" t="s">
        <v>318</v>
      </c>
      <c r="EJ38">
        <v>100</v>
      </c>
      <c r="EK38">
        <v>100</v>
      </c>
      <c r="EL38">
        <v>1.478</v>
      </c>
      <c r="EM38">
        <v>7.1999999999999995E-2</v>
      </c>
      <c r="EN38">
        <v>1.459020920055706</v>
      </c>
      <c r="EO38">
        <v>1.948427853356016E-3</v>
      </c>
      <c r="EP38">
        <v>-1.17243448438673E-6</v>
      </c>
      <c r="EQ38">
        <v>3.7522437633766031E-10</v>
      </c>
      <c r="ER38">
        <v>-7.0069571252295515E-2</v>
      </c>
      <c r="ES38">
        <v>1.324990706552629E-3</v>
      </c>
      <c r="ET38">
        <v>4.5198677459254959E-4</v>
      </c>
      <c r="EU38">
        <v>-2.6198240979392152E-7</v>
      </c>
      <c r="EV38">
        <v>2</v>
      </c>
      <c r="EW38">
        <v>2078</v>
      </c>
      <c r="EX38">
        <v>1</v>
      </c>
      <c r="EY38">
        <v>28</v>
      </c>
      <c r="EZ38">
        <v>2.1</v>
      </c>
      <c r="FA38">
        <v>2</v>
      </c>
      <c r="FB38">
        <v>0.34545900000000002</v>
      </c>
      <c r="FC38">
        <v>2.5585900000000001</v>
      </c>
      <c r="FD38">
        <v>2.8491200000000001</v>
      </c>
      <c r="FE38">
        <v>3.1677200000000001</v>
      </c>
      <c r="FF38">
        <v>3.0981399999999999</v>
      </c>
      <c r="FG38">
        <v>2.36206</v>
      </c>
      <c r="FH38">
        <v>35.013399999999997</v>
      </c>
      <c r="FI38">
        <v>24.227599999999999</v>
      </c>
      <c r="FJ38">
        <v>18</v>
      </c>
      <c r="FK38">
        <v>1066.8</v>
      </c>
      <c r="FL38">
        <v>725.85199999999998</v>
      </c>
      <c r="FM38">
        <v>24.9998</v>
      </c>
      <c r="FN38">
        <v>24.2163</v>
      </c>
      <c r="FO38">
        <v>30</v>
      </c>
      <c r="FP38">
        <v>23.986000000000001</v>
      </c>
      <c r="FQ38">
        <v>24.061599999999999</v>
      </c>
      <c r="FR38">
        <v>6.9398600000000004</v>
      </c>
      <c r="FS38">
        <v>36.445700000000002</v>
      </c>
      <c r="FT38">
        <v>0</v>
      </c>
      <c r="FU38">
        <v>25</v>
      </c>
      <c r="FV38">
        <v>50</v>
      </c>
      <c r="FW38">
        <v>16.3262</v>
      </c>
      <c r="FX38">
        <v>101.214</v>
      </c>
      <c r="FY38">
        <v>101.764</v>
      </c>
    </row>
    <row r="39" spans="1:181" x14ac:dyDescent="0.2">
      <c r="A39">
        <v>21</v>
      </c>
      <c r="B39">
        <v>1634226742.0999999</v>
      </c>
      <c r="C39">
        <v>3203</v>
      </c>
      <c r="D39" t="s">
        <v>387</v>
      </c>
      <c r="E39" t="s">
        <v>388</v>
      </c>
      <c r="F39" t="s">
        <v>300</v>
      </c>
      <c r="G39">
        <v>1634226742.0999999</v>
      </c>
      <c r="H39">
        <f t="shared" si="0"/>
        <v>4.8928718614497145E-3</v>
      </c>
      <c r="I39">
        <f t="shared" si="1"/>
        <v>4.8928718614497146</v>
      </c>
      <c r="J39">
        <f t="shared" si="2"/>
        <v>-2.4156461343368054</v>
      </c>
      <c r="K39">
        <f t="shared" si="3"/>
        <v>1.96238</v>
      </c>
      <c r="L39">
        <f t="shared" si="4"/>
        <v>16.186592419644406</v>
      </c>
      <c r="M39">
        <f t="shared" si="5"/>
        <v>1.4597128982987055</v>
      </c>
      <c r="N39">
        <f t="shared" si="6"/>
        <v>0.17696815506931401</v>
      </c>
      <c r="O39">
        <f t="shared" si="7"/>
        <v>0.27958903997935725</v>
      </c>
      <c r="P39">
        <f t="shared" si="8"/>
        <v>2.7479757499980311</v>
      </c>
      <c r="Q39">
        <f t="shared" si="9"/>
        <v>0.26469224007964315</v>
      </c>
      <c r="R39">
        <f t="shared" si="10"/>
        <v>0.16670489487550358</v>
      </c>
      <c r="S39">
        <f t="shared" si="11"/>
        <v>241.74482312760762</v>
      </c>
      <c r="T39">
        <f t="shared" si="12"/>
        <v>26.33182515421834</v>
      </c>
      <c r="U39">
        <f t="shared" si="13"/>
        <v>25.7624</v>
      </c>
      <c r="V39">
        <f t="shared" si="14"/>
        <v>3.327108072821447</v>
      </c>
      <c r="W39">
        <f t="shared" si="15"/>
        <v>50.074569049054098</v>
      </c>
      <c r="X39">
        <f t="shared" si="16"/>
        <v>1.7066364538164103</v>
      </c>
      <c r="Y39">
        <f t="shared" si="17"/>
        <v>3.4081899978900534</v>
      </c>
      <c r="Z39">
        <f t="shared" si="18"/>
        <v>1.6204716190050368</v>
      </c>
      <c r="AA39">
        <f t="shared" si="19"/>
        <v>-215.77564908993241</v>
      </c>
      <c r="AB39">
        <f t="shared" si="20"/>
        <v>60.266959760268087</v>
      </c>
      <c r="AC39">
        <f t="shared" si="21"/>
        <v>4.6842743974094683</v>
      </c>
      <c r="AD39">
        <f t="shared" si="22"/>
        <v>90.920408195352763</v>
      </c>
      <c r="AE39">
        <v>0</v>
      </c>
      <c r="AF39">
        <v>0</v>
      </c>
      <c r="AG39">
        <f t="shared" si="23"/>
        <v>1</v>
      </c>
      <c r="AH39">
        <f t="shared" si="24"/>
        <v>0</v>
      </c>
      <c r="AI39">
        <f t="shared" si="25"/>
        <v>47718.529891599152</v>
      </c>
      <c r="AJ39" t="s">
        <v>301</v>
      </c>
      <c r="AK39">
        <v>0</v>
      </c>
      <c r="AL39">
        <v>0</v>
      </c>
      <c r="AM39">
        <v>0</v>
      </c>
      <c r="AN39" t="e">
        <f t="shared" si="26"/>
        <v>#DIV/0!</v>
      </c>
      <c r="AO39">
        <v>-1</v>
      </c>
      <c r="AP39" t="s">
        <v>389</v>
      </c>
      <c r="AQ39">
        <v>10276.9</v>
      </c>
      <c r="AR39">
        <v>831.13323999999989</v>
      </c>
      <c r="AS39">
        <v>889.02700000000004</v>
      </c>
      <c r="AT39">
        <f t="shared" si="27"/>
        <v>6.5120361923766246E-2</v>
      </c>
      <c r="AU39">
        <v>0.5</v>
      </c>
      <c r="AV39">
        <f t="shared" si="28"/>
        <v>1261.2527995479832</v>
      </c>
      <c r="AW39">
        <f t="shared" si="29"/>
        <v>-2.4156461343368054</v>
      </c>
      <c r="AX39">
        <f t="shared" si="30"/>
        <v>41.066619391964032</v>
      </c>
      <c r="AY39">
        <f t="shared" si="31"/>
        <v>-1.1224126795549272E-3</v>
      </c>
      <c r="AZ39">
        <f t="shared" si="32"/>
        <v>-1</v>
      </c>
      <c r="BA39" t="e">
        <f t="shared" si="33"/>
        <v>#DIV/0!</v>
      </c>
      <c r="BB39" t="s">
        <v>301</v>
      </c>
      <c r="BC39">
        <v>0</v>
      </c>
      <c r="BD39" t="e">
        <f t="shared" si="34"/>
        <v>#DIV/0!</v>
      </c>
      <c r="BE39" t="e">
        <f t="shared" si="35"/>
        <v>#DIV/0!</v>
      </c>
      <c r="BF39" t="e">
        <f t="shared" si="36"/>
        <v>#DIV/0!</v>
      </c>
      <c r="BG39" t="e">
        <f t="shared" si="37"/>
        <v>#DIV/0!</v>
      </c>
      <c r="BH39">
        <f t="shared" si="38"/>
        <v>6.5120361923766273E-2</v>
      </c>
      <c r="BI39" t="e">
        <f t="shared" si="39"/>
        <v>#DIV/0!</v>
      </c>
      <c r="BJ39" t="e">
        <f t="shared" si="40"/>
        <v>#DIV/0!</v>
      </c>
      <c r="BK39" t="e">
        <f t="shared" si="41"/>
        <v>#DIV/0!</v>
      </c>
      <c r="BL39">
        <f t="shared" si="42"/>
        <v>1500.05</v>
      </c>
      <c r="BM39">
        <f t="shared" si="43"/>
        <v>1261.2527995479832</v>
      </c>
      <c r="BN39">
        <f t="shared" si="44"/>
        <v>0.84080717279289563</v>
      </c>
      <c r="BO39">
        <f t="shared" si="45"/>
        <v>0.16115784349028875</v>
      </c>
      <c r="BP39">
        <v>6</v>
      </c>
      <c r="BQ39">
        <v>0.5</v>
      </c>
      <c r="BR39" t="s">
        <v>303</v>
      </c>
      <c r="BS39">
        <v>1634226742.0999999</v>
      </c>
      <c r="BT39">
        <v>1.96238</v>
      </c>
      <c r="BU39">
        <v>0.51873599999999997</v>
      </c>
      <c r="BV39">
        <v>18.924700000000001</v>
      </c>
      <c r="BW39">
        <v>16.044499999999999</v>
      </c>
      <c r="BX39">
        <v>0.458926</v>
      </c>
      <c r="BY39">
        <v>18.808800000000002</v>
      </c>
      <c r="BZ39">
        <v>999.98800000000006</v>
      </c>
      <c r="CA39">
        <v>90.080600000000004</v>
      </c>
      <c r="CB39">
        <v>9.9770300000000006E-2</v>
      </c>
      <c r="CC39">
        <v>26.1692</v>
      </c>
      <c r="CD39">
        <v>25.7624</v>
      </c>
      <c r="CE39">
        <v>999.9</v>
      </c>
      <c r="CF39">
        <v>0</v>
      </c>
      <c r="CG39">
        <v>0</v>
      </c>
      <c r="CH39">
        <v>9990</v>
      </c>
      <c r="CI39">
        <v>0</v>
      </c>
      <c r="CJ39">
        <v>1.5289399999999999E-3</v>
      </c>
      <c r="CK39">
        <v>1500.05</v>
      </c>
      <c r="CL39">
        <v>0.97300600000000004</v>
      </c>
      <c r="CM39">
        <v>2.69941E-2</v>
      </c>
      <c r="CN39">
        <v>0</v>
      </c>
      <c r="CO39">
        <v>831.58299999999997</v>
      </c>
      <c r="CP39">
        <v>5.0005600000000001</v>
      </c>
      <c r="CQ39">
        <v>12314.4</v>
      </c>
      <c r="CR39">
        <v>12931.9</v>
      </c>
      <c r="CS39">
        <v>38.686999999999998</v>
      </c>
      <c r="CT39">
        <v>39.311999999999998</v>
      </c>
      <c r="CU39">
        <v>37.875</v>
      </c>
      <c r="CV39">
        <v>38.686999999999998</v>
      </c>
      <c r="CW39">
        <v>39.311999999999998</v>
      </c>
      <c r="CX39">
        <v>1454.69</v>
      </c>
      <c r="CY39">
        <v>40.36</v>
      </c>
      <c r="CZ39">
        <v>0</v>
      </c>
      <c r="DA39">
        <v>144.19999980926511</v>
      </c>
      <c r="DB39">
        <v>0</v>
      </c>
      <c r="DC39">
        <v>831.13323999999989</v>
      </c>
      <c r="DD39">
        <v>2.2205384614065129</v>
      </c>
      <c r="DE39">
        <v>69.246153874403547</v>
      </c>
      <c r="DF39">
        <v>12305.567999999999</v>
      </c>
      <c r="DG39">
        <v>15</v>
      </c>
      <c r="DH39">
        <v>1634226684.5999999</v>
      </c>
      <c r="DI39" t="s">
        <v>390</v>
      </c>
      <c r="DJ39">
        <v>1634226676.0999999</v>
      </c>
      <c r="DK39">
        <v>1634226684.5999999</v>
      </c>
      <c r="DL39">
        <v>24</v>
      </c>
      <c r="DM39">
        <v>0.11700000000000001</v>
      </c>
      <c r="DN39">
        <v>1E-3</v>
      </c>
      <c r="DO39">
        <v>1.5009999999999999</v>
      </c>
      <c r="DP39">
        <v>7.0999999999999994E-2</v>
      </c>
      <c r="DQ39">
        <v>1</v>
      </c>
      <c r="DR39">
        <v>16</v>
      </c>
      <c r="DS39">
        <v>0.18</v>
      </c>
      <c r="DT39">
        <v>0.03</v>
      </c>
      <c r="DU39">
        <v>1.47917425</v>
      </c>
      <c r="DV39">
        <v>-0.2068666041275842</v>
      </c>
      <c r="DW39">
        <v>2.8003716261194699E-2</v>
      </c>
      <c r="DX39">
        <v>1</v>
      </c>
      <c r="DY39">
        <v>830.98936363636358</v>
      </c>
      <c r="DZ39">
        <v>2.4098807486179208</v>
      </c>
      <c r="EA39">
        <v>0.27410414059223559</v>
      </c>
      <c r="EB39">
        <v>0</v>
      </c>
      <c r="EC39">
        <v>2.86940325</v>
      </c>
      <c r="ED39">
        <v>6.6019699812377264E-2</v>
      </c>
      <c r="EE39">
        <v>6.3745197417139146E-3</v>
      </c>
      <c r="EF39">
        <v>1</v>
      </c>
      <c r="EG39">
        <v>2</v>
      </c>
      <c r="EH39">
        <v>3</v>
      </c>
      <c r="EI39" t="s">
        <v>305</v>
      </c>
      <c r="EJ39">
        <v>100</v>
      </c>
      <c r="EK39">
        <v>100</v>
      </c>
      <c r="EL39">
        <v>1.5029999999999999</v>
      </c>
      <c r="EM39">
        <v>0.1159</v>
      </c>
      <c r="EN39">
        <v>1.502558851726405</v>
      </c>
      <c r="EO39">
        <v>1.948427853356016E-3</v>
      </c>
      <c r="EP39">
        <v>-1.17243448438673E-6</v>
      </c>
      <c r="EQ39">
        <v>3.7522437633766031E-10</v>
      </c>
      <c r="ER39">
        <v>-6.7199372185151984E-2</v>
      </c>
      <c r="ES39">
        <v>1.324990706552629E-3</v>
      </c>
      <c r="ET39">
        <v>4.5198677459254959E-4</v>
      </c>
      <c r="EU39">
        <v>-2.6198240979392152E-7</v>
      </c>
      <c r="EV39">
        <v>2</v>
      </c>
      <c r="EW39">
        <v>2078</v>
      </c>
      <c r="EX39">
        <v>1</v>
      </c>
      <c r="EY39">
        <v>28</v>
      </c>
      <c r="EZ39">
        <v>1.1000000000000001</v>
      </c>
      <c r="FA39">
        <v>1</v>
      </c>
      <c r="FB39">
        <v>3.1738299999999997E-2</v>
      </c>
      <c r="FC39">
        <v>4.99878</v>
      </c>
      <c r="FD39">
        <v>2.8491200000000001</v>
      </c>
      <c r="FE39">
        <v>3.1689500000000002</v>
      </c>
      <c r="FF39">
        <v>3.0981399999999999</v>
      </c>
      <c r="FG39">
        <v>2.3877000000000002</v>
      </c>
      <c r="FH39">
        <v>35.082500000000003</v>
      </c>
      <c r="FI39">
        <v>24.227599999999999</v>
      </c>
      <c r="FJ39">
        <v>18</v>
      </c>
      <c r="FK39">
        <v>1066.99</v>
      </c>
      <c r="FL39">
        <v>724.66899999999998</v>
      </c>
      <c r="FM39">
        <v>25</v>
      </c>
      <c r="FN39">
        <v>24.1876</v>
      </c>
      <c r="FO39">
        <v>30.0001</v>
      </c>
      <c r="FP39">
        <v>23.957999999999998</v>
      </c>
      <c r="FQ39">
        <v>24.033100000000001</v>
      </c>
      <c r="FR39">
        <v>0</v>
      </c>
      <c r="FS39">
        <v>37.504199999999997</v>
      </c>
      <c r="FT39">
        <v>0</v>
      </c>
      <c r="FU39">
        <v>25</v>
      </c>
      <c r="FV39">
        <v>0</v>
      </c>
      <c r="FW39">
        <v>16.0319</v>
      </c>
      <c r="FX39">
        <v>101.223</v>
      </c>
      <c r="FY39">
        <v>101.767</v>
      </c>
    </row>
    <row r="40" spans="1:181" x14ac:dyDescent="0.2">
      <c r="A40">
        <v>22</v>
      </c>
      <c r="B40">
        <v>1634226864.0999999</v>
      </c>
      <c r="C40">
        <v>3325</v>
      </c>
      <c r="D40" t="s">
        <v>391</v>
      </c>
      <c r="E40" t="s">
        <v>392</v>
      </c>
      <c r="F40" t="s">
        <v>300</v>
      </c>
      <c r="G40">
        <v>1634226864.0999999</v>
      </c>
      <c r="H40">
        <f t="shared" si="0"/>
        <v>5.0763914243125569E-3</v>
      </c>
      <c r="I40">
        <f t="shared" si="1"/>
        <v>5.0763914243125567</v>
      </c>
      <c r="J40">
        <f t="shared" si="2"/>
        <v>13.581220659115825</v>
      </c>
      <c r="K40">
        <f t="shared" si="3"/>
        <v>390.81599999999997</v>
      </c>
      <c r="L40">
        <f t="shared" si="4"/>
        <v>303.08657217371473</v>
      </c>
      <c r="M40">
        <f t="shared" si="5"/>
        <v>27.331813646258567</v>
      </c>
      <c r="N40">
        <f t="shared" si="6"/>
        <v>35.243099043839997</v>
      </c>
      <c r="O40">
        <f t="shared" si="7"/>
        <v>0.29398159795836354</v>
      </c>
      <c r="P40">
        <f t="shared" si="8"/>
        <v>2.7513047217733244</v>
      </c>
      <c r="Q40">
        <f t="shared" si="9"/>
        <v>0.27757866146897897</v>
      </c>
      <c r="R40">
        <f t="shared" si="10"/>
        <v>0.17488409046553127</v>
      </c>
      <c r="S40">
        <f t="shared" si="11"/>
        <v>241.75759112765417</v>
      </c>
      <c r="T40">
        <f t="shared" si="12"/>
        <v>26.358391461767109</v>
      </c>
      <c r="U40">
        <f t="shared" si="13"/>
        <v>25.713999999999999</v>
      </c>
      <c r="V40">
        <f t="shared" si="14"/>
        <v>3.3175742469794112</v>
      </c>
      <c r="W40">
        <f t="shared" si="15"/>
        <v>50.07305319089528</v>
      </c>
      <c r="X40">
        <f t="shared" si="16"/>
        <v>1.7143965562879999</v>
      </c>
      <c r="Y40">
        <f t="shared" si="17"/>
        <v>3.4237907358118247</v>
      </c>
      <c r="Z40">
        <f t="shared" si="18"/>
        <v>1.6031776906914113</v>
      </c>
      <c r="AA40">
        <f t="shared" si="19"/>
        <v>-223.86886181218375</v>
      </c>
      <c r="AB40">
        <f t="shared" si="20"/>
        <v>78.984841135330001</v>
      </c>
      <c r="AC40">
        <f t="shared" si="21"/>
        <v>6.1325925319101859</v>
      </c>
      <c r="AD40">
        <f t="shared" si="22"/>
        <v>103.00616298271059</v>
      </c>
      <c r="AE40">
        <v>0</v>
      </c>
      <c r="AF40">
        <v>0</v>
      </c>
      <c r="AG40">
        <f t="shared" si="23"/>
        <v>1</v>
      </c>
      <c r="AH40">
        <f t="shared" si="24"/>
        <v>0</v>
      </c>
      <c r="AI40">
        <f t="shared" si="25"/>
        <v>47796.530503308313</v>
      </c>
      <c r="AJ40" t="s">
        <v>301</v>
      </c>
      <c r="AK40">
        <v>0</v>
      </c>
      <c r="AL40">
        <v>0</v>
      </c>
      <c r="AM40">
        <v>0</v>
      </c>
      <c r="AN40" t="e">
        <f t="shared" si="26"/>
        <v>#DIV/0!</v>
      </c>
      <c r="AO40">
        <v>-1</v>
      </c>
      <c r="AP40" t="s">
        <v>393</v>
      </c>
      <c r="AQ40">
        <v>10271.5</v>
      </c>
      <c r="AR40">
        <v>838.24051999999995</v>
      </c>
      <c r="AS40">
        <v>984.90499999999997</v>
      </c>
      <c r="AT40">
        <f t="shared" si="27"/>
        <v>0.14891231133967242</v>
      </c>
      <c r="AU40">
        <v>0.5</v>
      </c>
      <c r="AV40">
        <f t="shared" si="28"/>
        <v>1261.3199995480074</v>
      </c>
      <c r="AW40">
        <f t="shared" si="29"/>
        <v>13.581220659115825</v>
      </c>
      <c r="AX40">
        <f t="shared" si="30"/>
        <v>93.913038235824175</v>
      </c>
      <c r="AY40">
        <f t="shared" si="31"/>
        <v>1.1560286576238376E-2</v>
      </c>
      <c r="AZ40">
        <f t="shared" si="32"/>
        <v>-1</v>
      </c>
      <c r="BA40" t="e">
        <f t="shared" si="33"/>
        <v>#DIV/0!</v>
      </c>
      <c r="BB40" t="s">
        <v>301</v>
      </c>
      <c r="BC40">
        <v>0</v>
      </c>
      <c r="BD40" t="e">
        <f t="shared" si="34"/>
        <v>#DIV/0!</v>
      </c>
      <c r="BE40" t="e">
        <f t="shared" si="35"/>
        <v>#DIV/0!</v>
      </c>
      <c r="BF40" t="e">
        <f t="shared" si="36"/>
        <v>#DIV/0!</v>
      </c>
      <c r="BG40" t="e">
        <f t="shared" si="37"/>
        <v>#DIV/0!</v>
      </c>
      <c r="BH40">
        <f t="shared" si="38"/>
        <v>0.14891231133967239</v>
      </c>
      <c r="BI40" t="e">
        <f t="shared" si="39"/>
        <v>#DIV/0!</v>
      </c>
      <c r="BJ40" t="e">
        <f t="shared" si="40"/>
        <v>#DIV/0!</v>
      </c>
      <c r="BK40" t="e">
        <f t="shared" si="41"/>
        <v>#DIV/0!</v>
      </c>
      <c r="BL40">
        <f t="shared" si="42"/>
        <v>1500.13</v>
      </c>
      <c r="BM40">
        <f t="shared" si="43"/>
        <v>1261.3199995480074</v>
      </c>
      <c r="BN40">
        <f t="shared" si="44"/>
        <v>0.84080712974742677</v>
      </c>
      <c r="BO40">
        <f t="shared" si="45"/>
        <v>0.16115776041253368</v>
      </c>
      <c r="BP40">
        <v>6</v>
      </c>
      <c r="BQ40">
        <v>0.5</v>
      </c>
      <c r="BR40" t="s">
        <v>303</v>
      </c>
      <c r="BS40">
        <v>1634226864.0999999</v>
      </c>
      <c r="BT40">
        <v>390.81599999999997</v>
      </c>
      <c r="BU40">
        <v>400.15499999999997</v>
      </c>
      <c r="BV40">
        <v>19.011199999999999</v>
      </c>
      <c r="BW40">
        <v>16.023299999999999</v>
      </c>
      <c r="BX40">
        <v>388.38299999999998</v>
      </c>
      <c r="BY40">
        <v>18.944199999999999</v>
      </c>
      <c r="BZ40">
        <v>1000.01</v>
      </c>
      <c r="CA40">
        <v>90.078199999999995</v>
      </c>
      <c r="CB40">
        <v>0.10004</v>
      </c>
      <c r="CC40">
        <v>26.246500000000001</v>
      </c>
      <c r="CD40">
        <v>25.713999999999999</v>
      </c>
      <c r="CE40">
        <v>999.9</v>
      </c>
      <c r="CF40">
        <v>0</v>
      </c>
      <c r="CG40">
        <v>0</v>
      </c>
      <c r="CH40">
        <v>10010</v>
      </c>
      <c r="CI40">
        <v>0</v>
      </c>
      <c r="CJ40">
        <v>1.5289399999999999E-3</v>
      </c>
      <c r="CK40">
        <v>1500.13</v>
      </c>
      <c r="CL40">
        <v>0.97300699999999996</v>
      </c>
      <c r="CM40">
        <v>2.6993400000000001E-2</v>
      </c>
      <c r="CN40">
        <v>0</v>
      </c>
      <c r="CO40">
        <v>839.62199999999996</v>
      </c>
      <c r="CP40">
        <v>5.0005600000000001</v>
      </c>
      <c r="CQ40">
        <v>12541.5</v>
      </c>
      <c r="CR40">
        <v>12932.7</v>
      </c>
      <c r="CS40">
        <v>40.5</v>
      </c>
      <c r="CT40">
        <v>41.25</v>
      </c>
      <c r="CU40">
        <v>39.5</v>
      </c>
      <c r="CV40">
        <v>41.75</v>
      </c>
      <c r="CW40">
        <v>41.375</v>
      </c>
      <c r="CX40">
        <v>1454.77</v>
      </c>
      <c r="CY40">
        <v>40.36</v>
      </c>
      <c r="CZ40">
        <v>0</v>
      </c>
      <c r="DA40">
        <v>121.7999999523163</v>
      </c>
      <c r="DB40">
        <v>0</v>
      </c>
      <c r="DC40">
        <v>838.24051999999995</v>
      </c>
      <c r="DD40">
        <v>11.45938460955103</v>
      </c>
      <c r="DE40">
        <v>202.5923077693281</v>
      </c>
      <c r="DF40">
        <v>12518.396000000001</v>
      </c>
      <c r="DG40">
        <v>15</v>
      </c>
      <c r="DH40">
        <v>1634226890.0999999</v>
      </c>
      <c r="DI40" t="s">
        <v>394</v>
      </c>
      <c r="DJ40">
        <v>1634226890.0999999</v>
      </c>
      <c r="DK40">
        <v>1634226886.0999999</v>
      </c>
      <c r="DL40">
        <v>25</v>
      </c>
      <c r="DM40">
        <v>0.317</v>
      </c>
      <c r="DN40">
        <v>-1E-3</v>
      </c>
      <c r="DO40">
        <v>2.4329999999999998</v>
      </c>
      <c r="DP40">
        <v>6.7000000000000004E-2</v>
      </c>
      <c r="DQ40">
        <v>401</v>
      </c>
      <c r="DR40">
        <v>16</v>
      </c>
      <c r="DS40">
        <v>0.13</v>
      </c>
      <c r="DT40">
        <v>0.03</v>
      </c>
      <c r="DU40">
        <v>-9.7806382499999991</v>
      </c>
      <c r="DV40">
        <v>0.5798083677298278</v>
      </c>
      <c r="DW40">
        <v>5.8512516092179029E-2</v>
      </c>
      <c r="DX40">
        <v>0</v>
      </c>
      <c r="DY40">
        <v>837.43090909090915</v>
      </c>
      <c r="DZ40">
        <v>13.266733485447039</v>
      </c>
      <c r="EA40">
        <v>1.289501298097887</v>
      </c>
      <c r="EB40">
        <v>0</v>
      </c>
      <c r="EC40">
        <v>3.0334002500000001</v>
      </c>
      <c r="ED40">
        <v>-5.0320075046898591E-3</v>
      </c>
      <c r="EE40">
        <v>3.499812486048407E-3</v>
      </c>
      <c r="EF40">
        <v>1</v>
      </c>
      <c r="EG40">
        <v>1</v>
      </c>
      <c r="EH40">
        <v>3</v>
      </c>
      <c r="EI40" t="s">
        <v>318</v>
      </c>
      <c r="EJ40">
        <v>100</v>
      </c>
      <c r="EK40">
        <v>100</v>
      </c>
      <c r="EL40">
        <v>2.4329999999999998</v>
      </c>
      <c r="EM40">
        <v>6.7000000000000004E-2</v>
      </c>
      <c r="EN40">
        <v>1.502558851726405</v>
      </c>
      <c r="EO40">
        <v>1.948427853356016E-3</v>
      </c>
      <c r="EP40">
        <v>-1.17243448438673E-6</v>
      </c>
      <c r="EQ40">
        <v>3.7522437633766031E-10</v>
      </c>
      <c r="ER40">
        <v>-6.7199372185151984E-2</v>
      </c>
      <c r="ES40">
        <v>1.324990706552629E-3</v>
      </c>
      <c r="ET40">
        <v>4.5198677459254959E-4</v>
      </c>
      <c r="EU40">
        <v>-2.6198240979392152E-7</v>
      </c>
      <c r="EV40">
        <v>2</v>
      </c>
      <c r="EW40">
        <v>2078</v>
      </c>
      <c r="EX40">
        <v>1</v>
      </c>
      <c r="EY40">
        <v>28</v>
      </c>
      <c r="EZ40">
        <v>3.1</v>
      </c>
      <c r="FA40">
        <v>3</v>
      </c>
      <c r="FB40">
        <v>1.6272</v>
      </c>
      <c r="FC40">
        <v>2.5476100000000002</v>
      </c>
      <c r="FD40">
        <v>2.8491200000000001</v>
      </c>
      <c r="FE40">
        <v>3.1701700000000002</v>
      </c>
      <c r="FF40">
        <v>3.0981399999999999</v>
      </c>
      <c r="FG40">
        <v>2.36084</v>
      </c>
      <c r="FH40">
        <v>35.151600000000002</v>
      </c>
      <c r="FI40">
        <v>24.227599999999999</v>
      </c>
      <c r="FJ40">
        <v>18</v>
      </c>
      <c r="FK40">
        <v>1066.6600000000001</v>
      </c>
      <c r="FL40">
        <v>726.42100000000005</v>
      </c>
      <c r="FM40">
        <v>24.9998</v>
      </c>
      <c r="FN40">
        <v>24.165299999999998</v>
      </c>
      <c r="FO40">
        <v>29.9999</v>
      </c>
      <c r="FP40">
        <v>23.932700000000001</v>
      </c>
      <c r="FQ40">
        <v>24.008900000000001</v>
      </c>
      <c r="FR40">
        <v>32.575200000000002</v>
      </c>
      <c r="FS40">
        <v>37.3217</v>
      </c>
      <c r="FT40">
        <v>0</v>
      </c>
      <c r="FU40">
        <v>25</v>
      </c>
      <c r="FV40">
        <v>400</v>
      </c>
      <c r="FW40">
        <v>16.0059</v>
      </c>
      <c r="FX40">
        <v>101.23</v>
      </c>
      <c r="FY40">
        <v>101.768</v>
      </c>
    </row>
    <row r="41" spans="1:181" x14ac:dyDescent="0.2">
      <c r="A41">
        <v>23</v>
      </c>
      <c r="B41">
        <v>1634227011.0999999</v>
      </c>
      <c r="C41">
        <v>3472</v>
      </c>
      <c r="D41" t="s">
        <v>395</v>
      </c>
      <c r="E41" t="s">
        <v>396</v>
      </c>
      <c r="F41" t="s">
        <v>300</v>
      </c>
      <c r="G41">
        <v>1634227011.0999999</v>
      </c>
      <c r="H41">
        <f t="shared" si="0"/>
        <v>4.9866565756698216E-3</v>
      </c>
      <c r="I41">
        <f t="shared" si="1"/>
        <v>4.986656575669822</v>
      </c>
      <c r="J41">
        <f t="shared" si="2"/>
        <v>12.967743981336644</v>
      </c>
      <c r="K41">
        <f t="shared" si="3"/>
        <v>391.07499999999999</v>
      </c>
      <c r="L41">
        <f t="shared" si="4"/>
        <v>304.54998965802872</v>
      </c>
      <c r="M41">
        <f t="shared" si="5"/>
        <v>27.46127195836447</v>
      </c>
      <c r="N41">
        <f t="shared" si="6"/>
        <v>35.263231967849997</v>
      </c>
      <c r="O41">
        <f t="shared" si="7"/>
        <v>0.28525284007279211</v>
      </c>
      <c r="P41">
        <f t="shared" si="8"/>
        <v>2.7458759990433701</v>
      </c>
      <c r="Q41">
        <f t="shared" si="9"/>
        <v>0.26975317884297062</v>
      </c>
      <c r="R41">
        <f t="shared" si="10"/>
        <v>0.16991810099379093</v>
      </c>
      <c r="S41">
        <f t="shared" si="11"/>
        <v>241.73321312712878</v>
      </c>
      <c r="T41">
        <f t="shared" si="12"/>
        <v>26.390041022014834</v>
      </c>
      <c r="U41">
        <f t="shared" si="13"/>
        <v>25.784300000000002</v>
      </c>
      <c r="V41">
        <f t="shared" si="14"/>
        <v>3.3314297904486807</v>
      </c>
      <c r="W41">
        <f t="shared" si="15"/>
        <v>49.958337907082566</v>
      </c>
      <c r="X41">
        <f t="shared" si="16"/>
        <v>1.7111560520460003</v>
      </c>
      <c r="Y41">
        <f t="shared" si="17"/>
        <v>3.4251660958548635</v>
      </c>
      <c r="Z41">
        <f t="shared" si="18"/>
        <v>1.6202737384026804</v>
      </c>
      <c r="AA41">
        <f t="shared" si="19"/>
        <v>-219.91155498703912</v>
      </c>
      <c r="AB41">
        <f t="shared" si="20"/>
        <v>69.428727757539534</v>
      </c>
      <c r="AC41">
        <f t="shared" si="21"/>
        <v>5.4033766762808568</v>
      </c>
      <c r="AD41">
        <f t="shared" si="22"/>
        <v>96.653762573910043</v>
      </c>
      <c r="AE41">
        <v>0</v>
      </c>
      <c r="AF41">
        <v>0</v>
      </c>
      <c r="AG41">
        <f t="shared" si="23"/>
        <v>1</v>
      </c>
      <c r="AH41">
        <f t="shared" si="24"/>
        <v>0</v>
      </c>
      <c r="AI41">
        <f t="shared" si="25"/>
        <v>47647.911381110891</v>
      </c>
      <c r="AJ41" t="s">
        <v>301</v>
      </c>
      <c r="AK41">
        <v>0</v>
      </c>
      <c r="AL41">
        <v>0</v>
      </c>
      <c r="AM41">
        <v>0</v>
      </c>
      <c r="AN41" t="e">
        <f t="shared" si="26"/>
        <v>#DIV/0!</v>
      </c>
      <c r="AO41">
        <v>-1</v>
      </c>
      <c r="AP41" t="s">
        <v>397</v>
      </c>
      <c r="AQ41">
        <v>10278</v>
      </c>
      <c r="AR41">
        <v>822.61827999999991</v>
      </c>
      <c r="AS41">
        <v>969.56299999999999</v>
      </c>
      <c r="AT41">
        <f t="shared" si="27"/>
        <v>0.15155768114088519</v>
      </c>
      <c r="AU41">
        <v>0.5</v>
      </c>
      <c r="AV41">
        <f t="shared" si="28"/>
        <v>1261.186199547735</v>
      </c>
      <c r="AW41">
        <f t="shared" si="29"/>
        <v>12.967743981336644</v>
      </c>
      <c r="AX41">
        <f t="shared" si="30"/>
        <v>95.571227945170207</v>
      </c>
      <c r="AY41">
        <f t="shared" si="31"/>
        <v>1.107508469910749E-2</v>
      </c>
      <c r="AZ41">
        <f t="shared" si="32"/>
        <v>-1</v>
      </c>
      <c r="BA41" t="e">
        <f t="shared" si="33"/>
        <v>#DIV/0!</v>
      </c>
      <c r="BB41" t="s">
        <v>301</v>
      </c>
      <c r="BC41">
        <v>0</v>
      </c>
      <c r="BD41" t="e">
        <f t="shared" si="34"/>
        <v>#DIV/0!</v>
      </c>
      <c r="BE41" t="e">
        <f t="shared" si="35"/>
        <v>#DIV/0!</v>
      </c>
      <c r="BF41" t="e">
        <f t="shared" si="36"/>
        <v>#DIV/0!</v>
      </c>
      <c r="BG41" t="e">
        <f t="shared" si="37"/>
        <v>#DIV/0!</v>
      </c>
      <c r="BH41">
        <f t="shared" si="38"/>
        <v>0.15155768114088519</v>
      </c>
      <c r="BI41" t="e">
        <f t="shared" si="39"/>
        <v>#DIV/0!</v>
      </c>
      <c r="BJ41" t="e">
        <f t="shared" si="40"/>
        <v>#DIV/0!</v>
      </c>
      <c r="BK41" t="e">
        <f t="shared" si="41"/>
        <v>#DIV/0!</v>
      </c>
      <c r="BL41">
        <f t="shared" si="42"/>
        <v>1499.97</v>
      </c>
      <c r="BM41">
        <f t="shared" si="43"/>
        <v>1261.186199547735</v>
      </c>
      <c r="BN41">
        <f t="shared" si="44"/>
        <v>0.84080761585080699</v>
      </c>
      <c r="BO41">
        <f t="shared" si="45"/>
        <v>0.1611586985920577</v>
      </c>
      <c r="BP41">
        <v>6</v>
      </c>
      <c r="BQ41">
        <v>0.5</v>
      </c>
      <c r="BR41" t="s">
        <v>303</v>
      </c>
      <c r="BS41">
        <v>1634227011.0999999</v>
      </c>
      <c r="BT41">
        <v>391.07499999999999</v>
      </c>
      <c r="BU41">
        <v>400.02600000000001</v>
      </c>
      <c r="BV41">
        <v>18.977</v>
      </c>
      <c r="BW41">
        <v>16.041699999999999</v>
      </c>
      <c r="BX41">
        <v>388.64100000000002</v>
      </c>
      <c r="BY41">
        <v>18.8596</v>
      </c>
      <c r="BZ41">
        <v>999.971</v>
      </c>
      <c r="CA41">
        <v>90.069900000000004</v>
      </c>
      <c r="CB41">
        <v>0.10009800000000001</v>
      </c>
      <c r="CC41">
        <v>26.253299999999999</v>
      </c>
      <c r="CD41">
        <v>25.784300000000002</v>
      </c>
      <c r="CE41">
        <v>999.9</v>
      </c>
      <c r="CF41">
        <v>0</v>
      </c>
      <c r="CG41">
        <v>0</v>
      </c>
      <c r="CH41">
        <v>9978.75</v>
      </c>
      <c r="CI41">
        <v>0</v>
      </c>
      <c r="CJ41">
        <v>1.5289399999999999E-3</v>
      </c>
      <c r="CK41">
        <v>1499.97</v>
      </c>
      <c r="CL41">
        <v>0.97298899999999999</v>
      </c>
      <c r="CM41">
        <v>2.7011E-2</v>
      </c>
      <c r="CN41">
        <v>0</v>
      </c>
      <c r="CO41">
        <v>822.01700000000005</v>
      </c>
      <c r="CP41">
        <v>5.0005600000000001</v>
      </c>
      <c r="CQ41">
        <v>12213.2</v>
      </c>
      <c r="CR41">
        <v>12931.2</v>
      </c>
      <c r="CS41">
        <v>38.186999999999998</v>
      </c>
      <c r="CT41">
        <v>39</v>
      </c>
      <c r="CU41">
        <v>38.25</v>
      </c>
      <c r="CV41">
        <v>38</v>
      </c>
      <c r="CW41">
        <v>39.311999999999998</v>
      </c>
      <c r="CX41">
        <v>1454.59</v>
      </c>
      <c r="CY41">
        <v>40.380000000000003</v>
      </c>
      <c r="CZ41">
        <v>0</v>
      </c>
      <c r="DA41">
        <v>146.5999999046326</v>
      </c>
      <c r="DB41">
        <v>0</v>
      </c>
      <c r="DC41">
        <v>822.61827999999991</v>
      </c>
      <c r="DD41">
        <v>-4.6513076947413161</v>
      </c>
      <c r="DE41">
        <v>-90.092307541090648</v>
      </c>
      <c r="DF41">
        <v>12223.348</v>
      </c>
      <c r="DG41">
        <v>15</v>
      </c>
      <c r="DH41">
        <v>1634226951.5999999</v>
      </c>
      <c r="DI41" t="s">
        <v>398</v>
      </c>
      <c r="DJ41">
        <v>1634226946.0999999</v>
      </c>
      <c r="DK41">
        <v>1634226951.5999999</v>
      </c>
      <c r="DL41">
        <v>26</v>
      </c>
      <c r="DM41">
        <v>1.2E-2</v>
      </c>
      <c r="DN41">
        <v>2E-3</v>
      </c>
      <c r="DO41">
        <v>2.4449999999999998</v>
      </c>
      <c r="DP41">
        <v>6.8000000000000005E-2</v>
      </c>
      <c r="DQ41">
        <v>400</v>
      </c>
      <c r="DR41">
        <v>16</v>
      </c>
      <c r="DS41">
        <v>0.19</v>
      </c>
      <c r="DT41">
        <v>0.03</v>
      </c>
      <c r="DU41">
        <v>-8.925691500000001</v>
      </c>
      <c r="DV41">
        <v>-0.28700870544088519</v>
      </c>
      <c r="DW41">
        <v>3.6946794079459673E-2</v>
      </c>
      <c r="DX41">
        <v>1</v>
      </c>
      <c r="DY41">
        <v>822.95912121212109</v>
      </c>
      <c r="DZ41">
        <v>-5.2868032211887872</v>
      </c>
      <c r="EA41">
        <v>0.54036456591407078</v>
      </c>
      <c r="EB41">
        <v>0</v>
      </c>
      <c r="EC41">
        <v>2.9556205000000002</v>
      </c>
      <c r="ED41">
        <v>-0.1010289681050671</v>
      </c>
      <c r="EE41">
        <v>9.7370249434824818E-3</v>
      </c>
      <c r="EF41">
        <v>0</v>
      </c>
      <c r="EG41">
        <v>1</v>
      </c>
      <c r="EH41">
        <v>3</v>
      </c>
      <c r="EI41" t="s">
        <v>318</v>
      </c>
      <c r="EJ41">
        <v>100</v>
      </c>
      <c r="EK41">
        <v>100</v>
      </c>
      <c r="EL41">
        <v>2.4340000000000002</v>
      </c>
      <c r="EM41">
        <v>0.1174</v>
      </c>
      <c r="EN41">
        <v>1.8318461694131549</v>
      </c>
      <c r="EO41">
        <v>1.948427853356016E-3</v>
      </c>
      <c r="EP41">
        <v>-1.17243448438673E-6</v>
      </c>
      <c r="EQ41">
        <v>3.7522437633766031E-10</v>
      </c>
      <c r="ER41">
        <v>-6.6596679685796967E-2</v>
      </c>
      <c r="ES41">
        <v>1.324990706552629E-3</v>
      </c>
      <c r="ET41">
        <v>4.5198677459254959E-4</v>
      </c>
      <c r="EU41">
        <v>-2.6198240979392152E-7</v>
      </c>
      <c r="EV41">
        <v>2</v>
      </c>
      <c r="EW41">
        <v>2078</v>
      </c>
      <c r="EX41">
        <v>1</v>
      </c>
      <c r="EY41">
        <v>28</v>
      </c>
      <c r="EZ41">
        <v>1.1000000000000001</v>
      </c>
      <c r="FA41">
        <v>1</v>
      </c>
      <c r="FB41">
        <v>1.6210899999999999</v>
      </c>
      <c r="FC41">
        <v>2.5427200000000001</v>
      </c>
      <c r="FD41">
        <v>2.8491200000000001</v>
      </c>
      <c r="FE41">
        <v>3.1689500000000002</v>
      </c>
      <c r="FF41">
        <v>3.0981399999999999</v>
      </c>
      <c r="FG41">
        <v>2.3754900000000001</v>
      </c>
      <c r="FH41">
        <v>35.174700000000001</v>
      </c>
      <c r="FI41">
        <v>24.227599999999999</v>
      </c>
      <c r="FJ41">
        <v>18</v>
      </c>
      <c r="FK41">
        <v>1065.97</v>
      </c>
      <c r="FL41">
        <v>726.30899999999997</v>
      </c>
      <c r="FM41">
        <v>24.9998</v>
      </c>
      <c r="FN41">
        <v>24.130800000000001</v>
      </c>
      <c r="FO41">
        <v>30</v>
      </c>
      <c r="FP41">
        <v>23.900500000000001</v>
      </c>
      <c r="FQ41">
        <v>23.975899999999999</v>
      </c>
      <c r="FR41">
        <v>32.471699999999998</v>
      </c>
      <c r="FS41">
        <v>37.0762</v>
      </c>
      <c r="FT41">
        <v>0</v>
      </c>
      <c r="FU41">
        <v>25</v>
      </c>
      <c r="FV41">
        <v>400</v>
      </c>
      <c r="FW41">
        <v>16.034300000000002</v>
      </c>
      <c r="FX41">
        <v>101.238</v>
      </c>
      <c r="FY41">
        <v>101.77500000000001</v>
      </c>
    </row>
    <row r="42" spans="1:181" x14ac:dyDescent="0.2">
      <c r="A42">
        <v>24</v>
      </c>
      <c r="B42">
        <v>1634227133.0999999</v>
      </c>
      <c r="C42">
        <v>3594</v>
      </c>
      <c r="D42" t="s">
        <v>399</v>
      </c>
      <c r="E42" t="s">
        <v>400</v>
      </c>
      <c r="F42" t="s">
        <v>300</v>
      </c>
      <c r="G42">
        <v>1634227133.0999999</v>
      </c>
      <c r="H42">
        <f t="shared" si="0"/>
        <v>4.3113934866093311E-3</v>
      </c>
      <c r="I42">
        <f t="shared" si="1"/>
        <v>4.3113934866093313</v>
      </c>
      <c r="J42">
        <f t="shared" si="2"/>
        <v>15.85085074146968</v>
      </c>
      <c r="K42">
        <f t="shared" si="3"/>
        <v>588.98200000000008</v>
      </c>
      <c r="L42">
        <f t="shared" si="4"/>
        <v>463.53520855110582</v>
      </c>
      <c r="M42">
        <f t="shared" si="5"/>
        <v>41.797161658629548</v>
      </c>
      <c r="N42">
        <f t="shared" si="6"/>
        <v>53.108750778548007</v>
      </c>
      <c r="O42">
        <f t="shared" si="7"/>
        <v>0.24071312274105808</v>
      </c>
      <c r="P42">
        <f t="shared" si="8"/>
        <v>2.7458816125235552</v>
      </c>
      <c r="Q42">
        <f t="shared" si="9"/>
        <v>0.22957435514644453</v>
      </c>
      <c r="R42">
        <f t="shared" si="10"/>
        <v>0.1444417864413631</v>
      </c>
      <c r="S42">
        <f t="shared" si="11"/>
        <v>241.75599512764833</v>
      </c>
      <c r="T42">
        <f t="shared" si="12"/>
        <v>26.520401142362317</v>
      </c>
      <c r="U42">
        <f t="shared" si="13"/>
        <v>25.8995</v>
      </c>
      <c r="V42">
        <f t="shared" si="14"/>
        <v>3.3542440442945844</v>
      </c>
      <c r="W42">
        <f t="shared" si="15"/>
        <v>50.043941365305699</v>
      </c>
      <c r="X42">
        <f t="shared" si="16"/>
        <v>1.7083866977267999</v>
      </c>
      <c r="Y42">
        <f t="shared" si="17"/>
        <v>3.4137732782797654</v>
      </c>
      <c r="Z42">
        <f t="shared" si="18"/>
        <v>1.6458573465677846</v>
      </c>
      <c r="AA42">
        <f t="shared" si="19"/>
        <v>-190.13245275947151</v>
      </c>
      <c r="AB42">
        <f t="shared" si="20"/>
        <v>44.025897327625565</v>
      </c>
      <c r="AC42">
        <f t="shared" si="21"/>
        <v>3.4273724450728915</v>
      </c>
      <c r="AD42">
        <f t="shared" si="22"/>
        <v>99.07681214087529</v>
      </c>
      <c r="AE42">
        <v>0</v>
      </c>
      <c r="AF42">
        <v>0</v>
      </c>
      <c r="AG42">
        <f t="shared" si="23"/>
        <v>1</v>
      </c>
      <c r="AH42">
        <f t="shared" si="24"/>
        <v>0</v>
      </c>
      <c r="AI42">
        <f t="shared" si="25"/>
        <v>47657.051965895807</v>
      </c>
      <c r="AJ42" t="s">
        <v>301</v>
      </c>
      <c r="AK42">
        <v>0</v>
      </c>
      <c r="AL42">
        <v>0</v>
      </c>
      <c r="AM42">
        <v>0</v>
      </c>
      <c r="AN42" t="e">
        <f t="shared" si="26"/>
        <v>#DIV/0!</v>
      </c>
      <c r="AO42">
        <v>-1</v>
      </c>
      <c r="AP42" t="s">
        <v>401</v>
      </c>
      <c r="AQ42">
        <v>10281.1</v>
      </c>
      <c r="AR42">
        <v>837.87284615384624</v>
      </c>
      <c r="AS42">
        <v>993.48</v>
      </c>
      <c r="AT42">
        <f t="shared" si="27"/>
        <v>0.15662837082392578</v>
      </c>
      <c r="AU42">
        <v>0.5</v>
      </c>
      <c r="AV42">
        <f t="shared" si="28"/>
        <v>1261.3115995480041</v>
      </c>
      <c r="AW42">
        <f t="shared" si="29"/>
        <v>15.85085074146968</v>
      </c>
      <c r="AX42">
        <f t="shared" si="30"/>
        <v>98.778590469261886</v>
      </c>
      <c r="AY42">
        <f t="shared" si="31"/>
        <v>1.3359784170309894E-2</v>
      </c>
      <c r="AZ42">
        <f t="shared" si="32"/>
        <v>-1</v>
      </c>
      <c r="BA42" t="e">
        <f t="shared" si="33"/>
        <v>#DIV/0!</v>
      </c>
      <c r="BB42" t="s">
        <v>301</v>
      </c>
      <c r="BC42">
        <v>0</v>
      </c>
      <c r="BD42" t="e">
        <f t="shared" si="34"/>
        <v>#DIV/0!</v>
      </c>
      <c r="BE42" t="e">
        <f t="shared" si="35"/>
        <v>#DIV/0!</v>
      </c>
      <c r="BF42" t="e">
        <f t="shared" si="36"/>
        <v>#DIV/0!</v>
      </c>
      <c r="BG42" t="e">
        <f t="shared" si="37"/>
        <v>#DIV/0!</v>
      </c>
      <c r="BH42">
        <f t="shared" si="38"/>
        <v>0.15662837082392578</v>
      </c>
      <c r="BI42" t="e">
        <f t="shared" si="39"/>
        <v>#DIV/0!</v>
      </c>
      <c r="BJ42" t="e">
        <f t="shared" si="40"/>
        <v>#DIV/0!</v>
      </c>
      <c r="BK42" t="e">
        <f t="shared" si="41"/>
        <v>#DIV/0!</v>
      </c>
      <c r="BL42">
        <f t="shared" si="42"/>
        <v>1500.12</v>
      </c>
      <c r="BM42">
        <f t="shared" si="43"/>
        <v>1261.3115995480041</v>
      </c>
      <c r="BN42">
        <f t="shared" si="44"/>
        <v>0.84080713512785921</v>
      </c>
      <c r="BO42">
        <f t="shared" si="45"/>
        <v>0.16115777079676849</v>
      </c>
      <c r="BP42">
        <v>6</v>
      </c>
      <c r="BQ42">
        <v>0.5</v>
      </c>
      <c r="BR42" t="s">
        <v>303</v>
      </c>
      <c r="BS42">
        <v>1634227133.0999999</v>
      </c>
      <c r="BT42">
        <v>588.98200000000008</v>
      </c>
      <c r="BU42">
        <v>600.01599999999996</v>
      </c>
      <c r="BV42">
        <v>18.946200000000001</v>
      </c>
      <c r="BW42">
        <v>16.4084</v>
      </c>
      <c r="BX42">
        <v>586.21</v>
      </c>
      <c r="BY42">
        <v>18.868200000000002</v>
      </c>
      <c r="BZ42">
        <v>1000.01</v>
      </c>
      <c r="CA42">
        <v>90.0702</v>
      </c>
      <c r="CB42">
        <v>0.100214</v>
      </c>
      <c r="CC42">
        <v>26.196899999999999</v>
      </c>
      <c r="CD42">
        <v>25.8995</v>
      </c>
      <c r="CE42">
        <v>999.9</v>
      </c>
      <c r="CF42">
        <v>0</v>
      </c>
      <c r="CG42">
        <v>0</v>
      </c>
      <c r="CH42">
        <v>9978.75</v>
      </c>
      <c r="CI42">
        <v>0</v>
      </c>
      <c r="CJ42">
        <v>1.5289399999999999E-3</v>
      </c>
      <c r="CK42">
        <v>1500.12</v>
      </c>
      <c r="CL42">
        <v>0.97300500000000001</v>
      </c>
      <c r="CM42">
        <v>2.6994799999999999E-2</v>
      </c>
      <c r="CN42">
        <v>0</v>
      </c>
      <c r="CO42">
        <v>837.07799999999997</v>
      </c>
      <c r="CP42">
        <v>5.0005600000000001</v>
      </c>
      <c r="CQ42">
        <v>12400.3</v>
      </c>
      <c r="CR42">
        <v>12932.6</v>
      </c>
      <c r="CS42">
        <v>37.061999999999998</v>
      </c>
      <c r="CT42">
        <v>38.061999999999998</v>
      </c>
      <c r="CU42">
        <v>37.186999999999998</v>
      </c>
      <c r="CV42">
        <v>37</v>
      </c>
      <c r="CW42">
        <v>38.311999999999998</v>
      </c>
      <c r="CX42">
        <v>1454.76</v>
      </c>
      <c r="CY42">
        <v>40.36</v>
      </c>
      <c r="CZ42">
        <v>0</v>
      </c>
      <c r="DA42">
        <v>121.7999999523163</v>
      </c>
      <c r="DB42">
        <v>0</v>
      </c>
      <c r="DC42">
        <v>837.87284615384624</v>
      </c>
      <c r="DD42">
        <v>-6.6876581200213474</v>
      </c>
      <c r="DE42">
        <v>-110.8376068874539</v>
      </c>
      <c r="DF42">
        <v>12413.461538461541</v>
      </c>
      <c r="DG42">
        <v>15</v>
      </c>
      <c r="DH42">
        <v>1634227157.0999999</v>
      </c>
      <c r="DI42" t="s">
        <v>402</v>
      </c>
      <c r="DJ42">
        <v>1634227156.0999999</v>
      </c>
      <c r="DK42">
        <v>1634227157.0999999</v>
      </c>
      <c r="DL42">
        <v>27</v>
      </c>
      <c r="DM42">
        <v>0.115</v>
      </c>
      <c r="DN42">
        <v>4.0000000000000001E-3</v>
      </c>
      <c r="DO42">
        <v>2.7719999999999998</v>
      </c>
      <c r="DP42">
        <v>7.8E-2</v>
      </c>
      <c r="DQ42">
        <v>600</v>
      </c>
      <c r="DR42">
        <v>16</v>
      </c>
      <c r="DS42">
        <v>0.15</v>
      </c>
      <c r="DT42">
        <v>0.03</v>
      </c>
      <c r="DU42">
        <v>-11.230874999999999</v>
      </c>
      <c r="DV42">
        <v>0.30852382739211309</v>
      </c>
      <c r="DW42">
        <v>3.7867081680530913E-2</v>
      </c>
      <c r="DX42">
        <v>1</v>
      </c>
      <c r="DY42">
        <v>838.28058823529409</v>
      </c>
      <c r="DZ42">
        <v>-6.7249540428014178</v>
      </c>
      <c r="EA42">
        <v>0.69142640787624987</v>
      </c>
      <c r="EB42">
        <v>0</v>
      </c>
      <c r="EC42">
        <v>2.6029645000000001</v>
      </c>
      <c r="ED42">
        <v>-0.20435954971857859</v>
      </c>
      <c r="EE42">
        <v>2.1864051997514081E-2</v>
      </c>
      <c r="EF42">
        <v>0</v>
      </c>
      <c r="EG42">
        <v>1</v>
      </c>
      <c r="EH42">
        <v>3</v>
      </c>
      <c r="EI42" t="s">
        <v>318</v>
      </c>
      <c r="EJ42">
        <v>100</v>
      </c>
      <c r="EK42">
        <v>100</v>
      </c>
      <c r="EL42">
        <v>2.7719999999999998</v>
      </c>
      <c r="EM42">
        <v>7.8E-2</v>
      </c>
      <c r="EN42">
        <v>1.8318461694131549</v>
      </c>
      <c r="EO42">
        <v>1.948427853356016E-3</v>
      </c>
      <c r="EP42">
        <v>-1.17243448438673E-6</v>
      </c>
      <c r="EQ42">
        <v>3.7522437633766031E-10</v>
      </c>
      <c r="ER42">
        <v>-6.6596679685796967E-2</v>
      </c>
      <c r="ES42">
        <v>1.324990706552629E-3</v>
      </c>
      <c r="ET42">
        <v>4.5198677459254959E-4</v>
      </c>
      <c r="EU42">
        <v>-2.6198240979392152E-7</v>
      </c>
      <c r="EV42">
        <v>2</v>
      </c>
      <c r="EW42">
        <v>2078</v>
      </c>
      <c r="EX42">
        <v>1</v>
      </c>
      <c r="EY42">
        <v>28</v>
      </c>
      <c r="EZ42">
        <v>3.1</v>
      </c>
      <c r="FA42">
        <v>3</v>
      </c>
      <c r="FB42">
        <v>2.2436500000000001</v>
      </c>
      <c r="FC42">
        <v>2.5390600000000001</v>
      </c>
      <c r="FD42">
        <v>2.8491200000000001</v>
      </c>
      <c r="FE42">
        <v>3.1677200000000001</v>
      </c>
      <c r="FF42">
        <v>3.0981399999999999</v>
      </c>
      <c r="FG42">
        <v>2.4401899999999999</v>
      </c>
      <c r="FH42">
        <v>35.197800000000001</v>
      </c>
      <c r="FI42">
        <v>24.2364</v>
      </c>
      <c r="FJ42">
        <v>18</v>
      </c>
      <c r="FK42">
        <v>1066.3399999999999</v>
      </c>
      <c r="FL42">
        <v>727.24400000000003</v>
      </c>
      <c r="FM42">
        <v>24.9998</v>
      </c>
      <c r="FN42">
        <v>24.1004</v>
      </c>
      <c r="FO42">
        <v>30.0001</v>
      </c>
      <c r="FP42">
        <v>23.869499999999999</v>
      </c>
      <c r="FQ42">
        <v>23.9465</v>
      </c>
      <c r="FR42">
        <v>44.928899999999999</v>
      </c>
      <c r="FS42">
        <v>34.814799999999998</v>
      </c>
      <c r="FT42">
        <v>0</v>
      </c>
      <c r="FU42">
        <v>25</v>
      </c>
      <c r="FV42">
        <v>600</v>
      </c>
      <c r="FW42">
        <v>16.449200000000001</v>
      </c>
      <c r="FX42">
        <v>101.247</v>
      </c>
      <c r="FY42">
        <v>101.783</v>
      </c>
    </row>
    <row r="43" spans="1:181" x14ac:dyDescent="0.2">
      <c r="A43">
        <v>25</v>
      </c>
      <c r="B43">
        <v>1634227278.0999999</v>
      </c>
      <c r="C43">
        <v>3739</v>
      </c>
      <c r="D43" t="s">
        <v>403</v>
      </c>
      <c r="E43" t="s">
        <v>404</v>
      </c>
      <c r="F43" t="s">
        <v>300</v>
      </c>
      <c r="G43">
        <v>1634227278.0999999</v>
      </c>
      <c r="H43">
        <f t="shared" si="0"/>
        <v>3.4525357409306125E-3</v>
      </c>
      <c r="I43">
        <f t="shared" si="1"/>
        <v>3.4525357409306126</v>
      </c>
      <c r="J43">
        <f t="shared" si="2"/>
        <v>16.922050021737299</v>
      </c>
      <c r="K43">
        <f t="shared" si="3"/>
        <v>788.17000000000007</v>
      </c>
      <c r="L43">
        <f t="shared" si="4"/>
        <v>615.7470410133667</v>
      </c>
      <c r="M43">
        <f t="shared" si="5"/>
        <v>55.522109574469518</v>
      </c>
      <c r="N43">
        <f t="shared" si="6"/>
        <v>71.069543478909992</v>
      </c>
      <c r="O43">
        <f t="shared" si="7"/>
        <v>0.18525994295036904</v>
      </c>
      <c r="P43">
        <f t="shared" si="8"/>
        <v>2.7480983619169872</v>
      </c>
      <c r="Q43">
        <f t="shared" si="9"/>
        <v>0.17859079119968224</v>
      </c>
      <c r="R43">
        <f t="shared" si="10"/>
        <v>0.11219843932696393</v>
      </c>
      <c r="S43">
        <f t="shared" si="11"/>
        <v>241.73786012780053</v>
      </c>
      <c r="T43">
        <f t="shared" si="12"/>
        <v>26.781807120340474</v>
      </c>
      <c r="U43">
        <f t="shared" si="13"/>
        <v>26.093399999999999</v>
      </c>
      <c r="V43">
        <f t="shared" si="14"/>
        <v>3.3929523123084113</v>
      </c>
      <c r="W43">
        <f t="shared" si="15"/>
        <v>49.696379837947894</v>
      </c>
      <c r="X43">
        <f t="shared" si="16"/>
        <v>1.6989892259659998</v>
      </c>
      <c r="Y43">
        <f t="shared" si="17"/>
        <v>3.4187384101339719</v>
      </c>
      <c r="Z43">
        <f t="shared" si="18"/>
        <v>1.6939630863424116</v>
      </c>
      <c r="AA43">
        <f t="shared" si="19"/>
        <v>-152.25682617504</v>
      </c>
      <c r="AB43">
        <f t="shared" si="20"/>
        <v>18.978716845510331</v>
      </c>
      <c r="AC43">
        <f t="shared" si="21"/>
        <v>1.4779007476139019</v>
      </c>
      <c r="AD43">
        <f t="shared" si="22"/>
        <v>109.93765154588478</v>
      </c>
      <c r="AE43">
        <v>0</v>
      </c>
      <c r="AF43">
        <v>0</v>
      </c>
      <c r="AG43">
        <f t="shared" si="23"/>
        <v>1</v>
      </c>
      <c r="AH43">
        <f t="shared" si="24"/>
        <v>0</v>
      </c>
      <c r="AI43">
        <f t="shared" si="25"/>
        <v>47713.293523883767</v>
      </c>
      <c r="AJ43" t="s">
        <v>301</v>
      </c>
      <c r="AK43">
        <v>0</v>
      </c>
      <c r="AL43">
        <v>0</v>
      </c>
      <c r="AM43">
        <v>0</v>
      </c>
      <c r="AN43" t="e">
        <f t="shared" si="26"/>
        <v>#DIV/0!</v>
      </c>
      <c r="AO43">
        <v>-1</v>
      </c>
      <c r="AP43" t="s">
        <v>405</v>
      </c>
      <c r="AQ43">
        <v>10275.700000000001</v>
      </c>
      <c r="AR43">
        <v>831.474346153846</v>
      </c>
      <c r="AS43">
        <v>986.70100000000002</v>
      </c>
      <c r="AT43">
        <f t="shared" si="27"/>
        <v>0.15731883706021788</v>
      </c>
      <c r="AU43">
        <v>0.5</v>
      </c>
      <c r="AV43">
        <f t="shared" si="28"/>
        <v>1261.2188995480833</v>
      </c>
      <c r="AW43">
        <f t="shared" si="29"/>
        <v>16.922050021737299</v>
      </c>
      <c r="AX43">
        <f t="shared" si="30"/>
        <v>99.206745277636102</v>
      </c>
      <c r="AY43">
        <f t="shared" si="31"/>
        <v>1.4210102646066501E-2</v>
      </c>
      <c r="AZ43">
        <f t="shared" si="32"/>
        <v>-1</v>
      </c>
      <c r="BA43" t="e">
        <f t="shared" si="33"/>
        <v>#DIV/0!</v>
      </c>
      <c r="BB43" t="s">
        <v>301</v>
      </c>
      <c r="BC43">
        <v>0</v>
      </c>
      <c r="BD43" t="e">
        <f t="shared" si="34"/>
        <v>#DIV/0!</v>
      </c>
      <c r="BE43" t="e">
        <f t="shared" si="35"/>
        <v>#DIV/0!</v>
      </c>
      <c r="BF43" t="e">
        <f t="shared" si="36"/>
        <v>#DIV/0!</v>
      </c>
      <c r="BG43" t="e">
        <f t="shared" si="37"/>
        <v>#DIV/0!</v>
      </c>
      <c r="BH43">
        <f t="shared" si="38"/>
        <v>0.15731883706021785</v>
      </c>
      <c r="BI43" t="e">
        <f t="shared" si="39"/>
        <v>#DIV/0!</v>
      </c>
      <c r="BJ43" t="e">
        <f t="shared" si="40"/>
        <v>#DIV/0!</v>
      </c>
      <c r="BK43" t="e">
        <f t="shared" si="41"/>
        <v>#DIV/0!</v>
      </c>
      <c r="BL43">
        <f t="shared" si="42"/>
        <v>1500.01</v>
      </c>
      <c r="BM43">
        <f t="shared" si="43"/>
        <v>1261.2188995480833</v>
      </c>
      <c r="BN43">
        <f t="shared" si="44"/>
        <v>0.84080699431876005</v>
      </c>
      <c r="BO43">
        <f t="shared" si="45"/>
        <v>0.16115749903520679</v>
      </c>
      <c r="BP43">
        <v>6</v>
      </c>
      <c r="BQ43">
        <v>0.5</v>
      </c>
      <c r="BR43" t="s">
        <v>303</v>
      </c>
      <c r="BS43">
        <v>1634227278.0999999</v>
      </c>
      <c r="BT43">
        <v>788.17000000000007</v>
      </c>
      <c r="BU43">
        <v>799.95600000000002</v>
      </c>
      <c r="BV43">
        <v>18.841999999999999</v>
      </c>
      <c r="BW43">
        <v>16.8095</v>
      </c>
      <c r="BX43">
        <v>785.42100000000005</v>
      </c>
      <c r="BY43">
        <v>18.757000000000001</v>
      </c>
      <c r="BZ43">
        <v>999.995</v>
      </c>
      <c r="CA43">
        <v>90.0702</v>
      </c>
      <c r="CB43">
        <v>0.100123</v>
      </c>
      <c r="CC43">
        <v>26.221499999999999</v>
      </c>
      <c r="CD43">
        <v>26.093399999999999</v>
      </c>
      <c r="CE43">
        <v>999.9</v>
      </c>
      <c r="CF43">
        <v>0</v>
      </c>
      <c r="CG43">
        <v>0</v>
      </c>
      <c r="CH43">
        <v>9991.8799999999992</v>
      </c>
      <c r="CI43">
        <v>0</v>
      </c>
      <c r="CJ43">
        <v>1.5289399999999999E-3</v>
      </c>
      <c r="CK43">
        <v>1500.01</v>
      </c>
      <c r="CL43">
        <v>0.97301199999999999</v>
      </c>
      <c r="CM43">
        <v>2.6988499999999999E-2</v>
      </c>
      <c r="CN43">
        <v>0</v>
      </c>
      <c r="CO43">
        <v>830.173</v>
      </c>
      <c r="CP43">
        <v>5.0005600000000001</v>
      </c>
      <c r="CQ43">
        <v>12352</v>
      </c>
      <c r="CR43">
        <v>12931.7</v>
      </c>
      <c r="CS43">
        <v>38.811999999999998</v>
      </c>
      <c r="CT43">
        <v>39.811999999999998</v>
      </c>
      <c r="CU43">
        <v>38.061999999999998</v>
      </c>
      <c r="CV43">
        <v>39.436999999999998</v>
      </c>
      <c r="CW43">
        <v>39.75</v>
      </c>
      <c r="CX43">
        <v>1454.66</v>
      </c>
      <c r="CY43">
        <v>40.35</v>
      </c>
      <c r="CZ43">
        <v>0</v>
      </c>
      <c r="DA43">
        <v>144.79999995231631</v>
      </c>
      <c r="DB43">
        <v>0</v>
      </c>
      <c r="DC43">
        <v>831.474346153846</v>
      </c>
      <c r="DD43">
        <v>-10.36721367916533</v>
      </c>
      <c r="DE43">
        <v>-122.1299145174677</v>
      </c>
      <c r="DF43">
        <v>12367.08076923077</v>
      </c>
      <c r="DG43">
        <v>15</v>
      </c>
      <c r="DH43">
        <v>1634227310.0999999</v>
      </c>
      <c r="DI43" t="s">
        <v>406</v>
      </c>
      <c r="DJ43">
        <v>1634227310.0999999</v>
      </c>
      <c r="DK43">
        <v>1634227297.0999999</v>
      </c>
      <c r="DL43">
        <v>28</v>
      </c>
      <c r="DM43">
        <v>-0.19600000000000001</v>
      </c>
      <c r="DN43">
        <v>0</v>
      </c>
      <c r="DO43">
        <v>2.7490000000000001</v>
      </c>
      <c r="DP43">
        <v>8.5000000000000006E-2</v>
      </c>
      <c r="DQ43">
        <v>800</v>
      </c>
      <c r="DR43">
        <v>17</v>
      </c>
      <c r="DS43">
        <v>0.22</v>
      </c>
      <c r="DT43">
        <v>0.04</v>
      </c>
      <c r="DU43">
        <v>-11.650287499999999</v>
      </c>
      <c r="DV43">
        <v>0.39305628517825592</v>
      </c>
      <c r="DW43">
        <v>4.5508264016000527E-2</v>
      </c>
      <c r="DX43">
        <v>1</v>
      </c>
      <c r="DY43">
        <v>832.03675757575752</v>
      </c>
      <c r="DZ43">
        <v>-10.109814924363739</v>
      </c>
      <c r="EA43">
        <v>0.99254069545766166</v>
      </c>
      <c r="EB43">
        <v>0</v>
      </c>
      <c r="EC43">
        <v>2.0933917499999999</v>
      </c>
      <c r="ED43">
        <v>-0.2035941838649204</v>
      </c>
      <c r="EE43">
        <v>2.2067356421590269E-2</v>
      </c>
      <c r="EF43">
        <v>0</v>
      </c>
      <c r="EG43">
        <v>1</v>
      </c>
      <c r="EH43">
        <v>3</v>
      </c>
      <c r="EI43" t="s">
        <v>318</v>
      </c>
      <c r="EJ43">
        <v>100</v>
      </c>
      <c r="EK43">
        <v>100</v>
      </c>
      <c r="EL43">
        <v>2.7490000000000001</v>
      </c>
      <c r="EM43">
        <v>8.5000000000000006E-2</v>
      </c>
      <c r="EN43">
        <v>1.946812753984158</v>
      </c>
      <c r="EO43">
        <v>1.948427853356016E-3</v>
      </c>
      <c r="EP43">
        <v>-1.17243448438673E-6</v>
      </c>
      <c r="EQ43">
        <v>3.7522437633766031E-10</v>
      </c>
      <c r="ER43">
        <v>-6.2744987531068441E-2</v>
      </c>
      <c r="ES43">
        <v>1.324990706552629E-3</v>
      </c>
      <c r="ET43">
        <v>4.5198677459254959E-4</v>
      </c>
      <c r="EU43">
        <v>-2.6198240979392152E-7</v>
      </c>
      <c r="EV43">
        <v>2</v>
      </c>
      <c r="EW43">
        <v>2078</v>
      </c>
      <c r="EX43">
        <v>1</v>
      </c>
      <c r="EY43">
        <v>28</v>
      </c>
      <c r="EZ43">
        <v>2</v>
      </c>
      <c r="FA43">
        <v>2</v>
      </c>
      <c r="FB43">
        <v>2.81738</v>
      </c>
      <c r="FC43">
        <v>2.5305200000000001</v>
      </c>
      <c r="FD43">
        <v>2.8491200000000001</v>
      </c>
      <c r="FE43">
        <v>3.1665000000000001</v>
      </c>
      <c r="FF43">
        <v>3.0981399999999999</v>
      </c>
      <c r="FG43">
        <v>2.3913600000000002</v>
      </c>
      <c r="FH43">
        <v>35.2209</v>
      </c>
      <c r="FI43">
        <v>24.2364</v>
      </c>
      <c r="FJ43">
        <v>18</v>
      </c>
      <c r="FK43">
        <v>1065.96</v>
      </c>
      <c r="FL43">
        <v>728.346</v>
      </c>
      <c r="FM43">
        <v>25.0002</v>
      </c>
      <c r="FN43">
        <v>24.090299999999999</v>
      </c>
      <c r="FO43">
        <v>30.0002</v>
      </c>
      <c r="FP43">
        <v>23.856200000000001</v>
      </c>
      <c r="FQ43">
        <v>23.932400000000001</v>
      </c>
      <c r="FR43">
        <v>56.400599999999997</v>
      </c>
      <c r="FS43">
        <v>32.2256</v>
      </c>
      <c r="FT43">
        <v>0</v>
      </c>
      <c r="FU43">
        <v>25</v>
      </c>
      <c r="FV43">
        <v>800</v>
      </c>
      <c r="FW43">
        <v>16.911799999999999</v>
      </c>
      <c r="FX43">
        <v>101.246</v>
      </c>
      <c r="FY43">
        <v>101.78</v>
      </c>
    </row>
    <row r="44" spans="1:181" x14ac:dyDescent="0.2">
      <c r="A44">
        <v>26</v>
      </c>
      <c r="B44">
        <v>1634227431.0999999</v>
      </c>
      <c r="C44">
        <v>3892</v>
      </c>
      <c r="D44" t="s">
        <v>407</v>
      </c>
      <c r="E44" t="s">
        <v>408</v>
      </c>
      <c r="F44" t="s">
        <v>300</v>
      </c>
      <c r="G44">
        <v>1634227431.0999999</v>
      </c>
      <c r="H44">
        <f t="shared" si="0"/>
        <v>2.4515121318624171E-3</v>
      </c>
      <c r="I44">
        <f t="shared" si="1"/>
        <v>2.4515121318624171</v>
      </c>
      <c r="J44">
        <f t="shared" si="2"/>
        <v>17.458936711237229</v>
      </c>
      <c r="K44">
        <f t="shared" si="3"/>
        <v>988.08100000000002</v>
      </c>
      <c r="L44">
        <f t="shared" si="4"/>
        <v>741.29984760960201</v>
      </c>
      <c r="M44">
        <f t="shared" si="5"/>
        <v>66.841080620653869</v>
      </c>
      <c r="N44">
        <f t="shared" si="6"/>
        <v>89.092695747481002</v>
      </c>
      <c r="O44">
        <f t="shared" si="7"/>
        <v>0.12978372842974159</v>
      </c>
      <c r="P44">
        <f t="shared" si="8"/>
        <v>2.7493151503249358</v>
      </c>
      <c r="Q44">
        <f t="shared" si="9"/>
        <v>0.12647371221254258</v>
      </c>
      <c r="R44">
        <f t="shared" si="10"/>
        <v>7.9336430622250986E-2</v>
      </c>
      <c r="S44">
        <f t="shared" si="11"/>
        <v>241.7549781274264</v>
      </c>
      <c r="T44">
        <f t="shared" si="12"/>
        <v>27.204707176960021</v>
      </c>
      <c r="U44">
        <f t="shared" si="13"/>
        <v>26.2119</v>
      </c>
      <c r="V44">
        <f t="shared" si="14"/>
        <v>3.4168000478895961</v>
      </c>
      <c r="W44">
        <f t="shared" si="15"/>
        <v>49.842178891037861</v>
      </c>
      <c r="X44">
        <f t="shared" si="16"/>
        <v>1.7188070648224001</v>
      </c>
      <c r="Y44">
        <f t="shared" si="17"/>
        <v>3.4484990485266676</v>
      </c>
      <c r="Z44">
        <f t="shared" si="18"/>
        <v>1.697992983067196</v>
      </c>
      <c r="AA44">
        <f t="shared" si="19"/>
        <v>-108.11168501513259</v>
      </c>
      <c r="AB44">
        <f t="shared" si="20"/>
        <v>23.181776659307541</v>
      </c>
      <c r="AC44">
        <f t="shared" si="21"/>
        <v>1.8068016714251542</v>
      </c>
      <c r="AD44">
        <f t="shared" si="22"/>
        <v>158.63187144302648</v>
      </c>
      <c r="AE44">
        <v>0</v>
      </c>
      <c r="AF44">
        <v>0</v>
      </c>
      <c r="AG44">
        <f t="shared" si="23"/>
        <v>1</v>
      </c>
      <c r="AH44">
        <f t="shared" si="24"/>
        <v>0</v>
      </c>
      <c r="AI44">
        <f t="shared" si="25"/>
        <v>47722.855559453536</v>
      </c>
      <c r="AJ44" t="s">
        <v>301</v>
      </c>
      <c r="AK44">
        <v>0</v>
      </c>
      <c r="AL44">
        <v>0</v>
      </c>
      <c r="AM44">
        <v>0</v>
      </c>
      <c r="AN44" t="e">
        <f t="shared" si="26"/>
        <v>#DIV/0!</v>
      </c>
      <c r="AO44">
        <v>-1</v>
      </c>
      <c r="AP44" t="s">
        <v>409</v>
      </c>
      <c r="AQ44">
        <v>10274</v>
      </c>
      <c r="AR44">
        <v>823.11263999999994</v>
      </c>
      <c r="AS44">
        <v>980.01099999999997</v>
      </c>
      <c r="AT44">
        <f t="shared" si="27"/>
        <v>0.1600985703221699</v>
      </c>
      <c r="AU44">
        <v>0.5</v>
      </c>
      <c r="AV44">
        <f t="shared" si="28"/>
        <v>1261.3034995478893</v>
      </c>
      <c r="AW44">
        <f t="shared" si="29"/>
        <v>17.458936711237229</v>
      </c>
      <c r="AX44">
        <f t="shared" si="30"/>
        <v>100.96644350998336</v>
      </c>
      <c r="AY44">
        <f t="shared" si="31"/>
        <v>1.4634809716974371E-2</v>
      </c>
      <c r="AZ44">
        <f t="shared" si="32"/>
        <v>-1</v>
      </c>
      <c r="BA44" t="e">
        <f t="shared" si="33"/>
        <v>#DIV/0!</v>
      </c>
      <c r="BB44" t="s">
        <v>301</v>
      </c>
      <c r="BC44">
        <v>0</v>
      </c>
      <c r="BD44" t="e">
        <f t="shared" si="34"/>
        <v>#DIV/0!</v>
      </c>
      <c r="BE44" t="e">
        <f t="shared" si="35"/>
        <v>#DIV/0!</v>
      </c>
      <c r="BF44" t="e">
        <f t="shared" si="36"/>
        <v>#DIV/0!</v>
      </c>
      <c r="BG44" t="e">
        <f t="shared" si="37"/>
        <v>#DIV/0!</v>
      </c>
      <c r="BH44">
        <f t="shared" si="38"/>
        <v>0.1600985703221699</v>
      </c>
      <c r="BI44" t="e">
        <f t="shared" si="39"/>
        <v>#DIV/0!</v>
      </c>
      <c r="BJ44" t="e">
        <f t="shared" si="40"/>
        <v>#DIV/0!</v>
      </c>
      <c r="BK44" t="e">
        <f t="shared" si="41"/>
        <v>#DIV/0!</v>
      </c>
      <c r="BL44">
        <f t="shared" si="42"/>
        <v>1500.11</v>
      </c>
      <c r="BM44">
        <f t="shared" si="43"/>
        <v>1261.3034995478893</v>
      </c>
      <c r="BN44">
        <f t="shared" si="44"/>
        <v>0.84080734049362338</v>
      </c>
      <c r="BO44">
        <f t="shared" si="45"/>
        <v>0.16115816715269307</v>
      </c>
      <c r="BP44">
        <v>6</v>
      </c>
      <c r="BQ44">
        <v>0.5</v>
      </c>
      <c r="BR44" t="s">
        <v>303</v>
      </c>
      <c r="BS44">
        <v>1634227431.0999999</v>
      </c>
      <c r="BT44">
        <v>988.08100000000002</v>
      </c>
      <c r="BU44">
        <v>1000.01</v>
      </c>
      <c r="BV44">
        <v>19.0624</v>
      </c>
      <c r="BW44">
        <v>17.619499999999999</v>
      </c>
      <c r="BX44">
        <v>985.08</v>
      </c>
      <c r="BY44">
        <v>18.937200000000001</v>
      </c>
      <c r="BZ44">
        <v>999.97799999999995</v>
      </c>
      <c r="CA44">
        <v>90.067599999999999</v>
      </c>
      <c r="CB44">
        <v>9.9801000000000001E-2</v>
      </c>
      <c r="CC44">
        <v>26.368300000000001</v>
      </c>
      <c r="CD44">
        <v>26.2119</v>
      </c>
      <c r="CE44">
        <v>999.9</v>
      </c>
      <c r="CF44">
        <v>0</v>
      </c>
      <c r="CG44">
        <v>0</v>
      </c>
      <c r="CH44">
        <v>9999.3799999999992</v>
      </c>
      <c r="CI44">
        <v>0</v>
      </c>
      <c r="CJ44">
        <v>1.5289399999999999E-3</v>
      </c>
      <c r="CK44">
        <v>1500.11</v>
      </c>
      <c r="CL44">
        <v>0.97299999999999998</v>
      </c>
      <c r="CM44">
        <v>2.6999800000000001E-2</v>
      </c>
      <c r="CN44">
        <v>0</v>
      </c>
      <c r="CO44">
        <v>822.63499999999999</v>
      </c>
      <c r="CP44">
        <v>5.0005600000000001</v>
      </c>
      <c r="CQ44">
        <v>12281.7</v>
      </c>
      <c r="CR44">
        <v>12932.5</v>
      </c>
      <c r="CS44">
        <v>40.061999999999998</v>
      </c>
      <c r="CT44">
        <v>40.436999999999998</v>
      </c>
      <c r="CU44">
        <v>39</v>
      </c>
      <c r="CV44">
        <v>39.936999999999998</v>
      </c>
      <c r="CW44">
        <v>40.75</v>
      </c>
      <c r="CX44">
        <v>1454.74</v>
      </c>
      <c r="CY44">
        <v>40.369999999999997</v>
      </c>
      <c r="CZ44">
        <v>0</v>
      </c>
      <c r="DA44">
        <v>152.5999999046326</v>
      </c>
      <c r="DB44">
        <v>0</v>
      </c>
      <c r="DC44">
        <v>823.11263999999994</v>
      </c>
      <c r="DD44">
        <v>-6.3569999956953218</v>
      </c>
      <c r="DE44">
        <v>-122.9153844995613</v>
      </c>
      <c r="DF44">
        <v>12295.531999999999</v>
      </c>
      <c r="DG44">
        <v>15</v>
      </c>
      <c r="DH44">
        <v>1634227388.5999999</v>
      </c>
      <c r="DI44" t="s">
        <v>410</v>
      </c>
      <c r="DJ44">
        <v>1634227385.5999999</v>
      </c>
      <c r="DK44">
        <v>1634227388.5999999</v>
      </c>
      <c r="DL44">
        <v>29</v>
      </c>
      <c r="DM44">
        <v>0.11</v>
      </c>
      <c r="DN44">
        <v>2E-3</v>
      </c>
      <c r="DO44">
        <v>3.01</v>
      </c>
      <c r="DP44">
        <v>9.4E-2</v>
      </c>
      <c r="DQ44">
        <v>1000</v>
      </c>
      <c r="DR44">
        <v>17</v>
      </c>
      <c r="DS44">
        <v>0.24</v>
      </c>
      <c r="DT44">
        <v>0.04</v>
      </c>
      <c r="DU44">
        <v>-11.944827500000001</v>
      </c>
      <c r="DV44">
        <v>0.54429005628518412</v>
      </c>
      <c r="DW44">
        <v>7.1700836771616719E-2</v>
      </c>
      <c r="DX44">
        <v>0</v>
      </c>
      <c r="DY44">
        <v>823.62182857142864</v>
      </c>
      <c r="DZ44">
        <v>-7.2499021526417629</v>
      </c>
      <c r="EA44">
        <v>0.76094608353077853</v>
      </c>
      <c r="EB44">
        <v>0</v>
      </c>
      <c r="EC44">
        <v>1.48024025</v>
      </c>
      <c r="ED44">
        <v>-0.2086852908067563</v>
      </c>
      <c r="EE44">
        <v>2.0088756368613288E-2</v>
      </c>
      <c r="EF44">
        <v>0</v>
      </c>
      <c r="EG44">
        <v>0</v>
      </c>
      <c r="EH44">
        <v>3</v>
      </c>
      <c r="EI44" t="s">
        <v>352</v>
      </c>
      <c r="EJ44">
        <v>100</v>
      </c>
      <c r="EK44">
        <v>100</v>
      </c>
      <c r="EL44">
        <v>3.0009999999999999</v>
      </c>
      <c r="EM44">
        <v>0.12520000000000001</v>
      </c>
      <c r="EN44">
        <v>1.8607253515386271</v>
      </c>
      <c r="EO44">
        <v>1.948427853356016E-3</v>
      </c>
      <c r="EP44">
        <v>-1.17243448438673E-6</v>
      </c>
      <c r="EQ44">
        <v>3.7522437633766031E-10</v>
      </c>
      <c r="ER44">
        <v>-6.0208250464975688E-2</v>
      </c>
      <c r="ES44">
        <v>1.324990706552629E-3</v>
      </c>
      <c r="ET44">
        <v>4.5198677459254959E-4</v>
      </c>
      <c r="EU44">
        <v>-2.6198240979392152E-7</v>
      </c>
      <c r="EV44">
        <v>2</v>
      </c>
      <c r="EW44">
        <v>2078</v>
      </c>
      <c r="EX44">
        <v>1</v>
      </c>
      <c r="EY44">
        <v>28</v>
      </c>
      <c r="EZ44">
        <v>0.8</v>
      </c>
      <c r="FA44">
        <v>0.7</v>
      </c>
      <c r="FB44">
        <v>3.3532700000000002</v>
      </c>
      <c r="FC44">
        <v>2.52197</v>
      </c>
      <c r="FD44">
        <v>2.8491200000000001</v>
      </c>
      <c r="FE44">
        <v>3.1652800000000001</v>
      </c>
      <c r="FF44">
        <v>3.0981399999999999</v>
      </c>
      <c r="FG44">
        <v>2.36938</v>
      </c>
      <c r="FH44">
        <v>35.244</v>
      </c>
      <c r="FI44">
        <v>24.2364</v>
      </c>
      <c r="FJ44">
        <v>18</v>
      </c>
      <c r="FK44">
        <v>1062.99</v>
      </c>
      <c r="FL44">
        <v>729.85799999999995</v>
      </c>
      <c r="FM44">
        <v>25</v>
      </c>
      <c r="FN44">
        <v>24.104500000000002</v>
      </c>
      <c r="FO44">
        <v>30.0001</v>
      </c>
      <c r="FP44">
        <v>23.862300000000001</v>
      </c>
      <c r="FQ44">
        <v>23.936499999999999</v>
      </c>
      <c r="FR44">
        <v>67.102800000000002</v>
      </c>
      <c r="FS44">
        <v>28.329899999999999</v>
      </c>
      <c r="FT44">
        <v>0</v>
      </c>
      <c r="FU44">
        <v>25</v>
      </c>
      <c r="FV44">
        <v>1000</v>
      </c>
      <c r="FW44">
        <v>17.603200000000001</v>
      </c>
      <c r="FX44">
        <v>101.246</v>
      </c>
      <c r="FY44">
        <v>101.771</v>
      </c>
    </row>
    <row r="45" spans="1:181" x14ac:dyDescent="0.2">
      <c r="A45">
        <v>27</v>
      </c>
      <c r="B45">
        <v>1634227553.0999999</v>
      </c>
      <c r="C45">
        <v>4014</v>
      </c>
      <c r="D45" t="s">
        <v>411</v>
      </c>
      <c r="E45" t="s">
        <v>412</v>
      </c>
      <c r="F45" t="s">
        <v>300</v>
      </c>
      <c r="G45">
        <v>1634227553.0999999</v>
      </c>
      <c r="H45">
        <f t="shared" si="0"/>
        <v>1.7514055444706193E-3</v>
      </c>
      <c r="I45">
        <f t="shared" si="1"/>
        <v>1.7514055444706194</v>
      </c>
      <c r="J45">
        <f t="shared" si="2"/>
        <v>17.936649922001571</v>
      </c>
      <c r="K45">
        <f t="shared" si="3"/>
        <v>1187.97</v>
      </c>
      <c r="L45">
        <f t="shared" si="4"/>
        <v>837.72192878103101</v>
      </c>
      <c r="M45">
        <f t="shared" si="5"/>
        <v>75.539127104353568</v>
      </c>
      <c r="N45">
        <f t="shared" si="6"/>
        <v>107.12172350166</v>
      </c>
      <c r="O45">
        <f t="shared" si="7"/>
        <v>9.1464864424190426E-2</v>
      </c>
      <c r="P45">
        <f t="shared" si="8"/>
        <v>2.7490803884425823</v>
      </c>
      <c r="Q45">
        <f t="shared" si="9"/>
        <v>8.980729148637441E-2</v>
      </c>
      <c r="R45">
        <f t="shared" si="10"/>
        <v>5.6275981452606233E-2</v>
      </c>
      <c r="S45">
        <f t="shared" si="11"/>
        <v>241.76353712723932</v>
      </c>
      <c r="T45">
        <f t="shared" si="12"/>
        <v>27.423952428210512</v>
      </c>
      <c r="U45">
        <f t="shared" si="13"/>
        <v>26.2971</v>
      </c>
      <c r="V45">
        <f t="shared" si="14"/>
        <v>3.4340366008046828</v>
      </c>
      <c r="W45">
        <f t="shared" si="15"/>
        <v>49.969421282688756</v>
      </c>
      <c r="X45">
        <f t="shared" si="16"/>
        <v>1.7258304524654</v>
      </c>
      <c r="Y45">
        <f t="shared" si="17"/>
        <v>3.4537731439833403</v>
      </c>
      <c r="Z45">
        <f t="shared" si="18"/>
        <v>1.7082061483392827</v>
      </c>
      <c r="AA45">
        <f t="shared" si="19"/>
        <v>-77.236984511154319</v>
      </c>
      <c r="AB45">
        <f t="shared" si="20"/>
        <v>14.391037766656831</v>
      </c>
      <c r="AC45">
        <f t="shared" si="21"/>
        <v>1.1223666329313853</v>
      </c>
      <c r="AD45">
        <f t="shared" si="22"/>
        <v>180.03995701567322</v>
      </c>
      <c r="AE45">
        <v>0</v>
      </c>
      <c r="AF45">
        <v>0</v>
      </c>
      <c r="AG45">
        <f t="shared" si="23"/>
        <v>1</v>
      </c>
      <c r="AH45">
        <f t="shared" si="24"/>
        <v>0</v>
      </c>
      <c r="AI45">
        <f t="shared" si="25"/>
        <v>47712.452543628366</v>
      </c>
      <c r="AJ45" t="s">
        <v>301</v>
      </c>
      <c r="AK45">
        <v>0</v>
      </c>
      <c r="AL45">
        <v>0</v>
      </c>
      <c r="AM45">
        <v>0</v>
      </c>
      <c r="AN45" t="e">
        <f t="shared" si="26"/>
        <v>#DIV/0!</v>
      </c>
      <c r="AO45">
        <v>-1</v>
      </c>
      <c r="AP45" t="s">
        <v>413</v>
      </c>
      <c r="AQ45">
        <v>10277.299999999999</v>
      </c>
      <c r="AR45">
        <v>821.39992307692307</v>
      </c>
      <c r="AS45">
        <v>979.80600000000004</v>
      </c>
      <c r="AT45">
        <f t="shared" si="27"/>
        <v>0.16167085823425964</v>
      </c>
      <c r="AU45">
        <v>0.5</v>
      </c>
      <c r="AV45">
        <f t="shared" si="28"/>
        <v>1261.3457995477922</v>
      </c>
      <c r="AW45">
        <f t="shared" si="29"/>
        <v>17.936649922001571</v>
      </c>
      <c r="AX45">
        <f t="shared" si="30"/>
        <v>101.961428971535</v>
      </c>
      <c r="AY45">
        <f t="shared" si="31"/>
        <v>1.5013051875854021E-2</v>
      </c>
      <c r="AZ45">
        <f t="shared" si="32"/>
        <v>-1</v>
      </c>
      <c r="BA45" t="e">
        <f t="shared" si="33"/>
        <v>#DIV/0!</v>
      </c>
      <c r="BB45" t="s">
        <v>301</v>
      </c>
      <c r="BC45">
        <v>0</v>
      </c>
      <c r="BD45" t="e">
        <f t="shared" si="34"/>
        <v>#DIV/0!</v>
      </c>
      <c r="BE45" t="e">
        <f t="shared" si="35"/>
        <v>#DIV/0!</v>
      </c>
      <c r="BF45" t="e">
        <f t="shared" si="36"/>
        <v>#DIV/0!</v>
      </c>
      <c r="BG45" t="e">
        <f t="shared" si="37"/>
        <v>#DIV/0!</v>
      </c>
      <c r="BH45">
        <f t="shared" si="38"/>
        <v>0.16167085823425958</v>
      </c>
      <c r="BI45" t="e">
        <f t="shared" si="39"/>
        <v>#DIV/0!</v>
      </c>
      <c r="BJ45" t="e">
        <f t="shared" si="40"/>
        <v>#DIV/0!</v>
      </c>
      <c r="BK45" t="e">
        <f t="shared" si="41"/>
        <v>#DIV/0!</v>
      </c>
      <c r="BL45">
        <f t="shared" si="42"/>
        <v>1500.16</v>
      </c>
      <c r="BM45">
        <f t="shared" si="43"/>
        <v>1261.3457995477922</v>
      </c>
      <c r="BN45">
        <f t="shared" si="44"/>
        <v>0.84080751356374805</v>
      </c>
      <c r="BO45">
        <f t="shared" si="45"/>
        <v>0.16115850117803387</v>
      </c>
      <c r="BP45">
        <v>6</v>
      </c>
      <c r="BQ45">
        <v>0.5</v>
      </c>
      <c r="BR45" t="s">
        <v>303</v>
      </c>
      <c r="BS45">
        <v>1634227553.0999999</v>
      </c>
      <c r="BT45">
        <v>1187.97</v>
      </c>
      <c r="BU45">
        <v>1199.98</v>
      </c>
      <c r="BV45">
        <v>19.139299999999999</v>
      </c>
      <c r="BW45">
        <v>18.108599999999999</v>
      </c>
      <c r="BX45">
        <v>1184.8399999999999</v>
      </c>
      <c r="BY45">
        <v>19.011900000000001</v>
      </c>
      <c r="BZ45">
        <v>1000.03</v>
      </c>
      <c r="CA45">
        <v>90.072000000000003</v>
      </c>
      <c r="CB45">
        <v>0.100078</v>
      </c>
      <c r="CC45">
        <v>26.394200000000001</v>
      </c>
      <c r="CD45">
        <v>26.2971</v>
      </c>
      <c r="CE45">
        <v>999.9</v>
      </c>
      <c r="CF45">
        <v>0</v>
      </c>
      <c r="CG45">
        <v>0</v>
      </c>
      <c r="CH45">
        <v>9997.5</v>
      </c>
      <c r="CI45">
        <v>0</v>
      </c>
      <c r="CJ45">
        <v>1.5289399999999999E-3</v>
      </c>
      <c r="CK45">
        <v>1500.16</v>
      </c>
      <c r="CL45">
        <v>0.97299500000000005</v>
      </c>
      <c r="CM45">
        <v>2.7005399999999999E-2</v>
      </c>
      <c r="CN45">
        <v>0</v>
      </c>
      <c r="CO45">
        <v>820.75400000000002</v>
      </c>
      <c r="CP45">
        <v>5.0005600000000001</v>
      </c>
      <c r="CQ45">
        <v>12203.3</v>
      </c>
      <c r="CR45">
        <v>12932.9</v>
      </c>
      <c r="CS45">
        <v>38.561999999999998</v>
      </c>
      <c r="CT45">
        <v>38.875</v>
      </c>
      <c r="CU45">
        <v>37.311999999999998</v>
      </c>
      <c r="CV45">
        <v>37.561999999999998</v>
      </c>
      <c r="CW45">
        <v>39.061999999999998</v>
      </c>
      <c r="CX45">
        <v>1454.78</v>
      </c>
      <c r="CY45">
        <v>40.380000000000003</v>
      </c>
      <c r="CZ45">
        <v>0</v>
      </c>
      <c r="DA45">
        <v>121.7999999523163</v>
      </c>
      <c r="DB45">
        <v>0</v>
      </c>
      <c r="DC45">
        <v>821.39992307692307</v>
      </c>
      <c r="DD45">
        <v>-3.6090940252362591</v>
      </c>
      <c r="DE45">
        <v>-100.1811965272756</v>
      </c>
      <c r="DF45">
        <v>12213.926923076921</v>
      </c>
      <c r="DG45">
        <v>15</v>
      </c>
      <c r="DH45">
        <v>1634227510.0999999</v>
      </c>
      <c r="DI45" t="s">
        <v>414</v>
      </c>
      <c r="DJ45">
        <v>1634227509.0999999</v>
      </c>
      <c r="DK45">
        <v>1634227510.0999999</v>
      </c>
      <c r="DL45">
        <v>30</v>
      </c>
      <c r="DM45">
        <v>-1.9E-2</v>
      </c>
      <c r="DN45">
        <v>1E-3</v>
      </c>
      <c r="DO45">
        <v>3.1379999999999999</v>
      </c>
      <c r="DP45">
        <v>0.106</v>
      </c>
      <c r="DQ45">
        <v>1200</v>
      </c>
      <c r="DR45">
        <v>18</v>
      </c>
      <c r="DS45">
        <v>0.17</v>
      </c>
      <c r="DT45">
        <v>0.08</v>
      </c>
      <c r="DU45">
        <v>-12.1405625</v>
      </c>
      <c r="DV45">
        <v>0.73586228893061478</v>
      </c>
      <c r="DW45">
        <v>8.3253794770869111E-2</v>
      </c>
      <c r="DX45">
        <v>0</v>
      </c>
      <c r="DY45">
        <v>821.71996969696966</v>
      </c>
      <c r="DZ45">
        <v>-4.8783415337628897</v>
      </c>
      <c r="EA45">
        <v>0.53064006432760469</v>
      </c>
      <c r="EB45">
        <v>0</v>
      </c>
      <c r="EC45">
        <v>1.06029475</v>
      </c>
      <c r="ED45">
        <v>-0.171858574108819</v>
      </c>
      <c r="EE45">
        <v>1.6548459745169639E-2</v>
      </c>
      <c r="EF45">
        <v>0</v>
      </c>
      <c r="EG45">
        <v>0</v>
      </c>
      <c r="EH45">
        <v>3</v>
      </c>
      <c r="EI45" t="s">
        <v>352</v>
      </c>
      <c r="EJ45">
        <v>100</v>
      </c>
      <c r="EK45">
        <v>100</v>
      </c>
      <c r="EL45">
        <v>3.13</v>
      </c>
      <c r="EM45">
        <v>0.12740000000000001</v>
      </c>
      <c r="EN45">
        <v>1.8417185849387441</v>
      </c>
      <c r="EO45">
        <v>1.948427853356016E-3</v>
      </c>
      <c r="EP45">
        <v>-1.17243448438673E-6</v>
      </c>
      <c r="EQ45">
        <v>3.7522437633766031E-10</v>
      </c>
      <c r="ER45">
        <v>-5.9391636937964121E-2</v>
      </c>
      <c r="ES45">
        <v>1.324990706552629E-3</v>
      </c>
      <c r="ET45">
        <v>4.5198677459254959E-4</v>
      </c>
      <c r="EU45">
        <v>-2.6198240979392152E-7</v>
      </c>
      <c r="EV45">
        <v>2</v>
      </c>
      <c r="EW45">
        <v>2078</v>
      </c>
      <c r="EX45">
        <v>1</v>
      </c>
      <c r="EY45">
        <v>28</v>
      </c>
      <c r="EZ45">
        <v>0.7</v>
      </c>
      <c r="FA45">
        <v>0.7</v>
      </c>
      <c r="FB45">
        <v>3.8549799999999999</v>
      </c>
      <c r="FC45">
        <v>2.51953</v>
      </c>
      <c r="FD45">
        <v>2.8491200000000001</v>
      </c>
      <c r="FE45">
        <v>3.1652800000000001</v>
      </c>
      <c r="FF45">
        <v>3.0981399999999999</v>
      </c>
      <c r="FG45">
        <v>2.4438499999999999</v>
      </c>
      <c r="FH45">
        <v>35.244</v>
      </c>
      <c r="FI45">
        <v>24.2364</v>
      </c>
      <c r="FJ45">
        <v>18</v>
      </c>
      <c r="FK45">
        <v>1064.48</v>
      </c>
      <c r="FL45">
        <v>731.13400000000001</v>
      </c>
      <c r="FM45">
        <v>24.9999</v>
      </c>
      <c r="FN45">
        <v>24.104500000000002</v>
      </c>
      <c r="FO45">
        <v>30.0001</v>
      </c>
      <c r="FP45">
        <v>23.860199999999999</v>
      </c>
      <c r="FQ45">
        <v>23.936499999999999</v>
      </c>
      <c r="FR45">
        <v>77.148899999999998</v>
      </c>
      <c r="FS45">
        <v>25.9221</v>
      </c>
      <c r="FT45">
        <v>0</v>
      </c>
      <c r="FU45">
        <v>25</v>
      </c>
      <c r="FV45">
        <v>1200</v>
      </c>
      <c r="FW45">
        <v>18.1098</v>
      </c>
      <c r="FX45">
        <v>101.248</v>
      </c>
      <c r="FY45">
        <v>101.77</v>
      </c>
    </row>
    <row r="46" spans="1:181" x14ac:dyDescent="0.2">
      <c r="A46">
        <v>28</v>
      </c>
      <c r="B46">
        <v>1634227675.0999999</v>
      </c>
      <c r="C46">
        <v>4136</v>
      </c>
      <c r="D46" t="s">
        <v>415</v>
      </c>
      <c r="E46" t="s">
        <v>416</v>
      </c>
      <c r="F46" t="s">
        <v>300</v>
      </c>
      <c r="G46">
        <v>1634227675.0999999</v>
      </c>
      <c r="H46">
        <f t="shared" si="0"/>
        <v>1.3009327005497828E-3</v>
      </c>
      <c r="I46">
        <f t="shared" si="1"/>
        <v>1.3009327005497828</v>
      </c>
      <c r="J46">
        <f t="shared" si="2"/>
        <v>18.705924081084728</v>
      </c>
      <c r="K46">
        <f t="shared" si="3"/>
        <v>1487.636</v>
      </c>
      <c r="L46">
        <f t="shared" si="4"/>
        <v>1000.3211856030383</v>
      </c>
      <c r="M46">
        <f t="shared" si="5"/>
        <v>90.201593150865307</v>
      </c>
      <c r="N46">
        <f t="shared" si="6"/>
        <v>134.14405209031602</v>
      </c>
      <c r="O46">
        <f t="shared" si="7"/>
        <v>6.7509401348701412E-2</v>
      </c>
      <c r="P46">
        <f t="shared" si="8"/>
        <v>2.7490897516059585</v>
      </c>
      <c r="Q46">
        <f t="shared" si="9"/>
        <v>6.6601749419068323E-2</v>
      </c>
      <c r="R46">
        <f t="shared" si="10"/>
        <v>4.1706625595601537E-2</v>
      </c>
      <c r="S46">
        <f t="shared" si="11"/>
        <v>241.72407512753205</v>
      </c>
      <c r="T46">
        <f t="shared" si="12"/>
        <v>27.479397319899121</v>
      </c>
      <c r="U46">
        <f t="shared" si="13"/>
        <v>26.296199999999999</v>
      </c>
      <c r="V46">
        <f t="shared" si="14"/>
        <v>3.4338541284789894</v>
      </c>
      <c r="W46">
        <f t="shared" si="15"/>
        <v>50.086483926150294</v>
      </c>
      <c r="X46">
        <f t="shared" si="16"/>
        <v>1.7228743569384002</v>
      </c>
      <c r="Y46">
        <f t="shared" si="17"/>
        <v>3.4397989674792937</v>
      </c>
      <c r="Z46">
        <f t="shared" si="18"/>
        <v>1.7109797715405892</v>
      </c>
      <c r="AA46">
        <f t="shared" si="19"/>
        <v>-57.371132094245418</v>
      </c>
      <c r="AB46">
        <f t="shared" si="20"/>
        <v>4.3425215519758176</v>
      </c>
      <c r="AC46">
        <f t="shared" si="21"/>
        <v>0.3385568875074238</v>
      </c>
      <c r="AD46">
        <f t="shared" si="22"/>
        <v>189.03402147276987</v>
      </c>
      <c r="AE46">
        <v>0</v>
      </c>
      <c r="AF46">
        <v>0</v>
      </c>
      <c r="AG46">
        <f t="shared" si="23"/>
        <v>1</v>
      </c>
      <c r="AH46">
        <f t="shared" si="24"/>
        <v>0</v>
      </c>
      <c r="AI46">
        <f t="shared" si="25"/>
        <v>47723.668234331926</v>
      </c>
      <c r="AJ46" t="s">
        <v>301</v>
      </c>
      <c r="AK46">
        <v>0</v>
      </c>
      <c r="AL46">
        <v>0</v>
      </c>
      <c r="AM46">
        <v>0</v>
      </c>
      <c r="AN46" t="e">
        <f t="shared" si="26"/>
        <v>#DIV/0!</v>
      </c>
      <c r="AO46">
        <v>-1</v>
      </c>
      <c r="AP46" t="s">
        <v>417</v>
      </c>
      <c r="AQ46">
        <v>10279.700000000001</v>
      </c>
      <c r="AR46">
        <v>822.73411999999996</v>
      </c>
      <c r="AS46">
        <v>982.505</v>
      </c>
      <c r="AT46">
        <f t="shared" si="27"/>
        <v>0.16261584419417718</v>
      </c>
      <c r="AU46">
        <v>0.5</v>
      </c>
      <c r="AV46">
        <f t="shared" si="28"/>
        <v>1261.1435995479442</v>
      </c>
      <c r="AW46">
        <f t="shared" si="29"/>
        <v>18.705924081084728</v>
      </c>
      <c r="AX46">
        <f t="shared" si="30"/>
        <v>102.54096554528614</v>
      </c>
      <c r="AY46">
        <f t="shared" si="31"/>
        <v>1.5625440344896727E-2</v>
      </c>
      <c r="AZ46">
        <f t="shared" si="32"/>
        <v>-1</v>
      </c>
      <c r="BA46" t="e">
        <f t="shared" si="33"/>
        <v>#DIV/0!</v>
      </c>
      <c r="BB46" t="s">
        <v>301</v>
      </c>
      <c r="BC46">
        <v>0</v>
      </c>
      <c r="BD46" t="e">
        <f t="shared" si="34"/>
        <v>#DIV/0!</v>
      </c>
      <c r="BE46" t="e">
        <f t="shared" si="35"/>
        <v>#DIV/0!</v>
      </c>
      <c r="BF46" t="e">
        <f t="shared" si="36"/>
        <v>#DIV/0!</v>
      </c>
      <c r="BG46" t="e">
        <f t="shared" si="37"/>
        <v>#DIV/0!</v>
      </c>
      <c r="BH46">
        <f t="shared" si="38"/>
        <v>0.16261584419417716</v>
      </c>
      <c r="BI46" t="e">
        <f t="shared" si="39"/>
        <v>#DIV/0!</v>
      </c>
      <c r="BJ46" t="e">
        <f t="shared" si="40"/>
        <v>#DIV/0!</v>
      </c>
      <c r="BK46" t="e">
        <f t="shared" si="41"/>
        <v>#DIV/0!</v>
      </c>
      <c r="BL46">
        <f t="shared" si="42"/>
        <v>1499.92</v>
      </c>
      <c r="BM46">
        <f t="shared" si="43"/>
        <v>1261.1435995479442</v>
      </c>
      <c r="BN46">
        <f t="shared" si="44"/>
        <v>0.84080724275157614</v>
      </c>
      <c r="BO46">
        <f t="shared" si="45"/>
        <v>0.16115797851054192</v>
      </c>
      <c r="BP46">
        <v>6</v>
      </c>
      <c r="BQ46">
        <v>0.5</v>
      </c>
      <c r="BR46" t="s">
        <v>303</v>
      </c>
      <c r="BS46">
        <v>1634227675.0999999</v>
      </c>
      <c r="BT46">
        <v>1487.636</v>
      </c>
      <c r="BU46">
        <v>1500.02</v>
      </c>
      <c r="BV46">
        <v>19.106400000000001</v>
      </c>
      <c r="BW46">
        <v>18.340800000000002</v>
      </c>
      <c r="BX46">
        <v>1483.75</v>
      </c>
      <c r="BY46">
        <v>18.991399999999999</v>
      </c>
      <c r="BZ46">
        <v>1000.06</v>
      </c>
      <c r="CA46">
        <v>90.072500000000005</v>
      </c>
      <c r="CB46">
        <v>0.100131</v>
      </c>
      <c r="CC46">
        <v>26.325500000000002</v>
      </c>
      <c r="CD46">
        <v>26.296199999999999</v>
      </c>
      <c r="CE46">
        <v>999.9</v>
      </c>
      <c r="CF46">
        <v>0</v>
      </c>
      <c r="CG46">
        <v>0</v>
      </c>
      <c r="CH46">
        <v>9997.5</v>
      </c>
      <c r="CI46">
        <v>0</v>
      </c>
      <c r="CJ46">
        <v>1.5289399999999999E-3</v>
      </c>
      <c r="CK46">
        <v>1499.92</v>
      </c>
      <c r="CL46">
        <v>0.97300500000000001</v>
      </c>
      <c r="CM46">
        <v>2.6994799999999999E-2</v>
      </c>
      <c r="CN46">
        <v>0</v>
      </c>
      <c r="CO46">
        <v>822.03</v>
      </c>
      <c r="CP46">
        <v>5.0005600000000001</v>
      </c>
      <c r="CQ46">
        <v>12180.7</v>
      </c>
      <c r="CR46">
        <v>12930.8</v>
      </c>
      <c r="CS46">
        <v>37.436999999999998</v>
      </c>
      <c r="CT46">
        <v>38.061999999999998</v>
      </c>
      <c r="CU46">
        <v>36.25</v>
      </c>
      <c r="CV46">
        <v>36.75</v>
      </c>
      <c r="CW46">
        <v>38.125</v>
      </c>
      <c r="CX46">
        <v>1454.56</v>
      </c>
      <c r="CY46">
        <v>40.36</v>
      </c>
      <c r="CZ46">
        <v>0</v>
      </c>
      <c r="DA46">
        <v>121.3999998569489</v>
      </c>
      <c r="DB46">
        <v>0</v>
      </c>
      <c r="DC46">
        <v>822.73411999999996</v>
      </c>
      <c r="DD46">
        <v>-7.9702307877843079</v>
      </c>
      <c r="DE46">
        <v>-119.9153848547529</v>
      </c>
      <c r="DF46">
        <v>12195.2</v>
      </c>
      <c r="DG46">
        <v>15</v>
      </c>
      <c r="DH46">
        <v>1634227696.0999999</v>
      </c>
      <c r="DI46" t="s">
        <v>418</v>
      </c>
      <c r="DJ46">
        <v>1634227696.0999999</v>
      </c>
      <c r="DK46">
        <v>1634227693.0999999</v>
      </c>
      <c r="DL46">
        <v>31</v>
      </c>
      <c r="DM46">
        <v>0.496</v>
      </c>
      <c r="DN46">
        <v>1E-3</v>
      </c>
      <c r="DO46">
        <v>3.8860000000000001</v>
      </c>
      <c r="DP46">
        <v>0.115</v>
      </c>
      <c r="DQ46">
        <v>1500</v>
      </c>
      <c r="DR46">
        <v>18</v>
      </c>
      <c r="DS46">
        <v>0.28000000000000003</v>
      </c>
      <c r="DT46">
        <v>0.14000000000000001</v>
      </c>
      <c r="DU46">
        <v>-12.8514275</v>
      </c>
      <c r="DV46">
        <v>0.26093245778614982</v>
      </c>
      <c r="DW46">
        <v>6.3275943246624097E-2</v>
      </c>
      <c r="DX46">
        <v>1</v>
      </c>
      <c r="DY46">
        <v>823.15171428571421</v>
      </c>
      <c r="DZ46">
        <v>-7.4124052114035512</v>
      </c>
      <c r="EA46">
        <v>0.77448373851520236</v>
      </c>
      <c r="EB46">
        <v>0</v>
      </c>
      <c r="EC46">
        <v>0.78732327499999999</v>
      </c>
      <c r="ED46">
        <v>-7.820209756097718E-2</v>
      </c>
      <c r="EE46">
        <v>9.7031744315649159E-3</v>
      </c>
      <c r="EF46">
        <v>1</v>
      </c>
      <c r="EG46">
        <v>2</v>
      </c>
      <c r="EH46">
        <v>3</v>
      </c>
      <c r="EI46" t="s">
        <v>305</v>
      </c>
      <c r="EJ46">
        <v>100</v>
      </c>
      <c r="EK46">
        <v>100</v>
      </c>
      <c r="EL46">
        <v>3.8860000000000001</v>
      </c>
      <c r="EM46">
        <v>0.115</v>
      </c>
      <c r="EN46">
        <v>1.8417185849387441</v>
      </c>
      <c r="EO46">
        <v>1.948427853356016E-3</v>
      </c>
      <c r="EP46">
        <v>-1.17243448438673E-6</v>
      </c>
      <c r="EQ46">
        <v>3.7522437633766031E-10</v>
      </c>
      <c r="ER46">
        <v>-5.9391636937964121E-2</v>
      </c>
      <c r="ES46">
        <v>1.324990706552629E-3</v>
      </c>
      <c r="ET46">
        <v>4.5198677459254959E-4</v>
      </c>
      <c r="EU46">
        <v>-2.6198240979392152E-7</v>
      </c>
      <c r="EV46">
        <v>2</v>
      </c>
      <c r="EW46">
        <v>2078</v>
      </c>
      <c r="EX46">
        <v>1</v>
      </c>
      <c r="EY46">
        <v>28</v>
      </c>
      <c r="EZ46">
        <v>2.8</v>
      </c>
      <c r="FA46">
        <v>2.8</v>
      </c>
      <c r="FB46">
        <v>4.5544399999999996</v>
      </c>
      <c r="FC46">
        <v>2.5158700000000001</v>
      </c>
      <c r="FD46">
        <v>2.8491200000000001</v>
      </c>
      <c r="FE46">
        <v>3.1640600000000001</v>
      </c>
      <c r="FF46">
        <v>3.0981399999999999</v>
      </c>
      <c r="FG46">
        <v>2.3571800000000001</v>
      </c>
      <c r="FH46">
        <v>35.267099999999999</v>
      </c>
      <c r="FI46">
        <v>24.227599999999999</v>
      </c>
      <c r="FJ46">
        <v>18</v>
      </c>
      <c r="FK46">
        <v>1063.74</v>
      </c>
      <c r="FL46">
        <v>733.18499999999995</v>
      </c>
      <c r="FM46">
        <v>25</v>
      </c>
      <c r="FN46">
        <v>24.104500000000002</v>
      </c>
      <c r="FO46">
        <v>30.0001</v>
      </c>
      <c r="FP46">
        <v>23.8582</v>
      </c>
      <c r="FQ46">
        <v>23.9345</v>
      </c>
      <c r="FR46">
        <v>91.120699999999999</v>
      </c>
      <c r="FS46">
        <v>24.816400000000002</v>
      </c>
      <c r="FT46">
        <v>0</v>
      </c>
      <c r="FU46">
        <v>25</v>
      </c>
      <c r="FV46">
        <v>1500</v>
      </c>
      <c r="FW46">
        <v>18.364000000000001</v>
      </c>
      <c r="FX46">
        <v>101.244</v>
      </c>
      <c r="FY46">
        <v>101.77</v>
      </c>
    </row>
    <row r="47" spans="1:181" x14ac:dyDescent="0.2">
      <c r="A47">
        <v>29</v>
      </c>
      <c r="B47">
        <v>1634227817.5</v>
      </c>
      <c r="C47">
        <v>4278.4000000953674</v>
      </c>
      <c r="D47" t="s">
        <v>419</v>
      </c>
      <c r="E47" t="s">
        <v>420</v>
      </c>
      <c r="F47" t="s">
        <v>300</v>
      </c>
      <c r="G47">
        <v>1634227817.5</v>
      </c>
      <c r="H47">
        <f t="shared" si="0"/>
        <v>1.0616676704225626E-3</v>
      </c>
      <c r="I47">
        <f t="shared" si="1"/>
        <v>1.0616676704225625</v>
      </c>
      <c r="J47">
        <f t="shared" si="2"/>
        <v>19.186307051434309</v>
      </c>
      <c r="K47">
        <f t="shared" si="3"/>
        <v>1692.21</v>
      </c>
      <c r="L47">
        <f t="shared" si="4"/>
        <v>1080.326752438013</v>
      </c>
      <c r="M47">
        <f t="shared" si="5"/>
        <v>97.41927438993342</v>
      </c>
      <c r="N47">
        <f t="shared" si="6"/>
        <v>152.59630472295296</v>
      </c>
      <c r="O47">
        <f t="shared" si="7"/>
        <v>5.4527539197656294E-2</v>
      </c>
      <c r="P47">
        <f t="shared" si="8"/>
        <v>2.7494743372466224</v>
      </c>
      <c r="Q47">
        <f t="shared" si="9"/>
        <v>5.3933827849874341E-2</v>
      </c>
      <c r="R47">
        <f t="shared" si="10"/>
        <v>3.3761446242083049E-2</v>
      </c>
      <c r="S47">
        <f t="shared" si="11"/>
        <v>241.71667412728675</v>
      </c>
      <c r="T47">
        <f t="shared" si="12"/>
        <v>27.558824911721217</v>
      </c>
      <c r="U47">
        <f t="shared" si="13"/>
        <v>26.323</v>
      </c>
      <c r="V47">
        <f t="shared" si="14"/>
        <v>3.4392913781894441</v>
      </c>
      <c r="W47">
        <f t="shared" si="15"/>
        <v>49.815941275517432</v>
      </c>
      <c r="X47">
        <f t="shared" si="16"/>
        <v>1.71494436503754</v>
      </c>
      <c r="Y47">
        <f t="shared" si="17"/>
        <v>3.442561399277158</v>
      </c>
      <c r="Z47">
        <f t="shared" si="18"/>
        <v>1.7243470131519041</v>
      </c>
      <c r="AA47">
        <f t="shared" si="19"/>
        <v>-46.81954426563501</v>
      </c>
      <c r="AB47">
        <f t="shared" si="20"/>
        <v>2.3864975335609069</v>
      </c>
      <c r="AC47">
        <f t="shared" si="21"/>
        <v>0.18607063290350703</v>
      </c>
      <c r="AD47">
        <f t="shared" si="22"/>
        <v>197.46969802811614</v>
      </c>
      <c r="AE47">
        <v>0</v>
      </c>
      <c r="AF47">
        <v>0</v>
      </c>
      <c r="AG47">
        <f t="shared" si="23"/>
        <v>1</v>
      </c>
      <c r="AH47">
        <f t="shared" si="24"/>
        <v>0</v>
      </c>
      <c r="AI47">
        <f t="shared" si="25"/>
        <v>47732.015054723546</v>
      </c>
      <c r="AJ47" t="s">
        <v>301</v>
      </c>
      <c r="AK47">
        <v>0</v>
      </c>
      <c r="AL47">
        <v>0</v>
      </c>
      <c r="AM47">
        <v>0</v>
      </c>
      <c r="AN47" t="e">
        <f t="shared" si="26"/>
        <v>#DIV/0!</v>
      </c>
      <c r="AO47">
        <v>-1</v>
      </c>
      <c r="AP47" t="s">
        <v>421</v>
      </c>
      <c r="AQ47">
        <v>10272.9</v>
      </c>
      <c r="AR47">
        <v>818.60038461538477</v>
      </c>
      <c r="AS47">
        <v>977.35900000000004</v>
      </c>
      <c r="AT47">
        <f t="shared" si="27"/>
        <v>0.16243633647883249</v>
      </c>
      <c r="AU47">
        <v>0.5</v>
      </c>
      <c r="AV47">
        <f t="shared" si="28"/>
        <v>1261.1018995478169</v>
      </c>
      <c r="AW47">
        <f t="shared" si="29"/>
        <v>19.186307051434309</v>
      </c>
      <c r="AX47">
        <f t="shared" si="30"/>
        <v>102.424386244522</v>
      </c>
      <c r="AY47">
        <f t="shared" si="31"/>
        <v>1.6006880220125232E-2</v>
      </c>
      <c r="AZ47">
        <f t="shared" si="32"/>
        <v>-1</v>
      </c>
      <c r="BA47" t="e">
        <f t="shared" si="33"/>
        <v>#DIV/0!</v>
      </c>
      <c r="BB47" t="s">
        <v>301</v>
      </c>
      <c r="BC47">
        <v>0</v>
      </c>
      <c r="BD47" t="e">
        <f t="shared" si="34"/>
        <v>#DIV/0!</v>
      </c>
      <c r="BE47" t="e">
        <f t="shared" si="35"/>
        <v>#DIV/0!</v>
      </c>
      <c r="BF47" t="e">
        <f t="shared" si="36"/>
        <v>#DIV/0!</v>
      </c>
      <c r="BG47" t="e">
        <f t="shared" si="37"/>
        <v>#DIV/0!</v>
      </c>
      <c r="BH47">
        <f t="shared" si="38"/>
        <v>0.16243633647883252</v>
      </c>
      <c r="BI47" t="e">
        <f t="shared" si="39"/>
        <v>#DIV/0!</v>
      </c>
      <c r="BJ47" t="e">
        <f t="shared" si="40"/>
        <v>#DIV/0!</v>
      </c>
      <c r="BK47" t="e">
        <f t="shared" si="41"/>
        <v>#DIV/0!</v>
      </c>
      <c r="BL47">
        <f t="shared" si="42"/>
        <v>1499.87</v>
      </c>
      <c r="BM47">
        <f t="shared" si="43"/>
        <v>1261.1018995478169</v>
      </c>
      <c r="BN47">
        <f t="shared" si="44"/>
        <v>0.84080746967925024</v>
      </c>
      <c r="BO47">
        <f t="shared" si="45"/>
        <v>0.16115841648095286</v>
      </c>
      <c r="BP47">
        <v>6</v>
      </c>
      <c r="BQ47">
        <v>0.5</v>
      </c>
      <c r="BR47" t="s">
        <v>303</v>
      </c>
      <c r="BS47">
        <v>1634227817.5</v>
      </c>
      <c r="BT47">
        <v>1692.21</v>
      </c>
      <c r="BU47">
        <v>1704.8</v>
      </c>
      <c r="BV47">
        <v>19.017800000000001</v>
      </c>
      <c r="BW47">
        <v>18.392900000000001</v>
      </c>
      <c r="BX47">
        <v>1688.36</v>
      </c>
      <c r="BY47">
        <v>18.891400000000001</v>
      </c>
      <c r="BZ47">
        <v>999.97799999999995</v>
      </c>
      <c r="CA47">
        <v>90.076099999999997</v>
      </c>
      <c r="CB47">
        <v>9.9649299999999996E-2</v>
      </c>
      <c r="CC47">
        <v>26.339099999999998</v>
      </c>
      <c r="CD47">
        <v>26.323</v>
      </c>
      <c r="CE47">
        <v>999.9</v>
      </c>
      <c r="CF47">
        <v>0</v>
      </c>
      <c r="CG47">
        <v>0</v>
      </c>
      <c r="CH47">
        <v>9999.3799999999992</v>
      </c>
      <c r="CI47">
        <v>0</v>
      </c>
      <c r="CJ47">
        <v>1.5289399999999999E-3</v>
      </c>
      <c r="CK47">
        <v>1499.87</v>
      </c>
      <c r="CL47">
        <v>0.97299500000000005</v>
      </c>
      <c r="CM47">
        <v>2.70047E-2</v>
      </c>
      <c r="CN47">
        <v>0</v>
      </c>
      <c r="CO47">
        <v>817.41800000000001</v>
      </c>
      <c r="CP47">
        <v>5.0005600000000001</v>
      </c>
      <c r="CQ47">
        <v>12188.5</v>
      </c>
      <c r="CR47">
        <v>12930.4</v>
      </c>
      <c r="CS47">
        <v>39.25</v>
      </c>
      <c r="CT47">
        <v>40.25</v>
      </c>
      <c r="CU47">
        <v>38.436999999999998</v>
      </c>
      <c r="CV47">
        <v>40</v>
      </c>
      <c r="CW47">
        <v>40.186999999999998</v>
      </c>
      <c r="CX47">
        <v>1454.5</v>
      </c>
      <c r="CY47">
        <v>40.369999999999997</v>
      </c>
      <c r="CZ47">
        <v>0</v>
      </c>
      <c r="DA47">
        <v>142.19999980926511</v>
      </c>
      <c r="DB47">
        <v>0</v>
      </c>
      <c r="DC47">
        <v>818.60038461538477</v>
      </c>
      <c r="DD47">
        <v>-6.0449914540149328</v>
      </c>
      <c r="DE47">
        <v>-47.671794919789612</v>
      </c>
      <c r="DF47">
        <v>12194.18461538462</v>
      </c>
      <c r="DG47">
        <v>15</v>
      </c>
      <c r="DH47">
        <v>1634227759.5</v>
      </c>
      <c r="DI47" t="s">
        <v>422</v>
      </c>
      <c r="DJ47">
        <v>1634227759.5</v>
      </c>
      <c r="DK47">
        <v>1634227756.5</v>
      </c>
      <c r="DL47">
        <v>32</v>
      </c>
      <c r="DM47">
        <v>-0.24299999999999999</v>
      </c>
      <c r="DN47">
        <v>0</v>
      </c>
      <c r="DO47">
        <v>3.8639999999999999</v>
      </c>
      <c r="DP47">
        <v>0.115</v>
      </c>
      <c r="DQ47">
        <v>1705</v>
      </c>
      <c r="DR47">
        <v>18</v>
      </c>
      <c r="DS47">
        <v>0.18</v>
      </c>
      <c r="DT47">
        <v>0.08</v>
      </c>
      <c r="DU47">
        <v>-12.593958536585371</v>
      </c>
      <c r="DV47">
        <v>-1.671219512194571E-2</v>
      </c>
      <c r="DW47">
        <v>4.3609313033161533E-2</v>
      </c>
      <c r="DX47">
        <v>1</v>
      </c>
      <c r="DY47">
        <v>818.93503030303032</v>
      </c>
      <c r="DZ47">
        <v>-5.4412191700119674</v>
      </c>
      <c r="EA47">
        <v>0.56510677375907958</v>
      </c>
      <c r="EB47">
        <v>0</v>
      </c>
      <c r="EC47">
        <v>0.63587465853658542</v>
      </c>
      <c r="ED47">
        <v>-6.2638724738675711E-2</v>
      </c>
      <c r="EE47">
        <v>6.5683386012722984E-3</v>
      </c>
      <c r="EF47">
        <v>1</v>
      </c>
      <c r="EG47">
        <v>2</v>
      </c>
      <c r="EH47">
        <v>3</v>
      </c>
      <c r="EI47" t="s">
        <v>305</v>
      </c>
      <c r="EJ47">
        <v>100</v>
      </c>
      <c r="EK47">
        <v>100</v>
      </c>
      <c r="EL47">
        <v>3.85</v>
      </c>
      <c r="EM47">
        <v>0.12640000000000001</v>
      </c>
      <c r="EN47">
        <v>2.0954042936484512</v>
      </c>
      <c r="EO47">
        <v>1.948427853356016E-3</v>
      </c>
      <c r="EP47">
        <v>-1.17243448438673E-6</v>
      </c>
      <c r="EQ47">
        <v>3.7522437633766031E-10</v>
      </c>
      <c r="ER47">
        <v>-5.8180060374935588E-2</v>
      </c>
      <c r="ES47">
        <v>1.324990706552629E-3</v>
      </c>
      <c r="ET47">
        <v>4.5198677459254959E-4</v>
      </c>
      <c r="EU47">
        <v>-2.6198240979392152E-7</v>
      </c>
      <c r="EV47">
        <v>2</v>
      </c>
      <c r="EW47">
        <v>2078</v>
      </c>
      <c r="EX47">
        <v>1</v>
      </c>
      <c r="EY47">
        <v>28</v>
      </c>
      <c r="EZ47">
        <v>1</v>
      </c>
      <c r="FA47">
        <v>1</v>
      </c>
      <c r="FB47">
        <v>4.99756</v>
      </c>
      <c r="FC47">
        <v>2.49268</v>
      </c>
      <c r="FD47">
        <v>2.8491200000000001</v>
      </c>
      <c r="FE47">
        <v>3.1640600000000001</v>
      </c>
      <c r="FF47">
        <v>3.0981399999999999</v>
      </c>
      <c r="FG47">
        <v>2.3950200000000001</v>
      </c>
      <c r="FH47">
        <v>35.290199999999999</v>
      </c>
      <c r="FI47">
        <v>24.245100000000001</v>
      </c>
      <c r="FJ47">
        <v>18</v>
      </c>
      <c r="FK47">
        <v>1063.8399999999999</v>
      </c>
      <c r="FL47">
        <v>733.29600000000005</v>
      </c>
      <c r="FM47">
        <v>25.0002</v>
      </c>
      <c r="FN47">
        <v>24.114599999999999</v>
      </c>
      <c r="FO47">
        <v>30.0002</v>
      </c>
      <c r="FP47">
        <v>23.868300000000001</v>
      </c>
      <c r="FQ47">
        <v>23.942499999999999</v>
      </c>
      <c r="FR47">
        <v>100</v>
      </c>
      <c r="FS47">
        <v>25.086600000000001</v>
      </c>
      <c r="FT47">
        <v>0</v>
      </c>
      <c r="FU47">
        <v>25</v>
      </c>
      <c r="FV47">
        <v>2000</v>
      </c>
      <c r="FW47">
        <v>18.366</v>
      </c>
      <c r="FX47">
        <v>101.245</v>
      </c>
      <c r="FY47">
        <v>101.765</v>
      </c>
    </row>
    <row r="48" spans="1:181" x14ac:dyDescent="0.2">
      <c r="A48">
        <v>30</v>
      </c>
      <c r="B48">
        <v>1634227939.5</v>
      </c>
      <c r="C48">
        <v>4400.4000000953674</v>
      </c>
      <c r="D48" t="s">
        <v>423</v>
      </c>
      <c r="E48" t="s">
        <v>424</v>
      </c>
      <c r="F48" t="s">
        <v>300</v>
      </c>
      <c r="G48">
        <v>1634227939.5</v>
      </c>
      <c r="H48">
        <f t="shared" si="0"/>
        <v>1.0151848289354317E-3</v>
      </c>
      <c r="I48">
        <f t="shared" si="1"/>
        <v>1.0151848289354317</v>
      </c>
      <c r="J48">
        <f t="shared" si="2"/>
        <v>5.6244176778665791</v>
      </c>
      <c r="K48">
        <f t="shared" si="3"/>
        <v>396.351</v>
      </c>
      <c r="L48">
        <f t="shared" si="4"/>
        <v>212.1676513153181</v>
      </c>
      <c r="M48">
        <f t="shared" si="5"/>
        <v>19.131583363913727</v>
      </c>
      <c r="N48">
        <f t="shared" si="6"/>
        <v>35.739765939159</v>
      </c>
      <c r="O48">
        <f t="shared" si="7"/>
        <v>5.2005063836707707E-2</v>
      </c>
      <c r="P48">
        <f t="shared" si="8"/>
        <v>2.7547624293112949</v>
      </c>
      <c r="Q48">
        <f t="shared" si="9"/>
        <v>5.1465744820134142E-2</v>
      </c>
      <c r="R48">
        <f t="shared" si="10"/>
        <v>3.2214080000760786E-2</v>
      </c>
      <c r="S48">
        <f t="shared" si="11"/>
        <v>241.74743612783541</v>
      </c>
      <c r="T48">
        <f t="shared" si="12"/>
        <v>27.72351355374667</v>
      </c>
      <c r="U48">
        <f t="shared" si="13"/>
        <v>26.421700000000001</v>
      </c>
      <c r="V48">
        <f t="shared" si="14"/>
        <v>3.4593807605266398</v>
      </c>
      <c r="W48">
        <f t="shared" si="15"/>
        <v>49.853454868571731</v>
      </c>
      <c r="X48">
        <f t="shared" si="16"/>
        <v>1.7318977080594002</v>
      </c>
      <c r="Y48">
        <f t="shared" si="17"/>
        <v>3.4739773053345822</v>
      </c>
      <c r="Z48">
        <f t="shared" si="18"/>
        <v>1.7274830524672395</v>
      </c>
      <c r="AA48">
        <f t="shared" si="19"/>
        <v>-44.769650956052537</v>
      </c>
      <c r="AB48">
        <f t="shared" si="20"/>
        <v>10.603953299156338</v>
      </c>
      <c r="AC48">
        <f t="shared" si="21"/>
        <v>0.82622820761608817</v>
      </c>
      <c r="AD48">
        <f t="shared" si="22"/>
        <v>208.40796667855528</v>
      </c>
      <c r="AE48">
        <v>0</v>
      </c>
      <c r="AF48">
        <v>0</v>
      </c>
      <c r="AG48">
        <f t="shared" si="23"/>
        <v>1</v>
      </c>
      <c r="AH48">
        <f t="shared" si="24"/>
        <v>0</v>
      </c>
      <c r="AI48">
        <f t="shared" si="25"/>
        <v>47850.890326685396</v>
      </c>
      <c r="AJ48" t="s">
        <v>301</v>
      </c>
      <c r="AK48">
        <v>0</v>
      </c>
      <c r="AL48">
        <v>0</v>
      </c>
      <c r="AM48">
        <v>0</v>
      </c>
      <c r="AN48" t="e">
        <f t="shared" si="26"/>
        <v>#DIV/0!</v>
      </c>
      <c r="AO48">
        <v>-1</v>
      </c>
      <c r="AP48" t="s">
        <v>425</v>
      </c>
      <c r="AQ48">
        <v>10271.5</v>
      </c>
      <c r="AR48">
        <v>773.05340000000001</v>
      </c>
      <c r="AS48">
        <v>880.17499999999995</v>
      </c>
      <c r="AT48">
        <f t="shared" si="27"/>
        <v>0.12170488823245373</v>
      </c>
      <c r="AU48">
        <v>0.5</v>
      </c>
      <c r="AV48">
        <f t="shared" si="28"/>
        <v>1261.2692995481013</v>
      </c>
      <c r="AW48">
        <f t="shared" si="29"/>
        <v>5.6244176778665791</v>
      </c>
      <c r="AX48">
        <f t="shared" si="30"/>
        <v>76.751319566263447</v>
      </c>
      <c r="AY48">
        <f t="shared" si="31"/>
        <v>5.2521833998814002E-3</v>
      </c>
      <c r="AZ48">
        <f t="shared" si="32"/>
        <v>-1</v>
      </c>
      <c r="BA48" t="e">
        <f t="shared" si="33"/>
        <v>#DIV/0!</v>
      </c>
      <c r="BB48" t="s">
        <v>301</v>
      </c>
      <c r="BC48">
        <v>0</v>
      </c>
      <c r="BD48" t="e">
        <f t="shared" si="34"/>
        <v>#DIV/0!</v>
      </c>
      <c r="BE48" t="e">
        <f t="shared" si="35"/>
        <v>#DIV/0!</v>
      </c>
      <c r="BF48" t="e">
        <f t="shared" si="36"/>
        <v>#DIV/0!</v>
      </c>
      <c r="BG48" t="e">
        <f t="shared" si="37"/>
        <v>#DIV/0!</v>
      </c>
      <c r="BH48">
        <f t="shared" si="38"/>
        <v>0.12170488823245372</v>
      </c>
      <c r="BI48" t="e">
        <f t="shared" si="39"/>
        <v>#DIV/0!</v>
      </c>
      <c r="BJ48" t="e">
        <f t="shared" si="40"/>
        <v>#DIV/0!</v>
      </c>
      <c r="BK48" t="e">
        <f t="shared" si="41"/>
        <v>#DIV/0!</v>
      </c>
      <c r="BL48">
        <f t="shared" si="42"/>
        <v>1500.07</v>
      </c>
      <c r="BM48">
        <f t="shared" si="43"/>
        <v>1261.2692995481013</v>
      </c>
      <c r="BN48">
        <f t="shared" si="44"/>
        <v>0.84080696204050565</v>
      </c>
      <c r="BO48">
        <f t="shared" si="45"/>
        <v>0.16115743673817584</v>
      </c>
      <c r="BP48">
        <v>6</v>
      </c>
      <c r="BQ48">
        <v>0.5</v>
      </c>
      <c r="BR48" t="s">
        <v>303</v>
      </c>
      <c r="BS48">
        <v>1634227939.5</v>
      </c>
      <c r="BT48">
        <v>396.351</v>
      </c>
      <c r="BU48">
        <v>399.96699999999998</v>
      </c>
      <c r="BV48">
        <v>19.206600000000002</v>
      </c>
      <c r="BW48">
        <v>18.609200000000001</v>
      </c>
      <c r="BX48">
        <v>394.06099999999998</v>
      </c>
      <c r="BY48">
        <v>19.0886</v>
      </c>
      <c r="BZ48">
        <v>1000.02</v>
      </c>
      <c r="CA48">
        <v>90.072100000000006</v>
      </c>
      <c r="CB48">
        <v>9.9908999999999998E-2</v>
      </c>
      <c r="CC48">
        <v>26.493099999999998</v>
      </c>
      <c r="CD48">
        <v>26.421700000000001</v>
      </c>
      <c r="CE48">
        <v>999.9</v>
      </c>
      <c r="CF48">
        <v>0</v>
      </c>
      <c r="CG48">
        <v>0</v>
      </c>
      <c r="CH48">
        <v>10031.200000000001</v>
      </c>
      <c r="CI48">
        <v>0</v>
      </c>
      <c r="CJ48">
        <v>1.5289399999999999E-3</v>
      </c>
      <c r="CK48">
        <v>1500.07</v>
      </c>
      <c r="CL48">
        <v>0.97301199999999999</v>
      </c>
      <c r="CM48">
        <v>2.6988499999999999E-2</v>
      </c>
      <c r="CN48">
        <v>0</v>
      </c>
      <c r="CO48">
        <v>772.50800000000004</v>
      </c>
      <c r="CP48">
        <v>5.0005600000000001</v>
      </c>
      <c r="CQ48">
        <v>11531</v>
      </c>
      <c r="CR48">
        <v>12932.1</v>
      </c>
      <c r="CS48">
        <v>40.061999999999998</v>
      </c>
      <c r="CT48">
        <v>40.686999999999998</v>
      </c>
      <c r="CU48">
        <v>39.811999999999998</v>
      </c>
      <c r="CV48">
        <v>40.436999999999998</v>
      </c>
      <c r="CW48">
        <v>41.125</v>
      </c>
      <c r="CX48">
        <v>1454.72</v>
      </c>
      <c r="CY48">
        <v>40.35</v>
      </c>
      <c r="CZ48">
        <v>0</v>
      </c>
      <c r="DA48">
        <v>121.3999998569489</v>
      </c>
      <c r="DB48">
        <v>0</v>
      </c>
      <c r="DC48">
        <v>773.05340000000001</v>
      </c>
      <c r="DD48">
        <v>-3.392076913339888</v>
      </c>
      <c r="DE48">
        <v>-80.176923233355552</v>
      </c>
      <c r="DF48">
        <v>11539.791999999999</v>
      </c>
      <c r="DG48">
        <v>15</v>
      </c>
      <c r="DH48">
        <v>1634227960.5</v>
      </c>
      <c r="DI48" t="s">
        <v>426</v>
      </c>
      <c r="DJ48">
        <v>1634227960.5</v>
      </c>
      <c r="DK48">
        <v>1634227959</v>
      </c>
      <c r="DL48">
        <v>33</v>
      </c>
      <c r="DM48">
        <v>-0.41799999999999998</v>
      </c>
      <c r="DN48">
        <v>-1E-3</v>
      </c>
      <c r="DO48">
        <v>2.29</v>
      </c>
      <c r="DP48">
        <v>0.11799999999999999</v>
      </c>
      <c r="DQ48">
        <v>400</v>
      </c>
      <c r="DR48">
        <v>19</v>
      </c>
      <c r="DS48">
        <v>0.35</v>
      </c>
      <c r="DT48">
        <v>0.18</v>
      </c>
      <c r="DU48">
        <v>-3.1763860975609761</v>
      </c>
      <c r="DV48">
        <v>-0.35527651567943969</v>
      </c>
      <c r="DW48">
        <v>4.2859477130419162E-2</v>
      </c>
      <c r="DX48">
        <v>1</v>
      </c>
      <c r="DY48">
        <v>773.27711428571422</v>
      </c>
      <c r="DZ48">
        <v>-3.4869041095884659</v>
      </c>
      <c r="EA48">
        <v>0.41379178832068259</v>
      </c>
      <c r="EB48">
        <v>0</v>
      </c>
      <c r="EC48">
        <v>0.60361531707317062</v>
      </c>
      <c r="ED48">
        <v>3.4973247386760407E-2</v>
      </c>
      <c r="EE48">
        <v>3.5285312942620411E-3</v>
      </c>
      <c r="EF48">
        <v>1</v>
      </c>
      <c r="EG48">
        <v>2</v>
      </c>
      <c r="EH48">
        <v>3</v>
      </c>
      <c r="EI48" t="s">
        <v>305</v>
      </c>
      <c r="EJ48">
        <v>100</v>
      </c>
      <c r="EK48">
        <v>100</v>
      </c>
      <c r="EL48">
        <v>2.29</v>
      </c>
      <c r="EM48">
        <v>0.11799999999999999</v>
      </c>
      <c r="EN48">
        <v>2.0954042936484512</v>
      </c>
      <c r="EO48">
        <v>1.948427853356016E-3</v>
      </c>
      <c r="EP48">
        <v>-1.17243448438673E-6</v>
      </c>
      <c r="EQ48">
        <v>3.7522437633766031E-10</v>
      </c>
      <c r="ER48">
        <v>-5.8180060374935588E-2</v>
      </c>
      <c r="ES48">
        <v>1.324990706552629E-3</v>
      </c>
      <c r="ET48">
        <v>4.5198677459254959E-4</v>
      </c>
      <c r="EU48">
        <v>-2.6198240979392152E-7</v>
      </c>
      <c r="EV48">
        <v>2</v>
      </c>
      <c r="EW48">
        <v>2078</v>
      </c>
      <c r="EX48">
        <v>1</v>
      </c>
      <c r="EY48">
        <v>28</v>
      </c>
      <c r="EZ48">
        <v>3</v>
      </c>
      <c r="FA48">
        <v>3</v>
      </c>
      <c r="FB48">
        <v>1.6210899999999999</v>
      </c>
      <c r="FC48">
        <v>2.50854</v>
      </c>
      <c r="FD48">
        <v>2.8491200000000001</v>
      </c>
      <c r="FE48">
        <v>3.1640600000000001</v>
      </c>
      <c r="FF48">
        <v>3.0981399999999999</v>
      </c>
      <c r="FG48">
        <v>2.3815900000000001</v>
      </c>
      <c r="FH48">
        <v>35.290199999999999</v>
      </c>
      <c r="FI48">
        <v>24.2364</v>
      </c>
      <c r="FJ48">
        <v>18</v>
      </c>
      <c r="FK48">
        <v>1064.33</v>
      </c>
      <c r="FL48">
        <v>728.12199999999996</v>
      </c>
      <c r="FM48">
        <v>25</v>
      </c>
      <c r="FN48">
        <v>24.1267</v>
      </c>
      <c r="FO48">
        <v>30</v>
      </c>
      <c r="FP48">
        <v>23.876300000000001</v>
      </c>
      <c r="FQ48">
        <v>23.952500000000001</v>
      </c>
      <c r="FR48">
        <v>32.4572</v>
      </c>
      <c r="FS48">
        <v>23.8752</v>
      </c>
      <c r="FT48">
        <v>0</v>
      </c>
      <c r="FU48">
        <v>25</v>
      </c>
      <c r="FV48">
        <v>400</v>
      </c>
      <c r="FW48">
        <v>18.5611</v>
      </c>
      <c r="FX48">
        <v>101.241</v>
      </c>
      <c r="FY48">
        <v>101.75</v>
      </c>
    </row>
    <row r="49" spans="1:181" x14ac:dyDescent="0.2">
      <c r="A49">
        <v>31</v>
      </c>
      <c r="B49">
        <v>1634228702</v>
      </c>
      <c r="C49">
        <v>5162.9000000953674</v>
      </c>
      <c r="D49" t="s">
        <v>429</v>
      </c>
      <c r="E49" t="s">
        <v>430</v>
      </c>
      <c r="F49" t="s">
        <v>300</v>
      </c>
      <c r="G49">
        <v>1634228702</v>
      </c>
      <c r="H49">
        <f t="shared" si="0"/>
        <v>3.3961415949207482E-3</v>
      </c>
      <c r="I49">
        <f t="shared" si="1"/>
        <v>3.3961415949207483</v>
      </c>
      <c r="J49">
        <f t="shared" si="2"/>
        <v>14.712782675956623</v>
      </c>
      <c r="K49">
        <f t="shared" si="3"/>
        <v>390.358</v>
      </c>
      <c r="L49">
        <f t="shared" si="4"/>
        <v>248.44848644116678</v>
      </c>
      <c r="M49">
        <f t="shared" si="5"/>
        <v>22.401091691638822</v>
      </c>
      <c r="N49">
        <f t="shared" si="6"/>
        <v>35.196210996581996</v>
      </c>
      <c r="O49">
        <f t="shared" si="7"/>
        <v>0.18376971216702676</v>
      </c>
      <c r="P49">
        <f t="shared" si="8"/>
        <v>2.7460739193684494</v>
      </c>
      <c r="Q49">
        <f t="shared" si="9"/>
        <v>0.1772007238917267</v>
      </c>
      <c r="R49">
        <f t="shared" si="10"/>
        <v>0.11132108707610541</v>
      </c>
      <c r="S49">
        <f t="shared" si="11"/>
        <v>241.75236512719857</v>
      </c>
      <c r="T49">
        <f t="shared" si="12"/>
        <v>26.842246120351739</v>
      </c>
      <c r="U49">
        <f t="shared" si="13"/>
        <v>26.122</v>
      </c>
      <c r="V49">
        <f t="shared" si="14"/>
        <v>3.398694619713535</v>
      </c>
      <c r="W49">
        <f t="shared" si="15"/>
        <v>50.170601014895624</v>
      </c>
      <c r="X49">
        <f t="shared" si="16"/>
        <v>1.7197056342099</v>
      </c>
      <c r="Y49">
        <f t="shared" si="17"/>
        <v>3.4277158324240928</v>
      </c>
      <c r="Z49">
        <f t="shared" si="18"/>
        <v>1.6789889855036351</v>
      </c>
      <c r="AA49">
        <f t="shared" si="19"/>
        <v>-149.76984433600501</v>
      </c>
      <c r="AB49">
        <f t="shared" si="20"/>
        <v>21.303867914588519</v>
      </c>
      <c r="AC49">
        <f t="shared" si="21"/>
        <v>1.6607944791023312</v>
      </c>
      <c r="AD49">
        <f t="shared" si="22"/>
        <v>114.94718318488441</v>
      </c>
      <c r="AE49">
        <v>0</v>
      </c>
      <c r="AF49">
        <v>0</v>
      </c>
      <c r="AG49">
        <f t="shared" si="23"/>
        <v>1</v>
      </c>
      <c r="AH49">
        <f t="shared" si="24"/>
        <v>0</v>
      </c>
      <c r="AI49">
        <f t="shared" si="25"/>
        <v>47651.14019123833</v>
      </c>
      <c r="AJ49" t="s">
        <v>301</v>
      </c>
      <c r="AK49">
        <v>0</v>
      </c>
      <c r="AL49">
        <v>0</v>
      </c>
      <c r="AM49">
        <v>0</v>
      </c>
      <c r="AN49" t="e">
        <f t="shared" si="26"/>
        <v>#DIV/0!</v>
      </c>
      <c r="AO49">
        <v>-1</v>
      </c>
      <c r="AP49" t="s">
        <v>431</v>
      </c>
      <c r="AQ49">
        <v>10278.1</v>
      </c>
      <c r="AR49">
        <v>1806.0408</v>
      </c>
      <c r="AS49">
        <v>2195.54</v>
      </c>
      <c r="AT49">
        <f t="shared" si="27"/>
        <v>0.17740473869754136</v>
      </c>
      <c r="AU49">
        <v>0.5</v>
      </c>
      <c r="AV49">
        <f t="shared" si="28"/>
        <v>1261.2869995477711</v>
      </c>
      <c r="AW49">
        <f t="shared" si="29"/>
        <v>14.712782675956623</v>
      </c>
      <c r="AX49">
        <f t="shared" si="30"/>
        <v>111.87914528868914</v>
      </c>
      <c r="AY49">
        <f t="shared" si="31"/>
        <v>1.2457737756426866E-2</v>
      </c>
      <c r="AZ49">
        <f t="shared" si="32"/>
        <v>-1</v>
      </c>
      <c r="BA49" t="e">
        <f t="shared" si="33"/>
        <v>#DIV/0!</v>
      </c>
      <c r="BB49" t="s">
        <v>301</v>
      </c>
      <c r="BC49">
        <v>0</v>
      </c>
      <c r="BD49" t="e">
        <f t="shared" si="34"/>
        <v>#DIV/0!</v>
      </c>
      <c r="BE49" t="e">
        <f t="shared" si="35"/>
        <v>#DIV/0!</v>
      </c>
      <c r="BF49" t="e">
        <f t="shared" si="36"/>
        <v>#DIV/0!</v>
      </c>
      <c r="BG49" t="e">
        <f t="shared" si="37"/>
        <v>#DIV/0!</v>
      </c>
      <c r="BH49">
        <f t="shared" si="38"/>
        <v>0.17740473869754136</v>
      </c>
      <c r="BI49" t="e">
        <f t="shared" si="39"/>
        <v>#DIV/0!</v>
      </c>
      <c r="BJ49" t="e">
        <f t="shared" si="40"/>
        <v>#DIV/0!</v>
      </c>
      <c r="BK49" t="e">
        <f t="shared" si="41"/>
        <v>#DIV/0!</v>
      </c>
      <c r="BL49">
        <f t="shared" si="42"/>
        <v>1500.09</v>
      </c>
      <c r="BM49">
        <f t="shared" si="43"/>
        <v>1261.2869995477711</v>
      </c>
      <c r="BN49">
        <f t="shared" si="44"/>
        <v>0.84080755124543938</v>
      </c>
      <c r="BO49">
        <f t="shared" si="45"/>
        <v>0.16115857390369817</v>
      </c>
      <c r="BP49">
        <v>6</v>
      </c>
      <c r="BQ49">
        <v>0.5</v>
      </c>
      <c r="BR49" t="s">
        <v>303</v>
      </c>
      <c r="BS49">
        <v>1634228702</v>
      </c>
      <c r="BT49">
        <v>390.358</v>
      </c>
      <c r="BU49">
        <v>399.98099999999999</v>
      </c>
      <c r="BV49">
        <v>19.0731</v>
      </c>
      <c r="BW49">
        <v>17.074300000000001</v>
      </c>
      <c r="BX49">
        <v>388.01400000000001</v>
      </c>
      <c r="BY49">
        <v>18.953800000000001</v>
      </c>
      <c r="BZ49">
        <v>1000.01</v>
      </c>
      <c r="CA49">
        <v>90.063599999999994</v>
      </c>
      <c r="CB49">
        <v>0.100329</v>
      </c>
      <c r="CC49">
        <v>26.265899999999998</v>
      </c>
      <c r="CD49">
        <v>26.122</v>
      </c>
      <c r="CE49">
        <v>999.9</v>
      </c>
      <c r="CF49">
        <v>0</v>
      </c>
      <c r="CG49">
        <v>0</v>
      </c>
      <c r="CH49">
        <v>9980.6200000000008</v>
      </c>
      <c r="CI49">
        <v>0</v>
      </c>
      <c r="CJ49">
        <v>1.5289399999999999E-3</v>
      </c>
      <c r="CK49">
        <v>1500.09</v>
      </c>
      <c r="CL49">
        <v>0.97299500000000005</v>
      </c>
      <c r="CM49">
        <v>2.7005399999999999E-2</v>
      </c>
      <c r="CN49">
        <v>0</v>
      </c>
      <c r="CO49">
        <v>1802.9</v>
      </c>
      <c r="CP49">
        <v>5.0005600000000001</v>
      </c>
      <c r="CQ49">
        <v>26472.5</v>
      </c>
      <c r="CR49">
        <v>12932.3</v>
      </c>
      <c r="CS49">
        <v>37.061999999999998</v>
      </c>
      <c r="CT49">
        <v>38.25</v>
      </c>
      <c r="CU49">
        <v>37.311999999999998</v>
      </c>
      <c r="CV49">
        <v>37.125</v>
      </c>
      <c r="CW49">
        <v>38.311999999999998</v>
      </c>
      <c r="CX49">
        <v>1454.71</v>
      </c>
      <c r="CY49">
        <v>40.380000000000003</v>
      </c>
      <c r="CZ49">
        <v>0</v>
      </c>
      <c r="DA49">
        <v>762</v>
      </c>
      <c r="DB49">
        <v>0</v>
      </c>
      <c r="DC49">
        <v>1806.0408</v>
      </c>
      <c r="DD49">
        <v>-22.355384583667099</v>
      </c>
      <c r="DE49">
        <v>-362.83076887732159</v>
      </c>
      <c r="DF49">
        <v>26514.871999999999</v>
      </c>
      <c r="DG49">
        <v>15</v>
      </c>
      <c r="DH49">
        <v>1634228647</v>
      </c>
      <c r="DI49" t="s">
        <v>432</v>
      </c>
      <c r="DJ49">
        <v>1634228645</v>
      </c>
      <c r="DK49">
        <v>1634228647</v>
      </c>
      <c r="DL49">
        <v>36</v>
      </c>
      <c r="DM49">
        <v>-2.1000000000000001E-2</v>
      </c>
      <c r="DN49">
        <v>-3.0000000000000001E-3</v>
      </c>
      <c r="DO49">
        <v>2.355</v>
      </c>
      <c r="DP49">
        <v>8.7999999999999995E-2</v>
      </c>
      <c r="DQ49">
        <v>400</v>
      </c>
      <c r="DR49">
        <v>17</v>
      </c>
      <c r="DS49">
        <v>0.17</v>
      </c>
      <c r="DT49">
        <v>0.05</v>
      </c>
      <c r="DU49">
        <v>-9.5831673170731708</v>
      </c>
      <c r="DV49">
        <v>-0.33716508710802101</v>
      </c>
      <c r="DW49">
        <v>4.300124343207231E-2</v>
      </c>
      <c r="DX49">
        <v>1</v>
      </c>
      <c r="DY49">
        <v>1807.4217142857151</v>
      </c>
      <c r="DZ49">
        <v>-22.370958904110172</v>
      </c>
      <c r="EA49">
        <v>2.2638847594525919</v>
      </c>
      <c r="EB49">
        <v>0</v>
      </c>
      <c r="EC49">
        <v>1.9904307317073171</v>
      </c>
      <c r="ED49">
        <v>0.1095280139372793</v>
      </c>
      <c r="EE49">
        <v>1.41769144859752E-2</v>
      </c>
      <c r="EF49">
        <v>0</v>
      </c>
      <c r="EG49">
        <v>1</v>
      </c>
      <c r="EH49">
        <v>3</v>
      </c>
      <c r="EI49" t="s">
        <v>318</v>
      </c>
      <c r="EJ49">
        <v>100</v>
      </c>
      <c r="EK49">
        <v>100</v>
      </c>
      <c r="EL49">
        <v>2.3439999999999999</v>
      </c>
      <c r="EM49">
        <v>0.1193</v>
      </c>
      <c r="EN49">
        <v>1.741980817386326</v>
      </c>
      <c r="EO49">
        <v>1.948427853356016E-3</v>
      </c>
      <c r="EP49">
        <v>-1.17243448438673E-6</v>
      </c>
      <c r="EQ49">
        <v>3.7522437633766031E-10</v>
      </c>
      <c r="ER49">
        <v>-6.6473891230031529E-2</v>
      </c>
      <c r="ES49">
        <v>1.324990706552629E-3</v>
      </c>
      <c r="ET49">
        <v>4.5198677459254959E-4</v>
      </c>
      <c r="EU49">
        <v>-2.6198240979392152E-7</v>
      </c>
      <c r="EV49">
        <v>2</v>
      </c>
      <c r="EW49">
        <v>2078</v>
      </c>
      <c r="EX49">
        <v>1</v>
      </c>
      <c r="EY49">
        <v>28</v>
      </c>
      <c r="EZ49">
        <v>0.9</v>
      </c>
      <c r="FA49">
        <v>0.9</v>
      </c>
      <c r="FB49">
        <v>1.6186499999999999</v>
      </c>
      <c r="FC49">
        <v>2.5134300000000001</v>
      </c>
      <c r="FD49">
        <v>2.8491200000000001</v>
      </c>
      <c r="FE49">
        <v>3.1689500000000002</v>
      </c>
      <c r="FF49">
        <v>3.0981399999999999</v>
      </c>
      <c r="FG49">
        <v>2.3767100000000001</v>
      </c>
      <c r="FH49">
        <v>35.4754</v>
      </c>
      <c r="FI49">
        <v>24.2364</v>
      </c>
      <c r="FJ49">
        <v>18</v>
      </c>
      <c r="FK49">
        <v>1065.8499999999999</v>
      </c>
      <c r="FL49">
        <v>723.49</v>
      </c>
      <c r="FM49">
        <v>24.9998</v>
      </c>
      <c r="FN49">
        <v>24.238099999999999</v>
      </c>
      <c r="FO49">
        <v>30</v>
      </c>
      <c r="FP49">
        <v>23.987300000000001</v>
      </c>
      <c r="FQ49">
        <v>24.061199999999999</v>
      </c>
      <c r="FR49">
        <v>32.405099999999997</v>
      </c>
      <c r="FS49">
        <v>35.033499999999997</v>
      </c>
      <c r="FT49">
        <v>0</v>
      </c>
      <c r="FU49">
        <v>25</v>
      </c>
      <c r="FV49">
        <v>400</v>
      </c>
      <c r="FW49">
        <v>17.055199999999999</v>
      </c>
      <c r="FX49">
        <v>101.22199999999999</v>
      </c>
      <c r="FY49">
        <v>101.717</v>
      </c>
    </row>
    <row r="50" spans="1:181" x14ac:dyDescent="0.2">
      <c r="A50">
        <v>32</v>
      </c>
      <c r="B50">
        <v>1634228824</v>
      </c>
      <c r="C50">
        <v>5284.9000000953674</v>
      </c>
      <c r="D50" t="s">
        <v>433</v>
      </c>
      <c r="E50" t="s">
        <v>434</v>
      </c>
      <c r="F50" t="s">
        <v>300</v>
      </c>
      <c r="G50">
        <v>1634228824</v>
      </c>
      <c r="H50">
        <f t="shared" si="0"/>
        <v>3.6303870276645309E-3</v>
      </c>
      <c r="I50">
        <f t="shared" si="1"/>
        <v>3.6303870276645309</v>
      </c>
      <c r="J50">
        <f t="shared" si="2"/>
        <v>11.66213870145125</v>
      </c>
      <c r="K50">
        <f t="shared" si="3"/>
        <v>292.34399999999999</v>
      </c>
      <c r="L50">
        <f t="shared" si="4"/>
        <v>186.41325754216376</v>
      </c>
      <c r="M50">
        <f t="shared" si="5"/>
        <v>16.807502855991547</v>
      </c>
      <c r="N50">
        <f t="shared" si="6"/>
        <v>26.358493380336</v>
      </c>
      <c r="O50">
        <f t="shared" si="7"/>
        <v>0.19566306864054728</v>
      </c>
      <c r="P50">
        <f t="shared" si="8"/>
        <v>2.7498433415292598</v>
      </c>
      <c r="Q50">
        <f t="shared" si="9"/>
        <v>0.18824454571407087</v>
      </c>
      <c r="R50">
        <f t="shared" si="10"/>
        <v>0.11829593071180167</v>
      </c>
      <c r="S50">
        <f t="shared" si="11"/>
        <v>241.72944212733333</v>
      </c>
      <c r="T50">
        <f t="shared" si="12"/>
        <v>26.74253735689225</v>
      </c>
      <c r="U50">
        <f t="shared" si="13"/>
        <v>26.105899999999998</v>
      </c>
      <c r="V50">
        <f t="shared" si="14"/>
        <v>3.3954610188259418</v>
      </c>
      <c r="W50">
        <f t="shared" si="15"/>
        <v>49.866191927809055</v>
      </c>
      <c r="X50">
        <f t="shared" si="16"/>
        <v>1.7058221809236001</v>
      </c>
      <c r="Y50">
        <f t="shared" si="17"/>
        <v>3.4207989721635594</v>
      </c>
      <c r="Z50">
        <f t="shared" si="18"/>
        <v>1.6896388379023417</v>
      </c>
      <c r="AA50">
        <f t="shared" si="19"/>
        <v>-160.10006792000581</v>
      </c>
      <c r="AB50">
        <f t="shared" si="20"/>
        <v>18.649793921948753</v>
      </c>
      <c r="AC50">
        <f t="shared" si="21"/>
        <v>1.4515306470770375</v>
      </c>
      <c r="AD50">
        <f t="shared" si="22"/>
        <v>101.73069877635332</v>
      </c>
      <c r="AE50">
        <v>0</v>
      </c>
      <c r="AF50">
        <v>0</v>
      </c>
      <c r="AG50">
        <f t="shared" si="23"/>
        <v>1</v>
      </c>
      <c r="AH50">
        <f t="shared" si="24"/>
        <v>0</v>
      </c>
      <c r="AI50">
        <f t="shared" si="25"/>
        <v>47758.866100556239</v>
      </c>
      <c r="AJ50" t="s">
        <v>301</v>
      </c>
      <c r="AK50">
        <v>0</v>
      </c>
      <c r="AL50">
        <v>0</v>
      </c>
      <c r="AM50">
        <v>0</v>
      </c>
      <c r="AN50" t="e">
        <f t="shared" si="26"/>
        <v>#DIV/0!</v>
      </c>
      <c r="AO50">
        <v>-1</v>
      </c>
      <c r="AP50" t="s">
        <v>435</v>
      </c>
      <c r="AQ50">
        <v>10273.6</v>
      </c>
      <c r="AR50">
        <v>1731.510769230769</v>
      </c>
      <c r="AS50">
        <v>2094.54</v>
      </c>
      <c r="AT50">
        <f t="shared" si="27"/>
        <v>0.17332169868765024</v>
      </c>
      <c r="AU50">
        <v>0.5</v>
      </c>
      <c r="AV50">
        <f t="shared" si="28"/>
        <v>1261.1690995478411</v>
      </c>
      <c r="AW50">
        <f t="shared" si="29"/>
        <v>11.66213870145125</v>
      </c>
      <c r="AX50">
        <f t="shared" si="30"/>
        <v>109.29398533300305</v>
      </c>
      <c r="AY50">
        <f t="shared" si="31"/>
        <v>1.0040000746918812E-2</v>
      </c>
      <c r="AZ50">
        <f t="shared" si="32"/>
        <v>-1</v>
      </c>
      <c r="BA50" t="e">
        <f t="shared" si="33"/>
        <v>#DIV/0!</v>
      </c>
      <c r="BB50" t="s">
        <v>301</v>
      </c>
      <c r="BC50">
        <v>0</v>
      </c>
      <c r="BD50" t="e">
        <f t="shared" si="34"/>
        <v>#DIV/0!</v>
      </c>
      <c r="BE50" t="e">
        <f t="shared" si="35"/>
        <v>#DIV/0!</v>
      </c>
      <c r="BF50" t="e">
        <f t="shared" si="36"/>
        <v>#DIV/0!</v>
      </c>
      <c r="BG50" t="e">
        <f t="shared" si="37"/>
        <v>#DIV/0!</v>
      </c>
      <c r="BH50">
        <f t="shared" si="38"/>
        <v>0.17332169868765024</v>
      </c>
      <c r="BI50" t="e">
        <f t="shared" si="39"/>
        <v>#DIV/0!</v>
      </c>
      <c r="BJ50" t="e">
        <f t="shared" si="40"/>
        <v>#DIV/0!</v>
      </c>
      <c r="BK50" t="e">
        <f t="shared" si="41"/>
        <v>#DIV/0!</v>
      </c>
      <c r="BL50">
        <f t="shared" si="42"/>
        <v>1499.95</v>
      </c>
      <c r="BM50">
        <f t="shared" si="43"/>
        <v>1261.1690995478411</v>
      </c>
      <c r="BN50">
        <f t="shared" si="44"/>
        <v>0.84080742661278118</v>
      </c>
      <c r="BO50">
        <f t="shared" si="45"/>
        <v>0.16115833336266763</v>
      </c>
      <c r="BP50">
        <v>6</v>
      </c>
      <c r="BQ50">
        <v>0.5</v>
      </c>
      <c r="BR50" t="s">
        <v>303</v>
      </c>
      <c r="BS50">
        <v>1634228824</v>
      </c>
      <c r="BT50">
        <v>292.34399999999999</v>
      </c>
      <c r="BU50">
        <v>299.97800000000001</v>
      </c>
      <c r="BV50">
        <v>18.9194</v>
      </c>
      <c r="BW50">
        <v>16.782399999999999</v>
      </c>
      <c r="BX50">
        <v>290.19299999999998</v>
      </c>
      <c r="BY50">
        <v>18.836400000000001</v>
      </c>
      <c r="BZ50">
        <v>1000.01</v>
      </c>
      <c r="CA50">
        <v>90.062299999999993</v>
      </c>
      <c r="CB50">
        <v>0.10029399999999999</v>
      </c>
      <c r="CC50">
        <v>26.2317</v>
      </c>
      <c r="CD50">
        <v>26.105899999999998</v>
      </c>
      <c r="CE50">
        <v>999.9</v>
      </c>
      <c r="CF50">
        <v>0</v>
      </c>
      <c r="CG50">
        <v>0</v>
      </c>
      <c r="CH50">
        <v>10003.1</v>
      </c>
      <c r="CI50">
        <v>0</v>
      </c>
      <c r="CJ50">
        <v>1.5289399999999999E-3</v>
      </c>
      <c r="CK50">
        <v>1499.95</v>
      </c>
      <c r="CL50">
        <v>0.97299500000000005</v>
      </c>
      <c r="CM50">
        <v>2.70047E-2</v>
      </c>
      <c r="CN50">
        <v>0</v>
      </c>
      <c r="CO50">
        <v>1730.46</v>
      </c>
      <c r="CP50">
        <v>5.0005600000000001</v>
      </c>
      <c r="CQ50">
        <v>25445.200000000001</v>
      </c>
      <c r="CR50">
        <v>12931.1</v>
      </c>
      <c r="CS50">
        <v>38.186999999999998</v>
      </c>
      <c r="CT50">
        <v>39.375</v>
      </c>
      <c r="CU50">
        <v>37.436999999999998</v>
      </c>
      <c r="CV50">
        <v>38.625</v>
      </c>
      <c r="CW50">
        <v>39.125</v>
      </c>
      <c r="CX50">
        <v>1454.58</v>
      </c>
      <c r="CY50">
        <v>40.369999999999997</v>
      </c>
      <c r="CZ50">
        <v>0</v>
      </c>
      <c r="DA50">
        <v>121.7999999523163</v>
      </c>
      <c r="DB50">
        <v>0</v>
      </c>
      <c r="DC50">
        <v>1731.510769230769</v>
      </c>
      <c r="DD50">
        <v>-10.263931640110609</v>
      </c>
      <c r="DE50">
        <v>-71.223931734807607</v>
      </c>
      <c r="DF50">
        <v>25455.303846153849</v>
      </c>
      <c r="DG50">
        <v>15</v>
      </c>
      <c r="DH50">
        <v>1634228848</v>
      </c>
      <c r="DI50" t="s">
        <v>436</v>
      </c>
      <c r="DJ50">
        <v>1634228841</v>
      </c>
      <c r="DK50">
        <v>1634228848</v>
      </c>
      <c r="DL50">
        <v>37</v>
      </c>
      <c r="DM50">
        <v>-7.6999999999999999E-2</v>
      </c>
      <c r="DN50">
        <v>2E-3</v>
      </c>
      <c r="DO50">
        <v>2.1509999999999998</v>
      </c>
      <c r="DP50">
        <v>8.3000000000000004E-2</v>
      </c>
      <c r="DQ50">
        <v>300</v>
      </c>
      <c r="DR50">
        <v>17</v>
      </c>
      <c r="DS50">
        <v>0.21</v>
      </c>
      <c r="DT50">
        <v>0.04</v>
      </c>
      <c r="DU50">
        <v>-7.5377858536585363</v>
      </c>
      <c r="DV50">
        <v>-0.28228682926830939</v>
      </c>
      <c r="DW50">
        <v>3.6070211882478248E-2</v>
      </c>
      <c r="DX50">
        <v>1</v>
      </c>
      <c r="DY50">
        <v>1731.891515151515</v>
      </c>
      <c r="DZ50">
        <v>-9.2951322572432797</v>
      </c>
      <c r="EA50">
        <v>0.92824082955299014</v>
      </c>
      <c r="EB50">
        <v>0</v>
      </c>
      <c r="EC50">
        <v>2.1713860975609758</v>
      </c>
      <c r="ED50">
        <v>2.8124947735192259E-2</v>
      </c>
      <c r="EE50">
        <v>1.1393781975173951E-2</v>
      </c>
      <c r="EF50">
        <v>1</v>
      </c>
      <c r="EG50">
        <v>2</v>
      </c>
      <c r="EH50">
        <v>3</v>
      </c>
      <c r="EI50" t="s">
        <v>305</v>
      </c>
      <c r="EJ50">
        <v>100</v>
      </c>
      <c r="EK50">
        <v>100</v>
      </c>
      <c r="EL50">
        <v>2.1509999999999998</v>
      </c>
      <c r="EM50">
        <v>8.3000000000000004E-2</v>
      </c>
      <c r="EN50">
        <v>1.741980817386326</v>
      </c>
      <c r="EO50">
        <v>1.948427853356016E-3</v>
      </c>
      <c r="EP50">
        <v>-1.17243448438673E-6</v>
      </c>
      <c r="EQ50">
        <v>3.7522437633766031E-10</v>
      </c>
      <c r="ER50">
        <v>-6.6473891230031529E-2</v>
      </c>
      <c r="ES50">
        <v>1.324990706552629E-3</v>
      </c>
      <c r="ET50">
        <v>4.5198677459254959E-4</v>
      </c>
      <c r="EU50">
        <v>-2.6198240979392152E-7</v>
      </c>
      <c r="EV50">
        <v>2</v>
      </c>
      <c r="EW50">
        <v>2078</v>
      </c>
      <c r="EX50">
        <v>1</v>
      </c>
      <c r="EY50">
        <v>28</v>
      </c>
      <c r="EZ50">
        <v>3</v>
      </c>
      <c r="FA50">
        <v>3</v>
      </c>
      <c r="FB50">
        <v>1.2805200000000001</v>
      </c>
      <c r="FC50">
        <v>2.52441</v>
      </c>
      <c r="FD50">
        <v>2.8491200000000001</v>
      </c>
      <c r="FE50">
        <v>3.1701700000000002</v>
      </c>
      <c r="FF50">
        <v>3.0981399999999999</v>
      </c>
      <c r="FG50">
        <v>2.3645</v>
      </c>
      <c r="FH50">
        <v>35.498600000000003</v>
      </c>
      <c r="FI50">
        <v>24.2364</v>
      </c>
      <c r="FJ50">
        <v>18</v>
      </c>
      <c r="FK50">
        <v>1066.74</v>
      </c>
      <c r="FL50">
        <v>722.39400000000001</v>
      </c>
      <c r="FM50">
        <v>25</v>
      </c>
      <c r="FN50">
        <v>24.250699999999998</v>
      </c>
      <c r="FO50">
        <v>30.0001</v>
      </c>
      <c r="FP50">
        <v>24.0014</v>
      </c>
      <c r="FQ50">
        <v>24.075399999999998</v>
      </c>
      <c r="FR50">
        <v>25.646000000000001</v>
      </c>
      <c r="FS50">
        <v>36.528300000000002</v>
      </c>
      <c r="FT50">
        <v>0</v>
      </c>
      <c r="FU50">
        <v>25</v>
      </c>
      <c r="FV50">
        <v>300</v>
      </c>
      <c r="FW50">
        <v>16.7819</v>
      </c>
      <c r="FX50">
        <v>101.217</v>
      </c>
      <c r="FY50">
        <v>101.71599999999999</v>
      </c>
    </row>
    <row r="51" spans="1:181" x14ac:dyDescent="0.2">
      <c r="A51">
        <v>33</v>
      </c>
      <c r="B51">
        <v>1634228969</v>
      </c>
      <c r="C51">
        <v>5429.9000000953674</v>
      </c>
      <c r="D51" t="s">
        <v>437</v>
      </c>
      <c r="E51" t="s">
        <v>438</v>
      </c>
      <c r="F51" t="s">
        <v>300</v>
      </c>
      <c r="G51">
        <v>1634228969</v>
      </c>
      <c r="H51">
        <f t="shared" ref="H51:H82" si="46">(I51)/1000</f>
        <v>4.0032535048441856E-3</v>
      </c>
      <c r="I51">
        <f t="shared" ref="I51:I82" si="47">1000*BZ51*AG51*(BV51-BW51)/(100*BP51*(1000-AG51*BV51))</f>
        <v>4.003253504844186</v>
      </c>
      <c r="J51">
        <f t="shared" ref="J51:J82" si="48">BZ51*AG51*(BU51-BT51*(1000-AG51*BW51)/(1000-AG51*BV51))/(100*BP51)</f>
        <v>7.8162028879144527</v>
      </c>
      <c r="K51">
        <f t="shared" ref="K51:K82" si="49">BT51 - IF(AG51&gt;1, J51*BP51*100/(AI51*CH51), 0)</f>
        <v>194.85</v>
      </c>
      <c r="L51">
        <f t="shared" ref="L51:L82" si="50">((R51-H51/2)*K51-J51)/(R51+H51/2)</f>
        <v>130.13871929361241</v>
      </c>
      <c r="M51">
        <f t="shared" ref="M51:M82" si="51">L51*(CA51+CB51)/1000</f>
        <v>11.732296547509371</v>
      </c>
      <c r="N51">
        <f t="shared" ref="N51:N82" si="52">(BT51 - IF(AG51&gt;1, J51*BP51*100/(AI51*CH51), 0))*(CA51+CB51)/1000</f>
        <v>17.566163204084997</v>
      </c>
      <c r="O51">
        <f t="shared" ref="O51:O82" si="53">2/((1/Q51-1/P51)+SIGN(Q51)*SQRT((1/Q51-1/P51)*(1/Q51-1/P51) + 4*BQ51/((BQ51+1)*(BQ51+1))*(2*1/Q51*1/P51-1/P51*1/P51)))</f>
        <v>0.21717634986082116</v>
      </c>
      <c r="P51">
        <f t="shared" ref="P51:P82" si="54">IF(LEFT(BR51,1)&lt;&gt;"0",IF(LEFT(BR51,1)="1",3,$B$7),$D$5+$E$5*(CH51*CA51/($K$5*1000))+$F$5*(CH51*CA51/($K$5*1000))*MAX(MIN(BP51,$J$5),$I$5)*MAX(MIN(BP51,$J$5),$I$5)+$G$5*MAX(MIN(BP51,$J$5),$I$5)*(CH51*CA51/($K$5*1000))+$H$5*(CH51*CA51/($K$5*1000))*(CH51*CA51/($K$5*1000)))</f>
        <v>2.7521845897028303</v>
      </c>
      <c r="Q51">
        <f t="shared" ref="Q51:Q82" si="55">H51*(1000-(1000*0.61365*EXP(17.502*U51/(240.97+U51))/(CA51+CB51)+BV51)/2)/(1000*0.61365*EXP(17.502*U51/(240.97+U51))/(CA51+CB51)-BV51)</f>
        <v>0.20808498295414554</v>
      </c>
      <c r="R51">
        <f t="shared" ref="R51:R82" si="56">1/((BQ51+1)/(O51/1.6)+1/(P51/1.37)) + BQ51/((BQ51+1)/(O51/1.6) + BQ51/(P51/1.37))</f>
        <v>0.1308382234173926</v>
      </c>
      <c r="S51">
        <f t="shared" ref="S51:S82" si="57">(BL51*BO51)</f>
        <v>241.77195512770652</v>
      </c>
      <c r="T51">
        <f t="shared" ref="T51:T82" si="58">(CC51+(S51+2*0.95*0.0000000567*(((CC51+$B$9)+273)^4-(CC51+273)^4)-44100*H51)/(1.84*29.3*P51+8*0.95*0.0000000567*(CC51+273)^3))</f>
        <v>26.788834110446139</v>
      </c>
      <c r="U51">
        <f t="shared" ref="U51:U82" si="59">($C$9*CD51+$D$9*CE51+$E$9*T51)</f>
        <v>26.1435</v>
      </c>
      <c r="V51">
        <f t="shared" ref="V51:V82" si="60">0.61365*EXP(17.502*U51/(240.97+U51))</f>
        <v>3.4030169759565987</v>
      </c>
      <c r="W51">
        <f t="shared" ref="W51:W82" si="61">(X51/Y51*100)</f>
        <v>49.777917632810393</v>
      </c>
      <c r="X51">
        <f t="shared" ref="X51:X82" si="62">BV51*(CA51+CB51)/1000</f>
        <v>1.7178779045563299</v>
      </c>
      <c r="Y51">
        <f t="shared" ref="Y51:Y82" si="63">0.61365*EXP(17.502*CC51/(240.97+CC51))</f>
        <v>3.4510843085650005</v>
      </c>
      <c r="Z51">
        <f t="shared" ref="Z51:Z82" si="64">(V51-BV51*(CA51+CB51)/1000)</f>
        <v>1.6851390714002688</v>
      </c>
      <c r="AA51">
        <f t="shared" ref="AA51:AA82" si="65">(-H51*44100)</f>
        <v>-176.54347956362858</v>
      </c>
      <c r="AB51">
        <f t="shared" ref="AB51:AB82" si="66">2*29.3*P51*0.92*(CC51-U51)</f>
        <v>35.239246705014118</v>
      </c>
      <c r="AC51">
        <f t="shared" ref="AC51:AC82" si="67">2*0.95*0.0000000567*(((CC51+$B$9)+273)^4-(U51+273)^4)</f>
        <v>2.7429389658903665</v>
      </c>
      <c r="AD51">
        <f t="shared" ref="AD51:AD82" si="68">S51+AC51+AA51+AB51</f>
        <v>103.21066123498244</v>
      </c>
      <c r="AE51">
        <v>0</v>
      </c>
      <c r="AF51">
        <v>0</v>
      </c>
      <c r="AG51">
        <f t="shared" ref="AG51:AG82" si="69">IF(AE51*$H$15&gt;=AI51,1,(AI51/(AI51-AE51*$H$15)))</f>
        <v>1</v>
      </c>
      <c r="AH51">
        <f t="shared" ref="AH51:AH82" si="70">(AG51-1)*100</f>
        <v>0</v>
      </c>
      <c r="AI51">
        <f t="shared" ref="AI51:AI82" si="71">MAX(0,($B$15+$C$15*CH51)/(1+$D$15*CH51)*CA51/(CC51+273)*$E$15)</f>
        <v>47798.375447086401</v>
      </c>
      <c r="AJ51" t="s">
        <v>301</v>
      </c>
      <c r="AK51">
        <v>0</v>
      </c>
      <c r="AL51">
        <v>0</v>
      </c>
      <c r="AM51">
        <v>0</v>
      </c>
      <c r="AN51" t="e">
        <f t="shared" ref="AN51:AN82" si="72">1-AL51/AM51</f>
        <v>#DIV/0!</v>
      </c>
      <c r="AO51">
        <v>-1</v>
      </c>
      <c r="AP51" t="s">
        <v>439</v>
      </c>
      <c r="AQ51">
        <v>10267.700000000001</v>
      </c>
      <c r="AR51">
        <v>1610.436153846154</v>
      </c>
      <c r="AS51">
        <v>1924.34</v>
      </c>
      <c r="AT51">
        <f t="shared" ref="AT51:AT82" si="73">1-AR51/AS51</f>
        <v>0.16312286090495753</v>
      </c>
      <c r="AU51">
        <v>0.5</v>
      </c>
      <c r="AV51">
        <f t="shared" ref="AV51:AV82" si="74">BM51</f>
        <v>1261.3955995480346</v>
      </c>
      <c r="AW51">
        <f t="shared" ref="AW51:AW82" si="75">J51</f>
        <v>7.8162028879144527</v>
      </c>
      <c r="AX51">
        <f t="shared" ref="AX51:AX82" si="76">AT51*AU51*AV51</f>
        <v>102.88122946559979</v>
      </c>
      <c r="AY51">
        <f t="shared" ref="AY51:AY82" si="77">(AW51-AO51)/AV51</f>
        <v>6.9892450005956501E-3</v>
      </c>
      <c r="AZ51">
        <f t="shared" ref="AZ51:AZ82" si="78">(AM51-AS51)/AS51</f>
        <v>-1</v>
      </c>
      <c r="BA51" t="e">
        <f t="shared" ref="BA51:BA82" si="79">AL51/(AN51+AL51/AS51)</f>
        <v>#DIV/0!</v>
      </c>
      <c r="BB51" t="s">
        <v>301</v>
      </c>
      <c r="BC51">
        <v>0</v>
      </c>
      <c r="BD51" t="e">
        <f t="shared" ref="BD51:BD82" si="80">IF(BC51&lt;&gt;0, BC51, BA51)</f>
        <v>#DIV/0!</v>
      </c>
      <c r="BE51" t="e">
        <f t="shared" ref="BE51:BE82" si="81">1-BD51/AS51</f>
        <v>#DIV/0!</v>
      </c>
      <c r="BF51" t="e">
        <f t="shared" ref="BF51:BF82" si="82">(AS51-AR51)/(AS51-BD51)</f>
        <v>#DIV/0!</v>
      </c>
      <c r="BG51" t="e">
        <f t="shared" ref="BG51:BG82" si="83">(AM51-AS51)/(AM51-BD51)</f>
        <v>#DIV/0!</v>
      </c>
      <c r="BH51">
        <f t="shared" ref="BH51:BH82" si="84">(AS51-AR51)/(AS51-AL51)</f>
        <v>0.16312286090495753</v>
      </c>
      <c r="BI51" t="e">
        <f t="shared" ref="BI51:BI82" si="85">(AM51-AS51)/(AM51-AL51)</f>
        <v>#DIV/0!</v>
      </c>
      <c r="BJ51" t="e">
        <f t="shared" ref="BJ51:BJ82" si="86">(BF51*BD51/AR51)</f>
        <v>#DIV/0!</v>
      </c>
      <c r="BK51" t="e">
        <f t="shared" ref="BK51:BK82" si="87">(1-BJ51)</f>
        <v>#DIV/0!</v>
      </c>
      <c r="BL51">
        <f t="shared" ref="BL51:BL82" si="88">$B$13*CI51+$C$13*CJ51+$F$13*CK51*(1-CN51)</f>
        <v>1500.22</v>
      </c>
      <c r="BM51">
        <f t="shared" ref="BM51:BM82" si="89">BL51*BN51</f>
        <v>1261.3955995480346</v>
      </c>
      <c r="BN51">
        <f t="shared" ref="BN51:BN82" si="90">($B$13*$D$11+$C$13*$D$11+$F$13*((CX51+CP51)/MAX(CX51+CP51+CY51, 0.1)*$I$11+CY51/MAX(CX51+CP51+CY51, 0.1)*$J$11))/($B$13+$C$13+$F$13)</f>
        <v>0.84080708132676174</v>
      </c>
      <c r="BO51">
        <f t="shared" ref="BO51:BO82" si="91">($B$13*$K$11+$C$13*$K$11+$F$13*((CX51+CP51)/MAX(CX51+CP51+CY51, 0.1)*$P$11+CY51/MAX(CX51+CP51+CY51, 0.1)*$Q$11))/($B$13+$C$13+$F$13)</f>
        <v>0.16115766696065012</v>
      </c>
      <c r="BP51">
        <v>6</v>
      </c>
      <c r="BQ51">
        <v>0.5</v>
      </c>
      <c r="BR51" t="s">
        <v>303</v>
      </c>
      <c r="BS51">
        <v>1634228969</v>
      </c>
      <c r="BT51">
        <v>194.85</v>
      </c>
      <c r="BU51">
        <v>200.00800000000001</v>
      </c>
      <c r="BV51">
        <v>19.055299999999999</v>
      </c>
      <c r="BW51">
        <v>16.699000000000002</v>
      </c>
      <c r="BX51">
        <v>192.99600000000001</v>
      </c>
      <c r="BY51">
        <v>18.975300000000001</v>
      </c>
      <c r="BZ51">
        <v>999.95</v>
      </c>
      <c r="CA51">
        <v>90.052300000000002</v>
      </c>
      <c r="CB51">
        <v>9.99361E-2</v>
      </c>
      <c r="CC51">
        <v>26.381</v>
      </c>
      <c r="CD51">
        <v>26.1435</v>
      </c>
      <c r="CE51">
        <v>999.9</v>
      </c>
      <c r="CF51">
        <v>0</v>
      </c>
      <c r="CG51">
        <v>0</v>
      </c>
      <c r="CH51">
        <v>10018.1</v>
      </c>
      <c r="CI51">
        <v>0</v>
      </c>
      <c r="CJ51">
        <v>1.5289399999999999E-3</v>
      </c>
      <c r="CK51">
        <v>1500.22</v>
      </c>
      <c r="CL51">
        <v>0.97300699999999996</v>
      </c>
      <c r="CM51">
        <v>2.6993400000000001E-2</v>
      </c>
      <c r="CN51">
        <v>0</v>
      </c>
      <c r="CO51">
        <v>1610.21</v>
      </c>
      <c r="CP51">
        <v>5.0005600000000001</v>
      </c>
      <c r="CQ51">
        <v>23815.599999999999</v>
      </c>
      <c r="CR51">
        <v>12933.4</v>
      </c>
      <c r="CS51">
        <v>40.561999999999998</v>
      </c>
      <c r="CT51">
        <v>41.25</v>
      </c>
      <c r="CU51">
        <v>39.5</v>
      </c>
      <c r="CV51">
        <v>41.375</v>
      </c>
      <c r="CW51">
        <v>41.25</v>
      </c>
      <c r="CX51">
        <v>1454.86</v>
      </c>
      <c r="CY51">
        <v>40.36</v>
      </c>
      <c r="CZ51">
        <v>0</v>
      </c>
      <c r="DA51">
        <v>144.79999995231631</v>
      </c>
      <c r="DB51">
        <v>0</v>
      </c>
      <c r="DC51">
        <v>1610.436153846154</v>
      </c>
      <c r="DD51">
        <v>-3.595897433533962</v>
      </c>
      <c r="DE51">
        <v>-75.565812100369456</v>
      </c>
      <c r="DF51">
        <v>23826.473076923081</v>
      </c>
      <c r="DG51">
        <v>15</v>
      </c>
      <c r="DH51">
        <v>1634228991.5</v>
      </c>
      <c r="DI51" t="s">
        <v>440</v>
      </c>
      <c r="DJ51">
        <v>1634228985</v>
      </c>
      <c r="DK51">
        <v>1634228991.5</v>
      </c>
      <c r="DL51">
        <v>38</v>
      </c>
      <c r="DM51">
        <v>-0.154</v>
      </c>
      <c r="DN51">
        <v>-1E-3</v>
      </c>
      <c r="DO51">
        <v>1.8540000000000001</v>
      </c>
      <c r="DP51">
        <v>0.08</v>
      </c>
      <c r="DQ51">
        <v>200</v>
      </c>
      <c r="DR51">
        <v>17</v>
      </c>
      <c r="DS51">
        <v>0.2</v>
      </c>
      <c r="DT51">
        <v>0.04</v>
      </c>
      <c r="DU51">
        <v>-4.9624956097560986</v>
      </c>
      <c r="DV51">
        <v>-3.1491428571435089E-2</v>
      </c>
      <c r="DW51">
        <v>1.1869841071691889E-2</v>
      </c>
      <c r="DX51">
        <v>1</v>
      </c>
      <c r="DY51">
        <v>1610.661176470589</v>
      </c>
      <c r="DZ51">
        <v>-4.3722918498076853</v>
      </c>
      <c r="EA51">
        <v>0.4809229160801986</v>
      </c>
      <c r="EB51">
        <v>0</v>
      </c>
      <c r="EC51">
        <v>2.403647073170732</v>
      </c>
      <c r="ED51">
        <v>-1.295121951219164E-2</v>
      </c>
      <c r="EE51">
        <v>6.2839277153092284E-3</v>
      </c>
      <c r="EF51">
        <v>1</v>
      </c>
      <c r="EG51">
        <v>2</v>
      </c>
      <c r="EH51">
        <v>3</v>
      </c>
      <c r="EI51" t="s">
        <v>305</v>
      </c>
      <c r="EJ51">
        <v>100</v>
      </c>
      <c r="EK51">
        <v>100</v>
      </c>
      <c r="EL51">
        <v>1.8540000000000001</v>
      </c>
      <c r="EM51">
        <v>0.08</v>
      </c>
      <c r="EN51">
        <v>1.665123977467176</v>
      </c>
      <c r="EO51">
        <v>1.948427853356016E-3</v>
      </c>
      <c r="EP51">
        <v>-1.17243448438673E-6</v>
      </c>
      <c r="EQ51">
        <v>3.7522437633766031E-10</v>
      </c>
      <c r="ER51">
        <v>-6.4039604926186877E-2</v>
      </c>
      <c r="ES51">
        <v>1.324990706552629E-3</v>
      </c>
      <c r="ET51">
        <v>4.5198677459254959E-4</v>
      </c>
      <c r="EU51">
        <v>-2.6198240979392152E-7</v>
      </c>
      <c r="EV51">
        <v>2</v>
      </c>
      <c r="EW51">
        <v>2078</v>
      </c>
      <c r="EX51">
        <v>1</v>
      </c>
      <c r="EY51">
        <v>28</v>
      </c>
      <c r="EZ51">
        <v>2.1</v>
      </c>
      <c r="FA51">
        <v>2</v>
      </c>
      <c r="FB51">
        <v>0.92040999999999995</v>
      </c>
      <c r="FC51">
        <v>2.52563</v>
      </c>
      <c r="FD51">
        <v>2.8491200000000001</v>
      </c>
      <c r="FE51">
        <v>3.1701700000000002</v>
      </c>
      <c r="FF51">
        <v>3.0981399999999999</v>
      </c>
      <c r="FG51">
        <v>2.3999000000000001</v>
      </c>
      <c r="FH51">
        <v>35.498600000000003</v>
      </c>
      <c r="FI51">
        <v>24.2364</v>
      </c>
      <c r="FJ51">
        <v>18</v>
      </c>
      <c r="FK51">
        <v>1067.6099999999999</v>
      </c>
      <c r="FL51">
        <v>721.59699999999998</v>
      </c>
      <c r="FM51">
        <v>25.0002</v>
      </c>
      <c r="FN51">
        <v>24.260899999999999</v>
      </c>
      <c r="FO51">
        <v>30.0001</v>
      </c>
      <c r="FP51">
        <v>24.015499999999999</v>
      </c>
      <c r="FQ51">
        <v>24.0915</v>
      </c>
      <c r="FR51">
        <v>18.464400000000001</v>
      </c>
      <c r="FS51">
        <v>36.596200000000003</v>
      </c>
      <c r="FT51">
        <v>0</v>
      </c>
      <c r="FU51">
        <v>25</v>
      </c>
      <c r="FV51">
        <v>200</v>
      </c>
      <c r="FW51">
        <v>16.734300000000001</v>
      </c>
      <c r="FX51">
        <v>101.218</v>
      </c>
      <c r="FY51">
        <v>101.709</v>
      </c>
    </row>
    <row r="52" spans="1:181" x14ac:dyDescent="0.2">
      <c r="A52">
        <v>34</v>
      </c>
      <c r="B52">
        <v>1634229112.5</v>
      </c>
      <c r="C52">
        <v>5573.4000000953674</v>
      </c>
      <c r="D52" t="s">
        <v>441</v>
      </c>
      <c r="E52" t="s">
        <v>442</v>
      </c>
      <c r="F52" t="s">
        <v>300</v>
      </c>
      <c r="G52">
        <v>1634229112.5</v>
      </c>
      <c r="H52">
        <f t="shared" si="46"/>
        <v>4.4862780114390179E-3</v>
      </c>
      <c r="I52">
        <f t="shared" si="47"/>
        <v>4.4862780114390182</v>
      </c>
      <c r="J52">
        <f t="shared" si="48"/>
        <v>2.8509538425383134</v>
      </c>
      <c r="K52">
        <f t="shared" si="49"/>
        <v>98.0077</v>
      </c>
      <c r="L52">
        <f t="shared" si="50"/>
        <v>76.155482086321996</v>
      </c>
      <c r="M52">
        <f t="shared" si="51"/>
        <v>6.8660091007304329</v>
      </c>
      <c r="N52">
        <f t="shared" si="52"/>
        <v>8.8361565274959908</v>
      </c>
      <c r="O52">
        <f t="shared" si="53"/>
        <v>0.24747554728097496</v>
      </c>
      <c r="P52">
        <f t="shared" si="54"/>
        <v>2.7500794613360751</v>
      </c>
      <c r="Q52">
        <f t="shared" si="55"/>
        <v>0.23573559500147848</v>
      </c>
      <c r="R52">
        <f t="shared" si="56"/>
        <v>0.14834311475574913</v>
      </c>
      <c r="S52">
        <f t="shared" si="57"/>
        <v>241.74438512716949</v>
      </c>
      <c r="T52">
        <f t="shared" si="58"/>
        <v>26.656771799709244</v>
      </c>
      <c r="U52">
        <f t="shared" si="59"/>
        <v>26.102799999999998</v>
      </c>
      <c r="V52">
        <f t="shared" si="60"/>
        <v>3.3948387085983192</v>
      </c>
      <c r="W52">
        <f t="shared" si="61"/>
        <v>50.061962954939432</v>
      </c>
      <c r="X52">
        <f t="shared" si="62"/>
        <v>1.72779268678467</v>
      </c>
      <c r="Y52">
        <f t="shared" si="63"/>
        <v>3.4513083083454981</v>
      </c>
      <c r="Z52">
        <f t="shared" si="64"/>
        <v>1.6670460218136491</v>
      </c>
      <c r="AA52">
        <f t="shared" si="65"/>
        <v>-197.8448603044607</v>
      </c>
      <c r="AB52">
        <f t="shared" si="66"/>
        <v>41.409655898730861</v>
      </c>
      <c r="AC52">
        <f t="shared" si="67"/>
        <v>3.2250561984553152</v>
      </c>
      <c r="AD52">
        <f t="shared" si="68"/>
        <v>88.53423691989498</v>
      </c>
      <c r="AE52">
        <v>0</v>
      </c>
      <c r="AF52">
        <v>0</v>
      </c>
      <c r="AG52">
        <f t="shared" si="69"/>
        <v>1</v>
      </c>
      <c r="AH52">
        <f t="shared" si="70"/>
        <v>0</v>
      </c>
      <c r="AI52">
        <f t="shared" si="71"/>
        <v>47741.18335739828</v>
      </c>
      <c r="AJ52" t="s">
        <v>301</v>
      </c>
      <c r="AK52">
        <v>0</v>
      </c>
      <c r="AL52">
        <v>0</v>
      </c>
      <c r="AM52">
        <v>0</v>
      </c>
      <c r="AN52" t="e">
        <f t="shared" si="72"/>
        <v>#DIV/0!</v>
      </c>
      <c r="AO52">
        <v>-1</v>
      </c>
      <c r="AP52" t="s">
        <v>443</v>
      </c>
      <c r="AQ52">
        <v>10270.200000000001</v>
      </c>
      <c r="AR52">
        <v>1406.6728000000001</v>
      </c>
      <c r="AS52">
        <v>1638.47</v>
      </c>
      <c r="AT52">
        <f t="shared" si="73"/>
        <v>0.14147173887834386</v>
      </c>
      <c r="AU52">
        <v>0.5</v>
      </c>
      <c r="AV52">
        <f t="shared" si="74"/>
        <v>1261.2449995477562</v>
      </c>
      <c r="AW52">
        <f t="shared" si="75"/>
        <v>2.8509538425383134</v>
      </c>
      <c r="AX52">
        <f t="shared" si="76"/>
        <v>89.215261618818531</v>
      </c>
      <c r="AY52">
        <f t="shared" si="77"/>
        <v>3.0532956276688094E-3</v>
      </c>
      <c r="AZ52">
        <f t="shared" si="78"/>
        <v>-1</v>
      </c>
      <c r="BA52" t="e">
        <f t="shared" si="79"/>
        <v>#DIV/0!</v>
      </c>
      <c r="BB52" t="s">
        <v>301</v>
      </c>
      <c r="BC52">
        <v>0</v>
      </c>
      <c r="BD52" t="e">
        <f t="shared" si="80"/>
        <v>#DIV/0!</v>
      </c>
      <c r="BE52" t="e">
        <f t="shared" si="81"/>
        <v>#DIV/0!</v>
      </c>
      <c r="BF52" t="e">
        <f t="shared" si="82"/>
        <v>#DIV/0!</v>
      </c>
      <c r="BG52" t="e">
        <f t="shared" si="83"/>
        <v>#DIV/0!</v>
      </c>
      <c r="BH52">
        <f t="shared" si="84"/>
        <v>0.1414717388783438</v>
      </c>
      <c r="BI52" t="e">
        <f t="shared" si="85"/>
        <v>#DIV/0!</v>
      </c>
      <c r="BJ52" t="e">
        <f t="shared" si="86"/>
        <v>#DIV/0!</v>
      </c>
      <c r="BK52" t="e">
        <f t="shared" si="87"/>
        <v>#DIV/0!</v>
      </c>
      <c r="BL52">
        <f t="shared" si="88"/>
        <v>1500.04</v>
      </c>
      <c r="BM52">
        <f t="shared" si="89"/>
        <v>1261.2449995477562</v>
      </c>
      <c r="BN52">
        <f t="shared" si="90"/>
        <v>0.84080757816308638</v>
      </c>
      <c r="BO52">
        <f t="shared" si="91"/>
        <v>0.16115862585475688</v>
      </c>
      <c r="BP52">
        <v>6</v>
      </c>
      <c r="BQ52">
        <v>0.5</v>
      </c>
      <c r="BR52" t="s">
        <v>303</v>
      </c>
      <c r="BS52">
        <v>1634229112.5</v>
      </c>
      <c r="BT52">
        <v>98.0077</v>
      </c>
      <c r="BU52">
        <v>99.982100000000003</v>
      </c>
      <c r="BV52">
        <v>19.164100000000001</v>
      </c>
      <c r="BW52">
        <v>16.523900000000001</v>
      </c>
      <c r="BX52">
        <v>96.383700000000005</v>
      </c>
      <c r="BY52">
        <v>19.088100000000001</v>
      </c>
      <c r="BZ52">
        <v>999.99300000000005</v>
      </c>
      <c r="CA52">
        <v>90.0578</v>
      </c>
      <c r="CB52">
        <v>9.9978700000000004E-2</v>
      </c>
      <c r="CC52">
        <v>26.382100000000001</v>
      </c>
      <c r="CD52">
        <v>26.102799999999998</v>
      </c>
      <c r="CE52">
        <v>999.9</v>
      </c>
      <c r="CF52">
        <v>0</v>
      </c>
      <c r="CG52">
        <v>0</v>
      </c>
      <c r="CH52">
        <v>10005</v>
      </c>
      <c r="CI52">
        <v>0</v>
      </c>
      <c r="CJ52">
        <v>1.5289399999999999E-3</v>
      </c>
      <c r="CK52">
        <v>1500.04</v>
      </c>
      <c r="CL52">
        <v>0.97299000000000002</v>
      </c>
      <c r="CM52">
        <v>2.7010300000000001E-2</v>
      </c>
      <c r="CN52">
        <v>0</v>
      </c>
      <c r="CO52">
        <v>1403.59</v>
      </c>
      <c r="CP52">
        <v>5.0005600000000001</v>
      </c>
      <c r="CQ52">
        <v>20643</v>
      </c>
      <c r="CR52">
        <v>12931.8</v>
      </c>
      <c r="CS52">
        <v>38.811999999999998</v>
      </c>
      <c r="CT52">
        <v>39.061999999999998</v>
      </c>
      <c r="CU52">
        <v>37.936999999999998</v>
      </c>
      <c r="CV52">
        <v>37.936999999999998</v>
      </c>
      <c r="CW52">
        <v>39.311999999999998</v>
      </c>
      <c r="CX52">
        <v>1454.66</v>
      </c>
      <c r="CY52">
        <v>40.380000000000003</v>
      </c>
      <c r="CZ52">
        <v>0</v>
      </c>
      <c r="DA52">
        <v>143</v>
      </c>
      <c r="DB52">
        <v>0</v>
      </c>
      <c r="DC52">
        <v>1406.6728000000001</v>
      </c>
      <c r="DD52">
        <v>-28.736923016405839</v>
      </c>
      <c r="DE52">
        <v>-467.49999929234082</v>
      </c>
      <c r="DF52">
        <v>20698.12</v>
      </c>
      <c r="DG52">
        <v>15</v>
      </c>
      <c r="DH52">
        <v>1634229138</v>
      </c>
      <c r="DI52" t="s">
        <v>444</v>
      </c>
      <c r="DJ52">
        <v>1634229132.5</v>
      </c>
      <c r="DK52">
        <v>1634229138</v>
      </c>
      <c r="DL52">
        <v>39</v>
      </c>
      <c r="DM52">
        <v>-6.8000000000000005E-2</v>
      </c>
      <c r="DN52">
        <v>-1E-3</v>
      </c>
      <c r="DO52">
        <v>1.6240000000000001</v>
      </c>
      <c r="DP52">
        <v>7.5999999999999998E-2</v>
      </c>
      <c r="DQ52">
        <v>100</v>
      </c>
      <c r="DR52">
        <v>17</v>
      </c>
      <c r="DS52">
        <v>0.48</v>
      </c>
      <c r="DT52">
        <v>0.03</v>
      </c>
      <c r="DU52">
        <v>-1.8900819512195119</v>
      </c>
      <c r="DV52">
        <v>-5.8510034843201011E-2</v>
      </c>
      <c r="DW52">
        <v>1.8844405421900069E-2</v>
      </c>
      <c r="DX52">
        <v>1</v>
      </c>
      <c r="DY52">
        <v>1408.5522857142851</v>
      </c>
      <c r="DZ52">
        <v>-31.173463796476788</v>
      </c>
      <c r="EA52">
        <v>3.1515294116750692</v>
      </c>
      <c r="EB52">
        <v>0</v>
      </c>
      <c r="EC52">
        <v>2.6735807317073168</v>
      </c>
      <c r="ED52">
        <v>0.1469466898954761</v>
      </c>
      <c r="EE52">
        <v>1.723219086197773E-2</v>
      </c>
      <c r="EF52">
        <v>0</v>
      </c>
      <c r="EG52">
        <v>1</v>
      </c>
      <c r="EH52">
        <v>3</v>
      </c>
      <c r="EI52" t="s">
        <v>318</v>
      </c>
      <c r="EJ52">
        <v>100</v>
      </c>
      <c r="EK52">
        <v>100</v>
      </c>
      <c r="EL52">
        <v>1.6240000000000001</v>
      </c>
      <c r="EM52">
        <v>7.5999999999999998E-2</v>
      </c>
      <c r="EN52">
        <v>1.5107945496010531</v>
      </c>
      <c r="EO52">
        <v>1.948427853356016E-3</v>
      </c>
      <c r="EP52">
        <v>-1.17243448438673E-6</v>
      </c>
      <c r="EQ52">
        <v>3.7522437633766031E-10</v>
      </c>
      <c r="ER52">
        <v>-6.5536059683574927E-2</v>
      </c>
      <c r="ES52">
        <v>1.324990706552629E-3</v>
      </c>
      <c r="ET52">
        <v>4.5198677459254959E-4</v>
      </c>
      <c r="EU52">
        <v>-2.6198240979392152E-7</v>
      </c>
      <c r="EV52">
        <v>2</v>
      </c>
      <c r="EW52">
        <v>2078</v>
      </c>
      <c r="EX52">
        <v>1</v>
      </c>
      <c r="EY52">
        <v>28</v>
      </c>
      <c r="EZ52">
        <v>2.1</v>
      </c>
      <c r="FA52">
        <v>2</v>
      </c>
      <c r="FB52">
        <v>0.539551</v>
      </c>
      <c r="FC52">
        <v>2.5427200000000001</v>
      </c>
      <c r="FD52">
        <v>2.8491200000000001</v>
      </c>
      <c r="FE52">
        <v>3.1713900000000002</v>
      </c>
      <c r="FF52">
        <v>3.0981399999999999</v>
      </c>
      <c r="FG52">
        <v>2.4218799999999998</v>
      </c>
      <c r="FH52">
        <v>35.545099999999998</v>
      </c>
      <c r="FI52">
        <v>24.2364</v>
      </c>
      <c r="FJ52">
        <v>18</v>
      </c>
      <c r="FK52">
        <v>1066.6099999999999</v>
      </c>
      <c r="FL52">
        <v>721.21600000000001</v>
      </c>
      <c r="FM52">
        <v>25</v>
      </c>
      <c r="FN52">
        <v>24.268999999999998</v>
      </c>
      <c r="FO52">
        <v>30.0001</v>
      </c>
      <c r="FP52">
        <v>24.025700000000001</v>
      </c>
      <c r="FQ52">
        <v>24.101600000000001</v>
      </c>
      <c r="FR52">
        <v>10.8271</v>
      </c>
      <c r="FS52">
        <v>37.511899999999997</v>
      </c>
      <c r="FT52">
        <v>0</v>
      </c>
      <c r="FU52">
        <v>25</v>
      </c>
      <c r="FV52">
        <v>100</v>
      </c>
      <c r="FW52">
        <v>16.501799999999999</v>
      </c>
      <c r="FX52">
        <v>101.218</v>
      </c>
      <c r="FY52">
        <v>101.70699999999999</v>
      </c>
    </row>
    <row r="53" spans="1:181" x14ac:dyDescent="0.2">
      <c r="A53">
        <v>35</v>
      </c>
      <c r="B53">
        <v>1634229259</v>
      </c>
      <c r="C53">
        <v>5719.9000000953674</v>
      </c>
      <c r="D53" t="s">
        <v>445</v>
      </c>
      <c r="E53" t="s">
        <v>446</v>
      </c>
      <c r="F53" t="s">
        <v>300</v>
      </c>
      <c r="G53">
        <v>1634229259</v>
      </c>
      <c r="H53">
        <f t="shared" si="46"/>
        <v>4.939914690387453E-3</v>
      </c>
      <c r="I53">
        <f t="shared" si="47"/>
        <v>4.9399146903874529</v>
      </c>
      <c r="J53">
        <f t="shared" si="48"/>
        <v>8.0786796848137624E-2</v>
      </c>
      <c r="K53">
        <f t="shared" si="49"/>
        <v>49.840200000000003</v>
      </c>
      <c r="L53">
        <f t="shared" si="50"/>
        <v>47.890657897168964</v>
      </c>
      <c r="M53">
        <f t="shared" si="51"/>
        <v>4.3172812699343837</v>
      </c>
      <c r="N53">
        <f t="shared" si="52"/>
        <v>4.493029985343</v>
      </c>
      <c r="O53">
        <f t="shared" si="53"/>
        <v>0.27705471395173625</v>
      </c>
      <c r="P53">
        <f t="shared" si="54"/>
        <v>2.7464205521373679</v>
      </c>
      <c r="Q53">
        <f t="shared" si="55"/>
        <v>0.26241134528444515</v>
      </c>
      <c r="R53">
        <f t="shared" si="56"/>
        <v>0.16525821458048104</v>
      </c>
      <c r="S53">
        <f t="shared" si="57"/>
        <v>241.7767431277239</v>
      </c>
      <c r="T53">
        <f t="shared" si="58"/>
        <v>26.390604415244418</v>
      </c>
      <c r="U53">
        <f t="shared" si="59"/>
        <v>25.953299999999999</v>
      </c>
      <c r="V53">
        <f t="shared" si="60"/>
        <v>3.36494528224287</v>
      </c>
      <c r="W53">
        <f t="shared" si="61"/>
        <v>50.128595595260542</v>
      </c>
      <c r="X53">
        <f t="shared" si="62"/>
        <v>1.7157103438799999</v>
      </c>
      <c r="Y53">
        <f t="shared" si="63"/>
        <v>3.4226180157383337</v>
      </c>
      <c r="Z53">
        <f t="shared" si="64"/>
        <v>1.6492349383628702</v>
      </c>
      <c r="AA53">
        <f t="shared" si="65"/>
        <v>-217.85023784608669</v>
      </c>
      <c r="AB53">
        <f t="shared" si="66"/>
        <v>42.553888129483127</v>
      </c>
      <c r="AC53">
        <f t="shared" si="67"/>
        <v>3.3137495839111919</v>
      </c>
      <c r="AD53">
        <f t="shared" si="68"/>
        <v>69.79414299503155</v>
      </c>
      <c r="AE53">
        <v>0</v>
      </c>
      <c r="AF53">
        <v>0</v>
      </c>
      <c r="AG53">
        <f t="shared" si="69"/>
        <v>1</v>
      </c>
      <c r="AH53">
        <f t="shared" si="70"/>
        <v>0</v>
      </c>
      <c r="AI53">
        <f t="shared" si="71"/>
        <v>47664.228309210303</v>
      </c>
      <c r="AJ53" t="s">
        <v>301</v>
      </c>
      <c r="AK53">
        <v>0</v>
      </c>
      <c r="AL53">
        <v>0</v>
      </c>
      <c r="AM53">
        <v>0</v>
      </c>
      <c r="AN53" t="e">
        <f t="shared" si="72"/>
        <v>#DIV/0!</v>
      </c>
      <c r="AO53">
        <v>-1</v>
      </c>
      <c r="AP53" t="s">
        <v>447</v>
      </c>
      <c r="AQ53">
        <v>10271.1</v>
      </c>
      <c r="AR53">
        <v>1202.313461538462</v>
      </c>
      <c r="AS53">
        <v>1365.27</v>
      </c>
      <c r="AT53">
        <f t="shared" si="73"/>
        <v>0.11935847009129186</v>
      </c>
      <c r="AU53">
        <v>0.5</v>
      </c>
      <c r="AV53">
        <f t="shared" si="74"/>
        <v>1261.4207995480435</v>
      </c>
      <c r="AW53">
        <f t="shared" si="75"/>
        <v>8.0786796848137624E-2</v>
      </c>
      <c r="AX53">
        <f t="shared" si="76"/>
        <v>75.280628387694307</v>
      </c>
      <c r="AY53">
        <f t="shared" si="77"/>
        <v>8.5680115409177853E-4</v>
      </c>
      <c r="AZ53">
        <f t="shared" si="78"/>
        <v>-1</v>
      </c>
      <c r="BA53" t="e">
        <f t="shared" si="79"/>
        <v>#DIV/0!</v>
      </c>
      <c r="BB53" t="s">
        <v>301</v>
      </c>
      <c r="BC53">
        <v>0</v>
      </c>
      <c r="BD53" t="e">
        <f t="shared" si="80"/>
        <v>#DIV/0!</v>
      </c>
      <c r="BE53" t="e">
        <f t="shared" si="81"/>
        <v>#DIV/0!</v>
      </c>
      <c r="BF53" t="e">
        <f t="shared" si="82"/>
        <v>#DIV/0!</v>
      </c>
      <c r="BG53" t="e">
        <f t="shared" si="83"/>
        <v>#DIV/0!</v>
      </c>
      <c r="BH53">
        <f t="shared" si="84"/>
        <v>0.11935847009129183</v>
      </c>
      <c r="BI53" t="e">
        <f t="shared" si="85"/>
        <v>#DIV/0!</v>
      </c>
      <c r="BJ53" t="e">
        <f t="shared" si="86"/>
        <v>#DIV/0!</v>
      </c>
      <c r="BK53" t="e">
        <f t="shared" si="87"/>
        <v>#DIV/0!</v>
      </c>
      <c r="BL53">
        <f t="shared" si="88"/>
        <v>1500.25</v>
      </c>
      <c r="BM53">
        <f t="shared" si="89"/>
        <v>1261.4207995480435</v>
      </c>
      <c r="BN53">
        <f t="shared" si="90"/>
        <v>0.84080706518783099</v>
      </c>
      <c r="BO53">
        <f t="shared" si="91"/>
        <v>0.16115763581251386</v>
      </c>
      <c r="BP53">
        <v>6</v>
      </c>
      <c r="BQ53">
        <v>0.5</v>
      </c>
      <c r="BR53" t="s">
        <v>303</v>
      </c>
      <c r="BS53">
        <v>1634229259</v>
      </c>
      <c r="BT53">
        <v>49.840200000000003</v>
      </c>
      <c r="BU53">
        <v>50.0364</v>
      </c>
      <c r="BV53">
        <v>19.032</v>
      </c>
      <c r="BW53">
        <v>16.124400000000001</v>
      </c>
      <c r="BX53">
        <v>48.410200000000003</v>
      </c>
      <c r="BY53">
        <v>18.966000000000001</v>
      </c>
      <c r="BZ53">
        <v>999.97900000000004</v>
      </c>
      <c r="CA53">
        <v>90.048199999999994</v>
      </c>
      <c r="CB53">
        <v>0.10051499999999999</v>
      </c>
      <c r="CC53">
        <v>26.2407</v>
      </c>
      <c r="CD53">
        <v>25.953299999999999</v>
      </c>
      <c r="CE53">
        <v>999.9</v>
      </c>
      <c r="CF53">
        <v>0</v>
      </c>
      <c r="CG53">
        <v>0</v>
      </c>
      <c r="CH53">
        <v>9984.3799999999992</v>
      </c>
      <c r="CI53">
        <v>0</v>
      </c>
      <c r="CJ53">
        <v>1.5289399999999999E-3</v>
      </c>
      <c r="CK53">
        <v>1500.25</v>
      </c>
      <c r="CL53">
        <v>0.97300600000000004</v>
      </c>
      <c r="CM53">
        <v>2.69941E-2</v>
      </c>
      <c r="CN53">
        <v>0</v>
      </c>
      <c r="CO53">
        <v>1193.92</v>
      </c>
      <c r="CP53">
        <v>5.0005600000000001</v>
      </c>
      <c r="CQ53">
        <v>17527.900000000001</v>
      </c>
      <c r="CR53">
        <v>12933.7</v>
      </c>
      <c r="CS53">
        <v>37.125</v>
      </c>
      <c r="CT53">
        <v>38.061999999999998</v>
      </c>
      <c r="CU53">
        <v>37.25</v>
      </c>
      <c r="CV53">
        <v>37.186999999999998</v>
      </c>
      <c r="CW53">
        <v>38.375</v>
      </c>
      <c r="CX53">
        <v>1454.89</v>
      </c>
      <c r="CY53">
        <v>40.36</v>
      </c>
      <c r="CZ53">
        <v>0</v>
      </c>
      <c r="DA53">
        <v>145.79999995231631</v>
      </c>
      <c r="DB53">
        <v>0</v>
      </c>
      <c r="DC53">
        <v>1202.313461538462</v>
      </c>
      <c r="DD53">
        <v>-68.870085504761533</v>
      </c>
      <c r="DE53">
        <v>-1011.3230776914691</v>
      </c>
      <c r="DF53">
        <v>17650.969230769231</v>
      </c>
      <c r="DG53">
        <v>15</v>
      </c>
      <c r="DH53">
        <v>1634229280.5</v>
      </c>
      <c r="DI53" t="s">
        <v>448</v>
      </c>
      <c r="DJ53">
        <v>1634229274</v>
      </c>
      <c r="DK53">
        <v>1634229280.5</v>
      </c>
      <c r="DL53">
        <v>40</v>
      </c>
      <c r="DM53">
        <v>-0.105</v>
      </c>
      <c r="DN53">
        <v>-4.0000000000000001E-3</v>
      </c>
      <c r="DO53">
        <v>1.43</v>
      </c>
      <c r="DP53">
        <v>6.6000000000000003E-2</v>
      </c>
      <c r="DQ53">
        <v>50</v>
      </c>
      <c r="DR53">
        <v>16</v>
      </c>
      <c r="DS53">
        <v>0.14000000000000001</v>
      </c>
      <c r="DT53">
        <v>0.04</v>
      </c>
      <c r="DU53">
        <v>-6.0991709756097551E-2</v>
      </c>
      <c r="DV53">
        <v>-2.650730383275262E-2</v>
      </c>
      <c r="DW53">
        <v>1.760148589889993E-2</v>
      </c>
      <c r="DX53">
        <v>1</v>
      </c>
      <c r="DY53">
        <v>1205.398571428572</v>
      </c>
      <c r="DZ53">
        <v>-69.017468813689518</v>
      </c>
      <c r="EA53">
        <v>6.949963676310885</v>
      </c>
      <c r="EB53">
        <v>0</v>
      </c>
      <c r="EC53">
        <v>2.95207756097561</v>
      </c>
      <c r="ED53">
        <v>5.8061184668995881E-2</v>
      </c>
      <c r="EE53">
        <v>6.9550447669082058E-3</v>
      </c>
      <c r="EF53">
        <v>1</v>
      </c>
      <c r="EG53">
        <v>2</v>
      </c>
      <c r="EH53">
        <v>3</v>
      </c>
      <c r="EI53" t="s">
        <v>305</v>
      </c>
      <c r="EJ53">
        <v>100</v>
      </c>
      <c r="EK53">
        <v>100</v>
      </c>
      <c r="EL53">
        <v>1.43</v>
      </c>
      <c r="EM53">
        <v>6.6000000000000003E-2</v>
      </c>
      <c r="EN53">
        <v>1.443312149535122</v>
      </c>
      <c r="EO53">
        <v>1.948427853356016E-3</v>
      </c>
      <c r="EP53">
        <v>-1.17243448438673E-6</v>
      </c>
      <c r="EQ53">
        <v>3.7522437633766031E-10</v>
      </c>
      <c r="ER53">
        <v>-6.6685146004653417E-2</v>
      </c>
      <c r="ES53">
        <v>1.324990706552629E-3</v>
      </c>
      <c r="ET53">
        <v>4.5198677459254959E-4</v>
      </c>
      <c r="EU53">
        <v>-2.6198240979392152E-7</v>
      </c>
      <c r="EV53">
        <v>2</v>
      </c>
      <c r="EW53">
        <v>2078</v>
      </c>
      <c r="EX53">
        <v>1</v>
      </c>
      <c r="EY53">
        <v>28</v>
      </c>
      <c r="EZ53">
        <v>2.1</v>
      </c>
      <c r="FA53">
        <v>2</v>
      </c>
      <c r="FB53">
        <v>0.34423799999999999</v>
      </c>
      <c r="FC53">
        <v>2.5598100000000001</v>
      </c>
      <c r="FD53">
        <v>2.8491200000000001</v>
      </c>
      <c r="FE53">
        <v>3.1713900000000002</v>
      </c>
      <c r="FF53">
        <v>3.0981399999999999</v>
      </c>
      <c r="FG53">
        <v>2.3791500000000001</v>
      </c>
      <c r="FH53">
        <v>35.568300000000001</v>
      </c>
      <c r="FI53">
        <v>24.2364</v>
      </c>
      <c r="FJ53">
        <v>18</v>
      </c>
      <c r="FK53">
        <v>1067.8399999999999</v>
      </c>
      <c r="FL53">
        <v>720.15800000000002</v>
      </c>
      <c r="FM53">
        <v>25</v>
      </c>
      <c r="FN53">
        <v>24.277200000000001</v>
      </c>
      <c r="FO53">
        <v>30.0001</v>
      </c>
      <c r="FP53">
        <v>24.035799999999998</v>
      </c>
      <c r="FQ53">
        <v>24.111699999999999</v>
      </c>
      <c r="FR53">
        <v>6.9131400000000003</v>
      </c>
      <c r="FS53">
        <v>39.821100000000001</v>
      </c>
      <c r="FT53">
        <v>0</v>
      </c>
      <c r="FU53">
        <v>25</v>
      </c>
      <c r="FV53">
        <v>50</v>
      </c>
      <c r="FW53">
        <v>16.064900000000002</v>
      </c>
      <c r="FX53">
        <v>101.21599999999999</v>
      </c>
      <c r="FY53">
        <v>101.70099999999999</v>
      </c>
    </row>
    <row r="54" spans="1:181" x14ac:dyDescent="0.2">
      <c r="A54">
        <v>36</v>
      </c>
      <c r="B54">
        <v>1634229401.5</v>
      </c>
      <c r="C54">
        <v>5862.4000000953674</v>
      </c>
      <c r="D54" t="s">
        <v>449</v>
      </c>
      <c r="E54" t="s">
        <v>450</v>
      </c>
      <c r="F54" t="s">
        <v>300</v>
      </c>
      <c r="G54">
        <v>1634229401.5</v>
      </c>
      <c r="H54">
        <f t="shared" si="46"/>
        <v>5.4475169013174273E-3</v>
      </c>
      <c r="I54">
        <f t="shared" si="47"/>
        <v>5.4475169013174272</v>
      </c>
      <c r="J54">
        <f t="shared" si="48"/>
        <v>-2.8856267316391175</v>
      </c>
      <c r="K54">
        <f t="shared" si="49"/>
        <v>2.5731199999999999</v>
      </c>
      <c r="L54">
        <f t="shared" si="50"/>
        <v>18.072254073764803</v>
      </c>
      <c r="M54">
        <f t="shared" si="51"/>
        <v>1.6291995921266906</v>
      </c>
      <c r="N54">
        <f t="shared" si="52"/>
        <v>0.23196475865059199</v>
      </c>
      <c r="O54">
        <f t="shared" si="53"/>
        <v>0.30756277736228549</v>
      </c>
      <c r="P54">
        <f t="shared" si="54"/>
        <v>2.7492831250907477</v>
      </c>
      <c r="Q54">
        <f t="shared" si="55"/>
        <v>0.28964648508201946</v>
      </c>
      <c r="R54">
        <f t="shared" si="56"/>
        <v>0.18255172876580056</v>
      </c>
      <c r="S54">
        <f t="shared" si="57"/>
        <v>241.72567112753785</v>
      </c>
      <c r="T54">
        <f t="shared" si="58"/>
        <v>26.254727203747851</v>
      </c>
      <c r="U54">
        <f t="shared" si="59"/>
        <v>25.923400000000001</v>
      </c>
      <c r="V54">
        <f t="shared" si="60"/>
        <v>3.3589942648865359</v>
      </c>
      <c r="W54">
        <f t="shared" si="61"/>
        <v>49.982775249435463</v>
      </c>
      <c r="X54">
        <f t="shared" si="62"/>
        <v>1.7111944471123799</v>
      </c>
      <c r="Y54">
        <f t="shared" si="63"/>
        <v>3.4235682964236909</v>
      </c>
      <c r="Z54">
        <f t="shared" si="64"/>
        <v>1.647799817774156</v>
      </c>
      <c r="AA54">
        <f t="shared" si="65"/>
        <v>-240.23549534809854</v>
      </c>
      <c r="AB54">
        <f t="shared" si="66"/>
        <v>47.726631292445227</v>
      </c>
      <c r="AC54">
        <f t="shared" si="67"/>
        <v>3.712221931946722</v>
      </c>
      <c r="AD54">
        <f t="shared" si="68"/>
        <v>52.929029003831253</v>
      </c>
      <c r="AE54">
        <v>0</v>
      </c>
      <c r="AF54">
        <v>0</v>
      </c>
      <c r="AG54">
        <f t="shared" si="69"/>
        <v>1</v>
      </c>
      <c r="AH54">
        <f t="shared" si="70"/>
        <v>0</v>
      </c>
      <c r="AI54">
        <f t="shared" si="71"/>
        <v>47741.193719540548</v>
      </c>
      <c r="AJ54" t="s">
        <v>301</v>
      </c>
      <c r="AK54">
        <v>0</v>
      </c>
      <c r="AL54">
        <v>0</v>
      </c>
      <c r="AM54">
        <v>0</v>
      </c>
      <c r="AN54" t="e">
        <f t="shared" si="72"/>
        <v>#DIV/0!</v>
      </c>
      <c r="AO54">
        <v>-1</v>
      </c>
      <c r="AP54" t="s">
        <v>451</v>
      </c>
      <c r="AQ54">
        <v>10261.9</v>
      </c>
      <c r="AR54">
        <v>934.47724000000005</v>
      </c>
      <c r="AS54">
        <v>1010.45</v>
      </c>
      <c r="AT54">
        <f t="shared" si="73"/>
        <v>7.5187055272403325E-2</v>
      </c>
      <c r="AU54">
        <v>0.5</v>
      </c>
      <c r="AV54">
        <f t="shared" si="74"/>
        <v>1261.1519995479471</v>
      </c>
      <c r="AW54">
        <f t="shared" si="75"/>
        <v>-2.8856267316391175</v>
      </c>
      <c r="AX54">
        <f t="shared" si="76"/>
        <v>47.411152548456734</v>
      </c>
      <c r="AY54">
        <f t="shared" si="77"/>
        <v>-1.4951621472391987E-3</v>
      </c>
      <c r="AZ54">
        <f t="shared" si="78"/>
        <v>-1</v>
      </c>
      <c r="BA54" t="e">
        <f t="shared" si="79"/>
        <v>#DIV/0!</v>
      </c>
      <c r="BB54" t="s">
        <v>301</v>
      </c>
      <c r="BC54">
        <v>0</v>
      </c>
      <c r="BD54" t="e">
        <f t="shared" si="80"/>
        <v>#DIV/0!</v>
      </c>
      <c r="BE54" t="e">
        <f t="shared" si="81"/>
        <v>#DIV/0!</v>
      </c>
      <c r="BF54" t="e">
        <f t="shared" si="82"/>
        <v>#DIV/0!</v>
      </c>
      <c r="BG54" t="e">
        <f t="shared" si="83"/>
        <v>#DIV/0!</v>
      </c>
      <c r="BH54">
        <f t="shared" si="84"/>
        <v>7.518705527240338E-2</v>
      </c>
      <c r="BI54" t="e">
        <f t="shared" si="85"/>
        <v>#DIV/0!</v>
      </c>
      <c r="BJ54" t="e">
        <f t="shared" si="86"/>
        <v>#DIV/0!</v>
      </c>
      <c r="BK54" t="e">
        <f t="shared" si="87"/>
        <v>#DIV/0!</v>
      </c>
      <c r="BL54">
        <f t="shared" si="88"/>
        <v>1499.93</v>
      </c>
      <c r="BM54">
        <f t="shared" si="89"/>
        <v>1261.1519995479471</v>
      </c>
      <c r="BN54">
        <f t="shared" si="90"/>
        <v>0.84080723736970864</v>
      </c>
      <c r="BO54">
        <f t="shared" si="91"/>
        <v>0.16115796812353766</v>
      </c>
      <c r="BP54">
        <v>6</v>
      </c>
      <c r="BQ54">
        <v>0.5</v>
      </c>
      <c r="BR54" t="s">
        <v>303</v>
      </c>
      <c r="BS54">
        <v>1634229401.5</v>
      </c>
      <c r="BT54">
        <v>2.5731199999999999</v>
      </c>
      <c r="BU54">
        <v>0.85013700000000003</v>
      </c>
      <c r="BV54">
        <v>18.9818</v>
      </c>
      <c r="BW54">
        <v>15.7753</v>
      </c>
      <c r="BX54">
        <v>1.0474699999999999</v>
      </c>
      <c r="BY54">
        <v>18.8675</v>
      </c>
      <c r="BZ54">
        <v>999.99</v>
      </c>
      <c r="CA54">
        <v>90.049499999999995</v>
      </c>
      <c r="CB54">
        <v>9.9719100000000005E-2</v>
      </c>
      <c r="CC54">
        <v>26.2454</v>
      </c>
      <c r="CD54">
        <v>25.923400000000001</v>
      </c>
      <c r="CE54">
        <v>999.9</v>
      </c>
      <c r="CF54">
        <v>0</v>
      </c>
      <c r="CG54">
        <v>0</v>
      </c>
      <c r="CH54">
        <v>10001.200000000001</v>
      </c>
      <c r="CI54">
        <v>0</v>
      </c>
      <c r="CJ54">
        <v>1.5289399999999999E-3</v>
      </c>
      <c r="CK54">
        <v>1499.93</v>
      </c>
      <c r="CL54">
        <v>0.97300200000000003</v>
      </c>
      <c r="CM54">
        <v>2.6998299999999999E-2</v>
      </c>
      <c r="CN54">
        <v>0</v>
      </c>
      <c r="CO54">
        <v>926.03899999999999</v>
      </c>
      <c r="CP54">
        <v>5.0005600000000001</v>
      </c>
      <c r="CQ54">
        <v>13707.6</v>
      </c>
      <c r="CR54">
        <v>12930.9</v>
      </c>
      <c r="CS54">
        <v>39.311999999999998</v>
      </c>
      <c r="CT54">
        <v>40.375</v>
      </c>
      <c r="CU54">
        <v>38.5</v>
      </c>
      <c r="CV54">
        <v>40.061999999999998</v>
      </c>
      <c r="CW54">
        <v>40.25</v>
      </c>
      <c r="CX54">
        <v>1454.57</v>
      </c>
      <c r="CY54">
        <v>40.36</v>
      </c>
      <c r="CZ54">
        <v>0</v>
      </c>
      <c r="DA54">
        <v>142</v>
      </c>
      <c r="DB54">
        <v>0</v>
      </c>
      <c r="DC54">
        <v>934.47724000000005</v>
      </c>
      <c r="DD54">
        <v>-70.329153733613083</v>
      </c>
      <c r="DE54">
        <v>-992.35384467881875</v>
      </c>
      <c r="DF54">
        <v>13823.156000000001</v>
      </c>
      <c r="DG54">
        <v>15</v>
      </c>
      <c r="DH54">
        <v>1634229350.5</v>
      </c>
      <c r="DI54" t="s">
        <v>452</v>
      </c>
      <c r="DJ54">
        <v>1634229345.5</v>
      </c>
      <c r="DK54">
        <v>1634229350.5</v>
      </c>
      <c r="DL54">
        <v>41</v>
      </c>
      <c r="DM54">
        <v>0.186</v>
      </c>
      <c r="DN54">
        <v>0</v>
      </c>
      <c r="DO54">
        <v>1.522</v>
      </c>
      <c r="DP54">
        <v>6.4000000000000001E-2</v>
      </c>
      <c r="DQ54">
        <v>1</v>
      </c>
      <c r="DR54">
        <v>16</v>
      </c>
      <c r="DS54">
        <v>0.23</v>
      </c>
      <c r="DT54">
        <v>0.02</v>
      </c>
      <c r="DU54">
        <v>1.7806278048780491</v>
      </c>
      <c r="DV54">
        <v>-0.25918243902439642</v>
      </c>
      <c r="DW54">
        <v>2.7606046926149309E-2</v>
      </c>
      <c r="DX54">
        <v>1</v>
      </c>
      <c r="DY54">
        <v>938.96534285714301</v>
      </c>
      <c r="DZ54">
        <v>-74.123103537252447</v>
      </c>
      <c r="EA54">
        <v>7.4616214091762618</v>
      </c>
      <c r="EB54">
        <v>0</v>
      </c>
      <c r="EC54">
        <v>3.1955392682926829</v>
      </c>
      <c r="ED54">
        <v>2.0503484320563769E-2</v>
      </c>
      <c r="EE54">
        <v>4.0680650342811552E-3</v>
      </c>
      <c r="EF54">
        <v>1</v>
      </c>
      <c r="EG54">
        <v>2</v>
      </c>
      <c r="EH54">
        <v>3</v>
      </c>
      <c r="EI54" t="s">
        <v>305</v>
      </c>
      <c r="EJ54">
        <v>100</v>
      </c>
      <c r="EK54">
        <v>100</v>
      </c>
      <c r="EL54">
        <v>1.526</v>
      </c>
      <c r="EM54">
        <v>0.1143</v>
      </c>
      <c r="EN54">
        <v>1.523607587165404</v>
      </c>
      <c r="EO54">
        <v>1.948427853356016E-3</v>
      </c>
      <c r="EP54">
        <v>-1.17243448438673E-6</v>
      </c>
      <c r="EQ54">
        <v>3.7522437633766031E-10</v>
      </c>
      <c r="ER54">
        <v>-6.9867422980389449E-2</v>
      </c>
      <c r="ES54">
        <v>1.324990706552629E-3</v>
      </c>
      <c r="ET54">
        <v>4.5198677459254959E-4</v>
      </c>
      <c r="EU54">
        <v>-2.6198240979392152E-7</v>
      </c>
      <c r="EV54">
        <v>2</v>
      </c>
      <c r="EW54">
        <v>2078</v>
      </c>
      <c r="EX54">
        <v>1</v>
      </c>
      <c r="EY54">
        <v>28</v>
      </c>
      <c r="EZ54">
        <v>0.9</v>
      </c>
      <c r="FA54">
        <v>0.8</v>
      </c>
      <c r="FB54">
        <v>3.1738299999999997E-2</v>
      </c>
      <c r="FC54">
        <v>4.99756</v>
      </c>
      <c r="FD54">
        <v>2.8491200000000001</v>
      </c>
      <c r="FE54">
        <v>3.1713900000000002</v>
      </c>
      <c r="FF54">
        <v>3.0981399999999999</v>
      </c>
      <c r="FG54">
        <v>2.3950200000000001</v>
      </c>
      <c r="FH54">
        <v>35.637999999999998</v>
      </c>
      <c r="FI54">
        <v>24.227599999999999</v>
      </c>
      <c r="FJ54">
        <v>18</v>
      </c>
      <c r="FK54">
        <v>1067.31</v>
      </c>
      <c r="FL54">
        <v>718.74800000000005</v>
      </c>
      <c r="FM54">
        <v>24.9999</v>
      </c>
      <c r="FN54">
        <v>24.277200000000001</v>
      </c>
      <c r="FO54">
        <v>30</v>
      </c>
      <c r="FP54">
        <v>24.039899999999999</v>
      </c>
      <c r="FQ54">
        <v>24.1157</v>
      </c>
      <c r="FR54">
        <v>0</v>
      </c>
      <c r="FS54">
        <v>41.300400000000003</v>
      </c>
      <c r="FT54">
        <v>0</v>
      </c>
      <c r="FU54">
        <v>25</v>
      </c>
      <c r="FV54">
        <v>0</v>
      </c>
      <c r="FW54">
        <v>15.745900000000001</v>
      </c>
      <c r="FX54">
        <v>101.217</v>
      </c>
      <c r="FY54">
        <v>101.702</v>
      </c>
    </row>
    <row r="55" spans="1:181" x14ac:dyDescent="0.2">
      <c r="A55">
        <v>37</v>
      </c>
      <c r="B55">
        <v>1634229523.5</v>
      </c>
      <c r="C55">
        <v>5984.4000000953674</v>
      </c>
      <c r="D55" t="s">
        <v>453</v>
      </c>
      <c r="E55" t="s">
        <v>454</v>
      </c>
      <c r="F55" t="s">
        <v>300</v>
      </c>
      <c r="G55">
        <v>1634229523.5</v>
      </c>
      <c r="H55">
        <f t="shared" si="46"/>
        <v>5.664903545091614E-3</v>
      </c>
      <c r="I55">
        <f t="shared" si="47"/>
        <v>5.6649035450916143</v>
      </c>
      <c r="J55">
        <f t="shared" si="48"/>
        <v>14.739676688239751</v>
      </c>
      <c r="K55">
        <f t="shared" si="49"/>
        <v>389.97399999999999</v>
      </c>
      <c r="L55">
        <f t="shared" si="50"/>
        <v>302.46526276309589</v>
      </c>
      <c r="M55">
        <f t="shared" si="51"/>
        <v>27.266291579911179</v>
      </c>
      <c r="N55">
        <f t="shared" si="52"/>
        <v>35.154928851822</v>
      </c>
      <c r="O55">
        <f t="shared" si="53"/>
        <v>0.32231784670908276</v>
      </c>
      <c r="P55">
        <f t="shared" si="54"/>
        <v>2.7489237010780494</v>
      </c>
      <c r="Q55">
        <f t="shared" si="55"/>
        <v>0.30269771766201026</v>
      </c>
      <c r="R55">
        <f t="shared" si="56"/>
        <v>0.19084925726011143</v>
      </c>
      <c r="S55">
        <f t="shared" si="57"/>
        <v>241.77297212792848</v>
      </c>
      <c r="T55">
        <f t="shared" si="58"/>
        <v>26.307916559708577</v>
      </c>
      <c r="U55">
        <f t="shared" si="59"/>
        <v>25.898700000000002</v>
      </c>
      <c r="V55">
        <f t="shared" si="60"/>
        <v>3.3540851426352756</v>
      </c>
      <c r="W55">
        <f t="shared" si="61"/>
        <v>49.744886222103503</v>
      </c>
      <c r="X55">
        <f t="shared" si="62"/>
        <v>1.7144398944099</v>
      </c>
      <c r="Y55">
        <f t="shared" si="63"/>
        <v>3.4464646009143158</v>
      </c>
      <c r="Z55">
        <f t="shared" si="64"/>
        <v>1.6396452482253756</v>
      </c>
      <c r="AA55">
        <f t="shared" si="65"/>
        <v>-249.82224633854017</v>
      </c>
      <c r="AB55">
        <f t="shared" si="66"/>
        <v>68.112708313529836</v>
      </c>
      <c r="AC55">
        <f t="shared" si="67"/>
        <v>5.3009084902006762</v>
      </c>
      <c r="AD55">
        <f t="shared" si="68"/>
        <v>65.36434259311882</v>
      </c>
      <c r="AE55">
        <v>0</v>
      </c>
      <c r="AF55">
        <v>0</v>
      </c>
      <c r="AG55">
        <f t="shared" si="69"/>
        <v>1</v>
      </c>
      <c r="AH55">
        <f t="shared" si="70"/>
        <v>0</v>
      </c>
      <c r="AI55">
        <f t="shared" si="71"/>
        <v>47713.37537154265</v>
      </c>
      <c r="AJ55" t="s">
        <v>301</v>
      </c>
      <c r="AK55">
        <v>0</v>
      </c>
      <c r="AL55">
        <v>0</v>
      </c>
      <c r="AM55">
        <v>0</v>
      </c>
      <c r="AN55" t="e">
        <f t="shared" si="72"/>
        <v>#DIV/0!</v>
      </c>
      <c r="AO55">
        <v>-1</v>
      </c>
      <c r="AP55" t="s">
        <v>455</v>
      </c>
      <c r="AQ55">
        <v>10264.200000000001</v>
      </c>
      <c r="AR55">
        <v>1120.7542307692311</v>
      </c>
      <c r="AS55">
        <v>1329.73</v>
      </c>
      <c r="AT55">
        <f t="shared" si="73"/>
        <v>0.15715654247912658</v>
      </c>
      <c r="AU55">
        <v>0.5</v>
      </c>
      <c r="AV55">
        <f t="shared" si="74"/>
        <v>1261.4036995481497</v>
      </c>
      <c r="AW55">
        <f t="shared" si="75"/>
        <v>14.739676688239751</v>
      </c>
      <c r="AX55">
        <f t="shared" si="76"/>
        <v>99.118922045683107</v>
      </c>
      <c r="AY55">
        <f t="shared" si="77"/>
        <v>1.247790591852386E-2</v>
      </c>
      <c r="AZ55">
        <f t="shared" si="78"/>
        <v>-1</v>
      </c>
      <c r="BA55" t="e">
        <f t="shared" si="79"/>
        <v>#DIV/0!</v>
      </c>
      <c r="BB55" t="s">
        <v>301</v>
      </c>
      <c r="BC55">
        <v>0</v>
      </c>
      <c r="BD55" t="e">
        <f t="shared" si="80"/>
        <v>#DIV/0!</v>
      </c>
      <c r="BE55" t="e">
        <f t="shared" si="81"/>
        <v>#DIV/0!</v>
      </c>
      <c r="BF55" t="e">
        <f t="shared" si="82"/>
        <v>#DIV/0!</v>
      </c>
      <c r="BG55" t="e">
        <f t="shared" si="83"/>
        <v>#DIV/0!</v>
      </c>
      <c r="BH55">
        <f t="shared" si="84"/>
        <v>0.15715654247912655</v>
      </c>
      <c r="BI55" t="e">
        <f t="shared" si="85"/>
        <v>#DIV/0!</v>
      </c>
      <c r="BJ55" t="e">
        <f t="shared" si="86"/>
        <v>#DIV/0!</v>
      </c>
      <c r="BK55" t="e">
        <f t="shared" si="87"/>
        <v>#DIV/0!</v>
      </c>
      <c r="BL55">
        <f t="shared" si="88"/>
        <v>1500.23</v>
      </c>
      <c r="BM55">
        <f t="shared" si="89"/>
        <v>1261.4036995481497</v>
      </c>
      <c r="BN55">
        <f t="shared" si="90"/>
        <v>0.84080687597778314</v>
      </c>
      <c r="BO55">
        <f t="shared" si="91"/>
        <v>0.16115727063712129</v>
      </c>
      <c r="BP55">
        <v>6</v>
      </c>
      <c r="BQ55">
        <v>0.5</v>
      </c>
      <c r="BR55" t="s">
        <v>303</v>
      </c>
      <c r="BS55">
        <v>1634229523.5</v>
      </c>
      <c r="BT55">
        <v>389.97399999999999</v>
      </c>
      <c r="BU55">
        <v>400.14299999999997</v>
      </c>
      <c r="BV55">
        <v>19.0183</v>
      </c>
      <c r="BW55">
        <v>15.684100000000001</v>
      </c>
      <c r="BX55">
        <v>387.51600000000002</v>
      </c>
      <c r="BY55">
        <v>18.956299999999999</v>
      </c>
      <c r="BZ55">
        <v>1000.03</v>
      </c>
      <c r="CA55">
        <v>90.046700000000001</v>
      </c>
      <c r="CB55">
        <v>0.10015300000000001</v>
      </c>
      <c r="CC55">
        <v>26.3583</v>
      </c>
      <c r="CD55">
        <v>25.898700000000002</v>
      </c>
      <c r="CE55">
        <v>999.9</v>
      </c>
      <c r="CF55">
        <v>0</v>
      </c>
      <c r="CG55">
        <v>0</v>
      </c>
      <c r="CH55">
        <v>9999.3799999999992</v>
      </c>
      <c r="CI55">
        <v>0</v>
      </c>
      <c r="CJ55">
        <v>1.5289399999999999E-3</v>
      </c>
      <c r="CK55">
        <v>1500.23</v>
      </c>
      <c r="CL55">
        <v>0.97301199999999999</v>
      </c>
      <c r="CM55">
        <v>2.6987799999999999E-2</v>
      </c>
      <c r="CN55">
        <v>0</v>
      </c>
      <c r="CO55">
        <v>1121</v>
      </c>
      <c r="CP55">
        <v>5.0005600000000001</v>
      </c>
      <c r="CQ55">
        <v>16616</v>
      </c>
      <c r="CR55">
        <v>12933.6</v>
      </c>
      <c r="CS55">
        <v>40.061999999999998</v>
      </c>
      <c r="CT55">
        <v>40.5</v>
      </c>
      <c r="CU55">
        <v>39.061999999999998</v>
      </c>
      <c r="CV55">
        <v>40.125</v>
      </c>
      <c r="CW55">
        <v>40.75</v>
      </c>
      <c r="CX55">
        <v>1454.88</v>
      </c>
      <c r="CY55">
        <v>40.35</v>
      </c>
      <c r="CZ55">
        <v>0</v>
      </c>
      <c r="DA55">
        <v>121.7999999523163</v>
      </c>
      <c r="DB55">
        <v>0</v>
      </c>
      <c r="DC55">
        <v>1120.7542307692311</v>
      </c>
      <c r="DD55">
        <v>6.8557264894213903</v>
      </c>
      <c r="DE55">
        <v>43.962393178860097</v>
      </c>
      <c r="DF55">
        <v>16612.457692307689</v>
      </c>
      <c r="DG55">
        <v>15</v>
      </c>
      <c r="DH55">
        <v>1634229551.5</v>
      </c>
      <c r="DI55" t="s">
        <v>456</v>
      </c>
      <c r="DJ55">
        <v>1634229542.5</v>
      </c>
      <c r="DK55">
        <v>1634229551.5</v>
      </c>
      <c r="DL55">
        <v>42</v>
      </c>
      <c r="DM55">
        <v>0.32100000000000001</v>
      </c>
      <c r="DN55">
        <v>2E-3</v>
      </c>
      <c r="DO55">
        <v>2.4580000000000002</v>
      </c>
      <c r="DP55">
        <v>6.2E-2</v>
      </c>
      <c r="DQ55">
        <v>400</v>
      </c>
      <c r="DR55">
        <v>16</v>
      </c>
      <c r="DS55">
        <v>0.17</v>
      </c>
      <c r="DT55">
        <v>0.02</v>
      </c>
      <c r="DU55">
        <v>-10.61901219512195</v>
      </c>
      <c r="DV55">
        <v>0.6088181184668644</v>
      </c>
      <c r="DW55">
        <v>6.4854415556172107E-2</v>
      </c>
      <c r="DX55">
        <v>0</v>
      </c>
      <c r="DY55">
        <v>1120.0824242424239</v>
      </c>
      <c r="DZ55">
        <v>11.54664075044319</v>
      </c>
      <c r="EA55">
        <v>1.1633182172405809</v>
      </c>
      <c r="EB55">
        <v>0</v>
      </c>
      <c r="EC55">
        <v>3.3796192682926831</v>
      </c>
      <c r="ED55">
        <v>4.4876445993028292E-2</v>
      </c>
      <c r="EE55">
        <v>4.8502674757744738E-3</v>
      </c>
      <c r="EF55">
        <v>1</v>
      </c>
      <c r="EG55">
        <v>1</v>
      </c>
      <c r="EH55">
        <v>3</v>
      </c>
      <c r="EI55" t="s">
        <v>318</v>
      </c>
      <c r="EJ55">
        <v>100</v>
      </c>
      <c r="EK55">
        <v>100</v>
      </c>
      <c r="EL55">
        <v>2.4580000000000002</v>
      </c>
      <c r="EM55">
        <v>6.2E-2</v>
      </c>
      <c r="EN55">
        <v>1.523607587165404</v>
      </c>
      <c r="EO55">
        <v>1.948427853356016E-3</v>
      </c>
      <c r="EP55">
        <v>-1.17243448438673E-6</v>
      </c>
      <c r="EQ55">
        <v>3.7522437633766031E-10</v>
      </c>
      <c r="ER55">
        <v>-6.9867422980389449E-2</v>
      </c>
      <c r="ES55">
        <v>1.324990706552629E-3</v>
      </c>
      <c r="ET55">
        <v>4.5198677459254959E-4</v>
      </c>
      <c r="EU55">
        <v>-2.6198240979392152E-7</v>
      </c>
      <c r="EV55">
        <v>2</v>
      </c>
      <c r="EW55">
        <v>2078</v>
      </c>
      <c r="EX55">
        <v>1</v>
      </c>
      <c r="EY55">
        <v>28</v>
      </c>
      <c r="EZ55">
        <v>3</v>
      </c>
      <c r="FA55">
        <v>2.9</v>
      </c>
      <c r="FB55">
        <v>1.62476</v>
      </c>
      <c r="FC55">
        <v>2.5561500000000001</v>
      </c>
      <c r="FD55">
        <v>2.8491200000000001</v>
      </c>
      <c r="FE55">
        <v>3.1726100000000002</v>
      </c>
      <c r="FF55">
        <v>3.0981399999999999</v>
      </c>
      <c r="FG55">
        <v>2.3901400000000002</v>
      </c>
      <c r="FH55">
        <v>35.6845</v>
      </c>
      <c r="FI55">
        <v>24.227599999999999</v>
      </c>
      <c r="FJ55">
        <v>18</v>
      </c>
      <c r="FK55">
        <v>1066.26</v>
      </c>
      <c r="FL55">
        <v>720.33799999999997</v>
      </c>
      <c r="FM55">
        <v>24.9999</v>
      </c>
      <c r="FN55">
        <v>24.2727</v>
      </c>
      <c r="FO55">
        <v>30.0001</v>
      </c>
      <c r="FP55">
        <v>24.035799999999998</v>
      </c>
      <c r="FQ55">
        <v>24.111699999999999</v>
      </c>
      <c r="FR55">
        <v>32.545200000000001</v>
      </c>
      <c r="FS55">
        <v>41.4651</v>
      </c>
      <c r="FT55">
        <v>0</v>
      </c>
      <c r="FU55">
        <v>25</v>
      </c>
      <c r="FV55">
        <v>400</v>
      </c>
      <c r="FW55">
        <v>15.613899999999999</v>
      </c>
      <c r="FX55">
        <v>101.217</v>
      </c>
      <c r="FY55">
        <v>101.70399999999999</v>
      </c>
    </row>
    <row r="56" spans="1:181" x14ac:dyDescent="0.2">
      <c r="A56">
        <v>38</v>
      </c>
      <c r="B56">
        <v>1634229672.5</v>
      </c>
      <c r="C56">
        <v>6133.4000000953674</v>
      </c>
      <c r="D56" t="s">
        <v>457</v>
      </c>
      <c r="E56" t="s">
        <v>458</v>
      </c>
      <c r="F56" t="s">
        <v>300</v>
      </c>
      <c r="G56">
        <v>1634229672.5</v>
      </c>
      <c r="H56">
        <f t="shared" si="46"/>
        <v>5.8844552668865019E-3</v>
      </c>
      <c r="I56">
        <f t="shared" si="47"/>
        <v>5.8844552668865022</v>
      </c>
      <c r="J56">
        <f t="shared" si="48"/>
        <v>14.381850805524595</v>
      </c>
      <c r="K56">
        <f t="shared" si="49"/>
        <v>390.036</v>
      </c>
      <c r="L56">
        <f t="shared" si="50"/>
        <v>307.84136321928321</v>
      </c>
      <c r="M56">
        <f t="shared" si="51"/>
        <v>27.749685730305792</v>
      </c>
      <c r="N56">
        <f t="shared" si="52"/>
        <v>35.158941314185206</v>
      </c>
      <c r="O56">
        <f t="shared" si="53"/>
        <v>0.33857705531989168</v>
      </c>
      <c r="P56">
        <f t="shared" si="54"/>
        <v>2.7504428647603363</v>
      </c>
      <c r="Q56">
        <f t="shared" si="55"/>
        <v>0.3170097287518267</v>
      </c>
      <c r="R56">
        <f t="shared" si="56"/>
        <v>0.19995422465567303</v>
      </c>
      <c r="S56">
        <f t="shared" si="57"/>
        <v>241.7039061272402</v>
      </c>
      <c r="T56">
        <f t="shared" si="58"/>
        <v>26.174230741509188</v>
      </c>
      <c r="U56">
        <f t="shared" si="59"/>
        <v>25.8384</v>
      </c>
      <c r="V56">
        <f t="shared" si="60"/>
        <v>3.3421268392581474</v>
      </c>
      <c r="W56">
        <f t="shared" si="61"/>
        <v>49.998615213470096</v>
      </c>
      <c r="X56">
        <f t="shared" si="62"/>
        <v>1.7158053017070103</v>
      </c>
      <c r="Y56">
        <f t="shared" si="63"/>
        <v>3.4317056470091121</v>
      </c>
      <c r="Z56">
        <f t="shared" si="64"/>
        <v>1.6263215375511371</v>
      </c>
      <c r="AA56">
        <f t="shared" si="65"/>
        <v>-259.50447726969475</v>
      </c>
      <c r="AB56">
        <f t="shared" si="66"/>
        <v>66.311654824201597</v>
      </c>
      <c r="AC56">
        <f t="shared" si="67"/>
        <v>5.154450685379584</v>
      </c>
      <c r="AD56">
        <f t="shared" si="68"/>
        <v>53.665534367126625</v>
      </c>
      <c r="AE56">
        <v>0</v>
      </c>
      <c r="AF56">
        <v>0</v>
      </c>
      <c r="AG56">
        <f t="shared" si="69"/>
        <v>1</v>
      </c>
      <c r="AH56">
        <f t="shared" si="70"/>
        <v>0</v>
      </c>
      <c r="AI56">
        <f t="shared" si="71"/>
        <v>47766.119554982819</v>
      </c>
      <c r="AJ56" t="s">
        <v>301</v>
      </c>
      <c r="AK56">
        <v>0</v>
      </c>
      <c r="AL56">
        <v>0</v>
      </c>
      <c r="AM56">
        <v>0</v>
      </c>
      <c r="AN56" t="e">
        <f t="shared" si="72"/>
        <v>#DIV/0!</v>
      </c>
      <c r="AO56">
        <v>-1</v>
      </c>
      <c r="AP56" t="s">
        <v>459</v>
      </c>
      <c r="AQ56">
        <v>10268.1</v>
      </c>
      <c r="AR56">
        <v>1050.570384615384</v>
      </c>
      <c r="AS56">
        <v>1239.96</v>
      </c>
      <c r="AT56">
        <f t="shared" si="73"/>
        <v>0.15273848784204014</v>
      </c>
      <c r="AU56">
        <v>0.5</v>
      </c>
      <c r="AV56">
        <f t="shared" si="74"/>
        <v>1261.0346995477928</v>
      </c>
      <c r="AW56">
        <f t="shared" si="75"/>
        <v>14.381850805524595</v>
      </c>
      <c r="AX56">
        <f t="shared" si="76"/>
        <v>96.304266562635647</v>
      </c>
      <c r="AY56">
        <f t="shared" si="77"/>
        <v>1.2197801385672042E-2</v>
      </c>
      <c r="AZ56">
        <f t="shared" si="78"/>
        <v>-1</v>
      </c>
      <c r="BA56" t="e">
        <f t="shared" si="79"/>
        <v>#DIV/0!</v>
      </c>
      <c r="BB56" t="s">
        <v>301</v>
      </c>
      <c r="BC56">
        <v>0</v>
      </c>
      <c r="BD56" t="e">
        <f t="shared" si="80"/>
        <v>#DIV/0!</v>
      </c>
      <c r="BE56" t="e">
        <f t="shared" si="81"/>
        <v>#DIV/0!</v>
      </c>
      <c r="BF56" t="e">
        <f t="shared" si="82"/>
        <v>#DIV/0!</v>
      </c>
      <c r="BG56" t="e">
        <f t="shared" si="83"/>
        <v>#DIV/0!</v>
      </c>
      <c r="BH56">
        <f t="shared" si="84"/>
        <v>0.15273848784204008</v>
      </c>
      <c r="BI56" t="e">
        <f t="shared" si="85"/>
        <v>#DIV/0!</v>
      </c>
      <c r="BJ56" t="e">
        <f t="shared" si="86"/>
        <v>#DIV/0!</v>
      </c>
      <c r="BK56" t="e">
        <f t="shared" si="87"/>
        <v>#DIV/0!</v>
      </c>
      <c r="BL56">
        <f t="shared" si="88"/>
        <v>1499.79</v>
      </c>
      <c r="BM56">
        <f t="shared" si="89"/>
        <v>1261.0346995477928</v>
      </c>
      <c r="BN56">
        <f t="shared" si="90"/>
        <v>0.84080751275031362</v>
      </c>
      <c r="BO56">
        <f t="shared" si="91"/>
        <v>0.16115849960810527</v>
      </c>
      <c r="BP56">
        <v>6</v>
      </c>
      <c r="BQ56">
        <v>0.5</v>
      </c>
      <c r="BR56" t="s">
        <v>303</v>
      </c>
      <c r="BS56">
        <v>1634229672.5</v>
      </c>
      <c r="BT56">
        <v>390.036</v>
      </c>
      <c r="BU56">
        <v>400.04199999999997</v>
      </c>
      <c r="BV56">
        <v>19.034300000000002</v>
      </c>
      <c r="BW56">
        <v>15.5709</v>
      </c>
      <c r="BX56">
        <v>387.60399999999998</v>
      </c>
      <c r="BY56">
        <v>18.9176</v>
      </c>
      <c r="BZ56">
        <v>1000.02</v>
      </c>
      <c r="CA56">
        <v>90.043000000000006</v>
      </c>
      <c r="CB56">
        <v>9.9810700000000002E-2</v>
      </c>
      <c r="CC56">
        <v>26.285599999999999</v>
      </c>
      <c r="CD56">
        <v>25.8384</v>
      </c>
      <c r="CE56">
        <v>999.9</v>
      </c>
      <c r="CF56">
        <v>0</v>
      </c>
      <c r="CG56">
        <v>0</v>
      </c>
      <c r="CH56">
        <v>10008.799999999999</v>
      </c>
      <c r="CI56">
        <v>0</v>
      </c>
      <c r="CJ56">
        <v>1.5289399999999999E-3</v>
      </c>
      <c r="CK56">
        <v>1499.79</v>
      </c>
      <c r="CL56">
        <v>0.97299000000000002</v>
      </c>
      <c r="CM56">
        <v>2.7010300000000001E-2</v>
      </c>
      <c r="CN56">
        <v>0</v>
      </c>
      <c r="CO56">
        <v>1047.06</v>
      </c>
      <c r="CP56">
        <v>5.0005600000000001</v>
      </c>
      <c r="CQ56">
        <v>15445.2</v>
      </c>
      <c r="CR56">
        <v>12929.7</v>
      </c>
      <c r="CS56">
        <v>37.811999999999998</v>
      </c>
      <c r="CT56">
        <v>38.75</v>
      </c>
      <c r="CU56">
        <v>37.936999999999998</v>
      </c>
      <c r="CV56">
        <v>37.686999999999998</v>
      </c>
      <c r="CW56">
        <v>39</v>
      </c>
      <c r="CX56">
        <v>1454.42</v>
      </c>
      <c r="CY56">
        <v>40.369999999999997</v>
      </c>
      <c r="CZ56">
        <v>0</v>
      </c>
      <c r="DA56">
        <v>148.39999985694891</v>
      </c>
      <c r="DB56">
        <v>0</v>
      </c>
      <c r="DC56">
        <v>1050.570384615384</v>
      </c>
      <c r="DD56">
        <v>-28.182906006303931</v>
      </c>
      <c r="DE56">
        <v>-442.22222256932599</v>
      </c>
      <c r="DF56">
        <v>15499.99230769231</v>
      </c>
      <c r="DG56">
        <v>15</v>
      </c>
      <c r="DH56">
        <v>1634229620</v>
      </c>
      <c r="DI56" t="s">
        <v>460</v>
      </c>
      <c r="DJ56">
        <v>1634229613.5</v>
      </c>
      <c r="DK56">
        <v>1634229620</v>
      </c>
      <c r="DL56">
        <v>43</v>
      </c>
      <c r="DM56">
        <v>-1.2999999999999999E-2</v>
      </c>
      <c r="DN56">
        <v>-1E-3</v>
      </c>
      <c r="DO56">
        <v>2.444</v>
      </c>
      <c r="DP56">
        <v>6.0999999999999999E-2</v>
      </c>
      <c r="DQ56">
        <v>400</v>
      </c>
      <c r="DR56">
        <v>16</v>
      </c>
      <c r="DS56">
        <v>0.15</v>
      </c>
      <c r="DT56">
        <v>0.02</v>
      </c>
      <c r="DU56">
        <v>-9.9507675609756081</v>
      </c>
      <c r="DV56">
        <v>-0.30813031358883031</v>
      </c>
      <c r="DW56">
        <v>3.4628180106176278E-2</v>
      </c>
      <c r="DX56">
        <v>1</v>
      </c>
      <c r="DY56">
        <v>1052.072941176471</v>
      </c>
      <c r="DZ56">
        <v>-29.37020658570281</v>
      </c>
      <c r="EA56">
        <v>2.8871026891533198</v>
      </c>
      <c r="EB56">
        <v>0</v>
      </c>
      <c r="EC56">
        <v>3.4767365853658538</v>
      </c>
      <c r="ED56">
        <v>-0.1143591637630588</v>
      </c>
      <c r="EE56">
        <v>1.2312232982818361E-2</v>
      </c>
      <c r="EF56">
        <v>0</v>
      </c>
      <c r="EG56">
        <v>1</v>
      </c>
      <c r="EH56">
        <v>3</v>
      </c>
      <c r="EI56" t="s">
        <v>318</v>
      </c>
      <c r="EJ56">
        <v>100</v>
      </c>
      <c r="EK56">
        <v>100</v>
      </c>
      <c r="EL56">
        <v>2.4319999999999999</v>
      </c>
      <c r="EM56">
        <v>0.1167</v>
      </c>
      <c r="EN56">
        <v>1.831329717315052</v>
      </c>
      <c r="EO56">
        <v>1.948427853356016E-3</v>
      </c>
      <c r="EP56">
        <v>-1.17243448438673E-6</v>
      </c>
      <c r="EQ56">
        <v>3.7522437633766031E-10</v>
      </c>
      <c r="ER56">
        <v>-6.8415418420823965E-2</v>
      </c>
      <c r="ES56">
        <v>1.324990706552629E-3</v>
      </c>
      <c r="ET56">
        <v>4.5198677459254959E-4</v>
      </c>
      <c r="EU56">
        <v>-2.6198240979392152E-7</v>
      </c>
      <c r="EV56">
        <v>2</v>
      </c>
      <c r="EW56">
        <v>2078</v>
      </c>
      <c r="EX56">
        <v>1</v>
      </c>
      <c r="EY56">
        <v>28</v>
      </c>
      <c r="EZ56">
        <v>1</v>
      </c>
      <c r="FA56">
        <v>0.9</v>
      </c>
      <c r="FB56">
        <v>1.6198699999999999</v>
      </c>
      <c r="FC56">
        <v>2.5354000000000001</v>
      </c>
      <c r="FD56">
        <v>2.8491200000000001</v>
      </c>
      <c r="FE56">
        <v>3.1713900000000002</v>
      </c>
      <c r="FF56">
        <v>3.0981399999999999</v>
      </c>
      <c r="FG56">
        <v>2.3730500000000001</v>
      </c>
      <c r="FH56">
        <v>35.6845</v>
      </c>
      <c r="FI56">
        <v>24.2364</v>
      </c>
      <c r="FJ56">
        <v>18</v>
      </c>
      <c r="FK56">
        <v>1067.3800000000001</v>
      </c>
      <c r="FL56">
        <v>720.17499999999995</v>
      </c>
      <c r="FM56">
        <v>24.999500000000001</v>
      </c>
      <c r="FN56">
        <v>24.268999999999998</v>
      </c>
      <c r="FO56">
        <v>29.9999</v>
      </c>
      <c r="FP56">
        <v>24.033799999999999</v>
      </c>
      <c r="FQ56">
        <v>24.1097</v>
      </c>
      <c r="FR56">
        <v>32.441400000000002</v>
      </c>
      <c r="FS56">
        <v>41.600999999999999</v>
      </c>
      <c r="FT56">
        <v>0</v>
      </c>
      <c r="FU56">
        <v>25</v>
      </c>
      <c r="FV56">
        <v>400</v>
      </c>
      <c r="FW56">
        <v>15.6167</v>
      </c>
      <c r="FX56">
        <v>101.22</v>
      </c>
      <c r="FY56">
        <v>101.703</v>
      </c>
    </row>
    <row r="57" spans="1:181" x14ac:dyDescent="0.2">
      <c r="A57">
        <v>39</v>
      </c>
      <c r="B57">
        <v>1634229761.5</v>
      </c>
      <c r="C57">
        <v>6222.4000000953674</v>
      </c>
      <c r="D57" t="s">
        <v>461</v>
      </c>
      <c r="E57" t="s">
        <v>462</v>
      </c>
      <c r="F57" t="s">
        <v>300</v>
      </c>
      <c r="G57">
        <v>1634229761.5</v>
      </c>
      <c r="H57">
        <f t="shared" si="46"/>
        <v>5.6549225233412928E-3</v>
      </c>
      <c r="I57">
        <f t="shared" si="47"/>
        <v>5.654922523341293</v>
      </c>
      <c r="J57">
        <f t="shared" si="48"/>
        <v>17.884938379753343</v>
      </c>
      <c r="K57">
        <f t="shared" si="49"/>
        <v>587.33499999999992</v>
      </c>
      <c r="L57">
        <f t="shared" si="50"/>
        <v>478.29202625848319</v>
      </c>
      <c r="M57">
        <f t="shared" si="51"/>
        <v>43.111801674772536</v>
      </c>
      <c r="N57">
        <f t="shared" si="52"/>
        <v>52.940606672309997</v>
      </c>
      <c r="O57">
        <f t="shared" si="53"/>
        <v>0.32373203448665316</v>
      </c>
      <c r="P57">
        <f t="shared" si="54"/>
        <v>2.7506319782294382</v>
      </c>
      <c r="Q57">
        <f t="shared" si="55"/>
        <v>0.30395651251321965</v>
      </c>
      <c r="R57">
        <f t="shared" si="56"/>
        <v>0.19164882246724585</v>
      </c>
      <c r="S57">
        <f t="shared" si="57"/>
        <v>241.7607831276658</v>
      </c>
      <c r="T57">
        <f t="shared" si="58"/>
        <v>26.175318221485664</v>
      </c>
      <c r="U57">
        <f t="shared" si="59"/>
        <v>25.825600000000001</v>
      </c>
      <c r="V57">
        <f t="shared" si="60"/>
        <v>3.3395932236520895</v>
      </c>
      <c r="W57">
        <f t="shared" si="61"/>
        <v>50.002881415300479</v>
      </c>
      <c r="X57">
        <f t="shared" si="62"/>
        <v>1.7096191997634</v>
      </c>
      <c r="Y57">
        <f t="shared" si="63"/>
        <v>3.419041365964703</v>
      </c>
      <c r="Z57">
        <f t="shared" si="64"/>
        <v>1.6299740238886895</v>
      </c>
      <c r="AA57">
        <f t="shared" si="65"/>
        <v>-249.38208327935101</v>
      </c>
      <c r="AB57">
        <f t="shared" si="66"/>
        <v>58.931269098975029</v>
      </c>
      <c r="AC57">
        <f t="shared" si="67"/>
        <v>4.5787207035631381</v>
      </c>
      <c r="AD57">
        <f t="shared" si="68"/>
        <v>55.88868965085296</v>
      </c>
      <c r="AE57">
        <v>0</v>
      </c>
      <c r="AF57">
        <v>0</v>
      </c>
      <c r="AG57">
        <f t="shared" si="69"/>
        <v>1</v>
      </c>
      <c r="AH57">
        <f t="shared" si="70"/>
        <v>0</v>
      </c>
      <c r="AI57">
        <f t="shared" si="71"/>
        <v>47781.114382596053</v>
      </c>
      <c r="AJ57" t="s">
        <v>301</v>
      </c>
      <c r="AK57">
        <v>0</v>
      </c>
      <c r="AL57">
        <v>0</v>
      </c>
      <c r="AM57">
        <v>0</v>
      </c>
      <c r="AN57" t="e">
        <f t="shared" si="72"/>
        <v>#DIV/0!</v>
      </c>
      <c r="AO57">
        <v>-1</v>
      </c>
      <c r="AP57" t="s">
        <v>463</v>
      </c>
      <c r="AQ57">
        <v>10270.4</v>
      </c>
      <c r="AR57">
        <v>1082.25</v>
      </c>
      <c r="AS57">
        <v>1291.58</v>
      </c>
      <c r="AT57">
        <f t="shared" si="73"/>
        <v>0.16207281004660956</v>
      </c>
      <c r="AU57">
        <v>0.5</v>
      </c>
      <c r="AV57">
        <f t="shared" si="74"/>
        <v>1261.3367995480135</v>
      </c>
      <c r="AW57">
        <f t="shared" si="75"/>
        <v>17.884938379753343</v>
      </c>
      <c r="AX57">
        <f t="shared" si="76"/>
        <v>102.21419975897182</v>
      </c>
      <c r="AY57">
        <f t="shared" si="77"/>
        <v>1.4972161588023563E-2</v>
      </c>
      <c r="AZ57">
        <f t="shared" si="78"/>
        <v>-1</v>
      </c>
      <c r="BA57" t="e">
        <f t="shared" si="79"/>
        <v>#DIV/0!</v>
      </c>
      <c r="BB57" t="s">
        <v>301</v>
      </c>
      <c r="BC57">
        <v>0</v>
      </c>
      <c r="BD57" t="e">
        <f t="shared" si="80"/>
        <v>#DIV/0!</v>
      </c>
      <c r="BE57" t="e">
        <f t="shared" si="81"/>
        <v>#DIV/0!</v>
      </c>
      <c r="BF57" t="e">
        <f t="shared" si="82"/>
        <v>#DIV/0!</v>
      </c>
      <c r="BG57" t="e">
        <f t="shared" si="83"/>
        <v>#DIV/0!</v>
      </c>
      <c r="BH57">
        <f t="shared" si="84"/>
        <v>0.16207281004660953</v>
      </c>
      <c r="BI57" t="e">
        <f t="shared" si="85"/>
        <v>#DIV/0!</v>
      </c>
      <c r="BJ57" t="e">
        <f t="shared" si="86"/>
        <v>#DIV/0!</v>
      </c>
      <c r="BK57" t="e">
        <f t="shared" si="87"/>
        <v>#DIV/0!</v>
      </c>
      <c r="BL57">
        <f t="shared" si="88"/>
        <v>1500.15</v>
      </c>
      <c r="BM57">
        <f t="shared" si="89"/>
        <v>1261.3367995480135</v>
      </c>
      <c r="BN57">
        <f t="shared" si="90"/>
        <v>0.84080711898677696</v>
      </c>
      <c r="BO57">
        <f t="shared" si="91"/>
        <v>0.16115773964447941</v>
      </c>
      <c r="BP57">
        <v>6</v>
      </c>
      <c r="BQ57">
        <v>0.5</v>
      </c>
      <c r="BR57" t="s">
        <v>303</v>
      </c>
      <c r="BS57">
        <v>1634229761.5</v>
      </c>
      <c r="BT57">
        <v>587.33499999999992</v>
      </c>
      <c r="BU57">
        <v>600.05799999999999</v>
      </c>
      <c r="BV57">
        <v>18.966899999999999</v>
      </c>
      <c r="BW57">
        <v>15.638500000000001</v>
      </c>
      <c r="BX57">
        <v>584.55499999999995</v>
      </c>
      <c r="BY57">
        <v>18.9069</v>
      </c>
      <c r="BZ57">
        <v>1000.06</v>
      </c>
      <c r="CA57">
        <v>90.036900000000003</v>
      </c>
      <c r="CB57">
        <v>0.10008599999999999</v>
      </c>
      <c r="CC57">
        <v>26.222999999999999</v>
      </c>
      <c r="CD57">
        <v>25.825600000000001</v>
      </c>
      <c r="CE57">
        <v>999.9</v>
      </c>
      <c r="CF57">
        <v>0</v>
      </c>
      <c r="CG57">
        <v>0</v>
      </c>
      <c r="CH57">
        <v>10010.6</v>
      </c>
      <c r="CI57">
        <v>0</v>
      </c>
      <c r="CJ57">
        <v>1.5289399999999999E-3</v>
      </c>
      <c r="CK57">
        <v>1500.15</v>
      </c>
      <c r="CL57">
        <v>0.97300600000000004</v>
      </c>
      <c r="CM57">
        <v>2.69941E-2</v>
      </c>
      <c r="CN57">
        <v>0</v>
      </c>
      <c r="CO57">
        <v>1082.17</v>
      </c>
      <c r="CP57">
        <v>5.0005600000000001</v>
      </c>
      <c r="CQ57">
        <v>15923.4</v>
      </c>
      <c r="CR57">
        <v>12932.9</v>
      </c>
      <c r="CS57">
        <v>37.125</v>
      </c>
      <c r="CT57">
        <v>38.125</v>
      </c>
      <c r="CU57">
        <v>37.25</v>
      </c>
      <c r="CV57">
        <v>37</v>
      </c>
      <c r="CW57">
        <v>38.311999999999998</v>
      </c>
      <c r="CX57">
        <v>1454.79</v>
      </c>
      <c r="CY57">
        <v>40.36</v>
      </c>
      <c r="CZ57">
        <v>0</v>
      </c>
      <c r="DA57">
        <v>88.599999904632568</v>
      </c>
      <c r="DB57">
        <v>0</v>
      </c>
      <c r="DC57">
        <v>1082.25</v>
      </c>
      <c r="DD57">
        <v>-1.180170924083215</v>
      </c>
      <c r="DE57">
        <v>-43.678632424574751</v>
      </c>
      <c r="DF57">
        <v>15929.33076923077</v>
      </c>
      <c r="DG57">
        <v>15</v>
      </c>
      <c r="DH57">
        <v>1634229781.5</v>
      </c>
      <c r="DI57" t="s">
        <v>464</v>
      </c>
      <c r="DJ57">
        <v>1634229778.5</v>
      </c>
      <c r="DK57">
        <v>1634229781.5</v>
      </c>
      <c r="DL57">
        <v>44</v>
      </c>
      <c r="DM57">
        <v>0.124</v>
      </c>
      <c r="DN57">
        <v>0</v>
      </c>
      <c r="DO57">
        <v>2.78</v>
      </c>
      <c r="DP57">
        <v>0.06</v>
      </c>
      <c r="DQ57">
        <v>600</v>
      </c>
      <c r="DR57">
        <v>16</v>
      </c>
      <c r="DS57">
        <v>0.18</v>
      </c>
      <c r="DT57">
        <v>0.03</v>
      </c>
      <c r="DU57">
        <v>-12.91744634146341</v>
      </c>
      <c r="DV57">
        <v>0.38452264808358783</v>
      </c>
      <c r="DW57">
        <v>4.8640498520997867E-2</v>
      </c>
      <c r="DX57">
        <v>1</v>
      </c>
      <c r="DY57">
        <v>1082.189090909091</v>
      </c>
      <c r="DZ57">
        <v>0.538398944974677</v>
      </c>
      <c r="EA57">
        <v>0.27445111764750502</v>
      </c>
      <c r="EB57">
        <v>1</v>
      </c>
      <c r="EC57">
        <v>3.3956290243902441</v>
      </c>
      <c r="ED57">
        <v>-6.1063902439024903E-2</v>
      </c>
      <c r="EE57">
        <v>6.079006178756197E-3</v>
      </c>
      <c r="EF57">
        <v>1</v>
      </c>
      <c r="EG57">
        <v>3</v>
      </c>
      <c r="EH57">
        <v>3</v>
      </c>
      <c r="EI57" t="s">
        <v>327</v>
      </c>
      <c r="EJ57">
        <v>100</v>
      </c>
      <c r="EK57">
        <v>100</v>
      </c>
      <c r="EL57">
        <v>2.78</v>
      </c>
      <c r="EM57">
        <v>0.06</v>
      </c>
      <c r="EN57">
        <v>1.831329717315052</v>
      </c>
      <c r="EO57">
        <v>1.948427853356016E-3</v>
      </c>
      <c r="EP57">
        <v>-1.17243448438673E-6</v>
      </c>
      <c r="EQ57">
        <v>3.7522437633766031E-10</v>
      </c>
      <c r="ER57">
        <v>-6.8415418420823965E-2</v>
      </c>
      <c r="ES57">
        <v>1.324990706552629E-3</v>
      </c>
      <c r="ET57">
        <v>4.5198677459254959E-4</v>
      </c>
      <c r="EU57">
        <v>-2.6198240979392152E-7</v>
      </c>
      <c r="EV57">
        <v>2</v>
      </c>
      <c r="EW57">
        <v>2078</v>
      </c>
      <c r="EX57">
        <v>1</v>
      </c>
      <c r="EY57">
        <v>28</v>
      </c>
      <c r="EZ57">
        <v>2.5</v>
      </c>
      <c r="FA57">
        <v>2.4</v>
      </c>
      <c r="FB57">
        <v>2.2424300000000001</v>
      </c>
      <c r="FC57">
        <v>2.5439500000000002</v>
      </c>
      <c r="FD57">
        <v>2.8491200000000001</v>
      </c>
      <c r="FE57">
        <v>3.1713900000000002</v>
      </c>
      <c r="FF57">
        <v>3.0981399999999999</v>
      </c>
      <c r="FG57">
        <v>2.3889200000000002</v>
      </c>
      <c r="FH57">
        <v>35.6845</v>
      </c>
      <c r="FI57">
        <v>24.227599999999999</v>
      </c>
      <c r="FJ57">
        <v>18</v>
      </c>
      <c r="FK57">
        <v>1067.29</v>
      </c>
      <c r="FL57">
        <v>721.08500000000004</v>
      </c>
      <c r="FM57">
        <v>24.999700000000001</v>
      </c>
      <c r="FN57">
        <v>24.259</v>
      </c>
      <c r="FO57">
        <v>30</v>
      </c>
      <c r="FP57">
        <v>24.025700000000001</v>
      </c>
      <c r="FQ57">
        <v>24.1036</v>
      </c>
      <c r="FR57">
        <v>44.893099999999997</v>
      </c>
      <c r="FS57">
        <v>40.787500000000001</v>
      </c>
      <c r="FT57">
        <v>0</v>
      </c>
      <c r="FU57">
        <v>25</v>
      </c>
      <c r="FV57">
        <v>600</v>
      </c>
      <c r="FW57">
        <v>15.6343</v>
      </c>
      <c r="FX57">
        <v>101.224</v>
      </c>
      <c r="FY57">
        <v>101.708</v>
      </c>
    </row>
    <row r="58" spans="1:181" x14ac:dyDescent="0.2">
      <c r="A58">
        <v>40</v>
      </c>
      <c r="B58">
        <v>1634229902.5999999</v>
      </c>
      <c r="C58">
        <v>6363.5</v>
      </c>
      <c r="D58" t="s">
        <v>465</v>
      </c>
      <c r="E58" t="s">
        <v>466</v>
      </c>
      <c r="F58" t="s">
        <v>300</v>
      </c>
      <c r="G58">
        <v>1634229902.5999999</v>
      </c>
      <c r="H58">
        <f t="shared" si="46"/>
        <v>5.2896388245676253E-3</v>
      </c>
      <c r="I58">
        <f t="shared" si="47"/>
        <v>5.2896388245676249</v>
      </c>
      <c r="J58">
        <f t="shared" si="48"/>
        <v>18.670750031158722</v>
      </c>
      <c r="K58">
        <f t="shared" si="49"/>
        <v>786.29700000000003</v>
      </c>
      <c r="L58">
        <f t="shared" si="50"/>
        <v>659.76957287816992</v>
      </c>
      <c r="M58">
        <f t="shared" si="51"/>
        <v>59.47519594757226</v>
      </c>
      <c r="N58">
        <f t="shared" si="52"/>
        <v>70.881062222952295</v>
      </c>
      <c r="O58">
        <f t="shared" si="53"/>
        <v>0.29911318884990851</v>
      </c>
      <c r="P58">
        <f t="shared" si="54"/>
        <v>2.752062744032346</v>
      </c>
      <c r="Q58">
        <f t="shared" si="55"/>
        <v>0.2821547354714895</v>
      </c>
      <c r="R58">
        <f t="shared" si="56"/>
        <v>0.17779018736310365</v>
      </c>
      <c r="S58">
        <f t="shared" si="57"/>
        <v>241.73901812736818</v>
      </c>
      <c r="T58">
        <f t="shared" si="58"/>
        <v>26.256441405458922</v>
      </c>
      <c r="U58">
        <f t="shared" si="59"/>
        <v>25.860199999999999</v>
      </c>
      <c r="V58">
        <f t="shared" si="60"/>
        <v>3.3464457682164599</v>
      </c>
      <c r="W58">
        <f t="shared" si="61"/>
        <v>49.890190033584204</v>
      </c>
      <c r="X58">
        <f t="shared" si="62"/>
        <v>1.7038022587535402</v>
      </c>
      <c r="Y58">
        <f t="shared" si="63"/>
        <v>3.415104768305361</v>
      </c>
      <c r="Z58">
        <f t="shared" si="64"/>
        <v>1.6426435094629197</v>
      </c>
      <c r="AA58">
        <f t="shared" si="65"/>
        <v>-233.27307216343226</v>
      </c>
      <c r="AB58">
        <f t="shared" si="66"/>
        <v>50.935148645098018</v>
      </c>
      <c r="AC58">
        <f t="shared" si="67"/>
        <v>3.9556962963601663</v>
      </c>
      <c r="AD58">
        <f t="shared" si="68"/>
        <v>63.356790905394114</v>
      </c>
      <c r="AE58">
        <v>0</v>
      </c>
      <c r="AF58">
        <v>0</v>
      </c>
      <c r="AG58">
        <f t="shared" si="69"/>
        <v>1</v>
      </c>
      <c r="AH58">
        <f t="shared" si="70"/>
        <v>0</v>
      </c>
      <c r="AI58">
        <f t="shared" si="71"/>
        <v>47823.279290969142</v>
      </c>
      <c r="AJ58" t="s">
        <v>301</v>
      </c>
      <c r="AK58">
        <v>0</v>
      </c>
      <c r="AL58">
        <v>0</v>
      </c>
      <c r="AM58">
        <v>0</v>
      </c>
      <c r="AN58" t="e">
        <f t="shared" si="72"/>
        <v>#DIV/0!</v>
      </c>
      <c r="AO58">
        <v>-1</v>
      </c>
      <c r="AP58" t="s">
        <v>467</v>
      </c>
      <c r="AQ58">
        <v>10265</v>
      </c>
      <c r="AR58">
        <v>1075.346153846154</v>
      </c>
      <c r="AS58">
        <v>1280.53</v>
      </c>
      <c r="AT58">
        <f t="shared" si="73"/>
        <v>0.16023353311038857</v>
      </c>
      <c r="AU58">
        <v>0.5</v>
      </c>
      <c r="AV58">
        <f t="shared" si="74"/>
        <v>1261.2194995478592</v>
      </c>
      <c r="AW58">
        <f t="shared" si="75"/>
        <v>18.670750031158722</v>
      </c>
      <c r="AX58">
        <f t="shared" si="76"/>
        <v>101.0448282201348</v>
      </c>
      <c r="AY58">
        <f t="shared" si="77"/>
        <v>1.5596611088086241E-2</v>
      </c>
      <c r="AZ58">
        <f t="shared" si="78"/>
        <v>-1</v>
      </c>
      <c r="BA58" t="e">
        <f t="shared" si="79"/>
        <v>#DIV/0!</v>
      </c>
      <c r="BB58" t="s">
        <v>301</v>
      </c>
      <c r="BC58">
        <v>0</v>
      </c>
      <c r="BD58" t="e">
        <f t="shared" si="80"/>
        <v>#DIV/0!</v>
      </c>
      <c r="BE58" t="e">
        <f t="shared" si="81"/>
        <v>#DIV/0!</v>
      </c>
      <c r="BF58" t="e">
        <f t="shared" si="82"/>
        <v>#DIV/0!</v>
      </c>
      <c r="BG58" t="e">
        <f t="shared" si="83"/>
        <v>#DIV/0!</v>
      </c>
      <c r="BH58">
        <f t="shared" si="84"/>
        <v>0.16023353311038863</v>
      </c>
      <c r="BI58" t="e">
        <f t="shared" si="85"/>
        <v>#DIV/0!</v>
      </c>
      <c r="BJ58" t="e">
        <f t="shared" si="86"/>
        <v>#DIV/0!</v>
      </c>
      <c r="BK58" t="e">
        <f t="shared" si="87"/>
        <v>#DIV/0!</v>
      </c>
      <c r="BL58">
        <f t="shared" si="88"/>
        <v>1500.01</v>
      </c>
      <c r="BM58">
        <f t="shared" si="89"/>
        <v>1261.2194995478592</v>
      </c>
      <c r="BN58">
        <f t="shared" si="90"/>
        <v>0.84080739431594398</v>
      </c>
      <c r="BO58">
        <f t="shared" si="91"/>
        <v>0.16115827102977193</v>
      </c>
      <c r="BP58">
        <v>6</v>
      </c>
      <c r="BQ58">
        <v>0.5</v>
      </c>
      <c r="BR58" t="s">
        <v>303</v>
      </c>
      <c r="BS58">
        <v>1634229902.5999999</v>
      </c>
      <c r="BT58">
        <v>786.29700000000003</v>
      </c>
      <c r="BU58">
        <v>799.995</v>
      </c>
      <c r="BV58">
        <v>18.900600000000001</v>
      </c>
      <c r="BW58">
        <v>15.786799999999999</v>
      </c>
      <c r="BX58">
        <v>783.46699999999998</v>
      </c>
      <c r="BY58">
        <v>18.783899999999999</v>
      </c>
      <c r="BZ58">
        <v>999.99900000000002</v>
      </c>
      <c r="CA58">
        <v>90.0458</v>
      </c>
      <c r="CB58">
        <v>9.9605899999999997E-2</v>
      </c>
      <c r="CC58">
        <v>26.203499999999998</v>
      </c>
      <c r="CD58">
        <v>25.860199999999999</v>
      </c>
      <c r="CE58">
        <v>999.9</v>
      </c>
      <c r="CF58">
        <v>0</v>
      </c>
      <c r="CG58">
        <v>0</v>
      </c>
      <c r="CH58">
        <v>10018.1</v>
      </c>
      <c r="CI58">
        <v>0</v>
      </c>
      <c r="CJ58">
        <v>1.5289399999999999E-3</v>
      </c>
      <c r="CK58">
        <v>1500.01</v>
      </c>
      <c r="CL58">
        <v>0.97299599999999997</v>
      </c>
      <c r="CM58">
        <v>2.7003900000000001E-2</v>
      </c>
      <c r="CN58">
        <v>0</v>
      </c>
      <c r="CO58">
        <v>1073.3699999999999</v>
      </c>
      <c r="CP58">
        <v>5.0005600000000001</v>
      </c>
      <c r="CQ58">
        <v>15870.9</v>
      </c>
      <c r="CR58">
        <v>12931.6</v>
      </c>
      <c r="CS58">
        <v>39.436999999999998</v>
      </c>
      <c r="CT58">
        <v>40.061999999999998</v>
      </c>
      <c r="CU58">
        <v>38.375</v>
      </c>
      <c r="CV58">
        <v>39.811999999999998</v>
      </c>
      <c r="CW58">
        <v>40</v>
      </c>
      <c r="CX58">
        <v>1454.64</v>
      </c>
      <c r="CY58">
        <v>40.369999999999997</v>
      </c>
      <c r="CZ58">
        <v>0</v>
      </c>
      <c r="DA58">
        <v>141</v>
      </c>
      <c r="DB58">
        <v>0</v>
      </c>
      <c r="DC58">
        <v>1075.346153846154</v>
      </c>
      <c r="DD58">
        <v>-18.121025642937791</v>
      </c>
      <c r="DE58">
        <v>-200.63247866127909</v>
      </c>
      <c r="DF58">
        <v>15896.803846153851</v>
      </c>
      <c r="DG58">
        <v>15</v>
      </c>
      <c r="DH58">
        <v>1634229863.5999999</v>
      </c>
      <c r="DI58" t="s">
        <v>468</v>
      </c>
      <c r="DJ58">
        <v>1634229862.5999999</v>
      </c>
      <c r="DK58">
        <v>1634229863.5999999</v>
      </c>
      <c r="DL58">
        <v>45</v>
      </c>
      <c r="DM58">
        <v>-0.113</v>
      </c>
      <c r="DN58">
        <v>3.0000000000000001E-3</v>
      </c>
      <c r="DO58">
        <v>2.8410000000000002</v>
      </c>
      <c r="DP58">
        <v>6.3E-2</v>
      </c>
      <c r="DQ58">
        <v>800</v>
      </c>
      <c r="DR58">
        <v>16</v>
      </c>
      <c r="DS58">
        <v>0.21</v>
      </c>
      <c r="DT58">
        <v>0.03</v>
      </c>
      <c r="DU58">
        <v>-13.717939024390249</v>
      </c>
      <c r="DV58">
        <v>0.14600696864112381</v>
      </c>
      <c r="DW58">
        <v>2.5253764539933939E-2</v>
      </c>
      <c r="DX58">
        <v>1</v>
      </c>
      <c r="DY58">
        <v>1076.3635294117651</v>
      </c>
      <c r="DZ58">
        <v>-17.46758337764949</v>
      </c>
      <c r="EA58">
        <v>1.718910192283172</v>
      </c>
      <c r="EB58">
        <v>0</v>
      </c>
      <c r="EC58">
        <v>3.152960487804878</v>
      </c>
      <c r="ED58">
        <v>-0.15256912891985919</v>
      </c>
      <c r="EE58">
        <v>1.568587044028362E-2</v>
      </c>
      <c r="EF58">
        <v>0</v>
      </c>
      <c r="EG58">
        <v>1</v>
      </c>
      <c r="EH58">
        <v>3</v>
      </c>
      <c r="EI58" t="s">
        <v>318</v>
      </c>
      <c r="EJ58">
        <v>100</v>
      </c>
      <c r="EK58">
        <v>100</v>
      </c>
      <c r="EL58">
        <v>2.83</v>
      </c>
      <c r="EM58">
        <v>0.1167</v>
      </c>
      <c r="EN58">
        <v>1.8423132145201959</v>
      </c>
      <c r="EO58">
        <v>1.948427853356016E-3</v>
      </c>
      <c r="EP58">
        <v>-1.17243448438673E-6</v>
      </c>
      <c r="EQ58">
        <v>3.7522437633766031E-10</v>
      </c>
      <c r="ER58">
        <v>-6.5927265462978751E-2</v>
      </c>
      <c r="ES58">
        <v>1.324990706552629E-3</v>
      </c>
      <c r="ET58">
        <v>4.5198677459254959E-4</v>
      </c>
      <c r="EU58">
        <v>-2.6198240979392152E-7</v>
      </c>
      <c r="EV58">
        <v>2</v>
      </c>
      <c r="EW58">
        <v>2078</v>
      </c>
      <c r="EX58">
        <v>1</v>
      </c>
      <c r="EY58">
        <v>28</v>
      </c>
      <c r="EZ58">
        <v>0.7</v>
      </c>
      <c r="FA58">
        <v>0.7</v>
      </c>
      <c r="FB58">
        <v>2.81494</v>
      </c>
      <c r="FC58">
        <v>2.5427200000000001</v>
      </c>
      <c r="FD58">
        <v>2.8491200000000001</v>
      </c>
      <c r="FE58">
        <v>3.1713900000000002</v>
      </c>
      <c r="FF58">
        <v>3.0981399999999999</v>
      </c>
      <c r="FG58">
        <v>2.3815900000000001</v>
      </c>
      <c r="FH58">
        <v>35.707799999999999</v>
      </c>
      <c r="FI58">
        <v>24.2364</v>
      </c>
      <c r="FJ58">
        <v>18</v>
      </c>
      <c r="FK58">
        <v>1067.1199999999999</v>
      </c>
      <c r="FL58">
        <v>721.96299999999997</v>
      </c>
      <c r="FM58">
        <v>25.0001</v>
      </c>
      <c r="FN58">
        <v>24.248699999999999</v>
      </c>
      <c r="FO58">
        <v>30</v>
      </c>
      <c r="FP58">
        <v>24.017600000000002</v>
      </c>
      <c r="FQ58">
        <v>24.093499999999999</v>
      </c>
      <c r="FR58">
        <v>56.3596</v>
      </c>
      <c r="FS58">
        <v>39.895899999999997</v>
      </c>
      <c r="FT58">
        <v>0</v>
      </c>
      <c r="FU58">
        <v>25</v>
      </c>
      <c r="FV58">
        <v>800</v>
      </c>
      <c r="FW58">
        <v>15.7407</v>
      </c>
      <c r="FX58">
        <v>101.227</v>
      </c>
      <c r="FY58">
        <v>101.70699999999999</v>
      </c>
    </row>
    <row r="59" spans="1:181" x14ac:dyDescent="0.2">
      <c r="A59">
        <v>41</v>
      </c>
      <c r="B59">
        <v>1634230024.5999999</v>
      </c>
      <c r="C59">
        <v>6485.5</v>
      </c>
      <c r="D59" t="s">
        <v>469</v>
      </c>
      <c r="E59" t="s">
        <v>470</v>
      </c>
      <c r="F59" t="s">
        <v>300</v>
      </c>
      <c r="G59">
        <v>1634230024.5999999</v>
      </c>
      <c r="H59">
        <f t="shared" si="46"/>
        <v>4.6426604119364622E-3</v>
      </c>
      <c r="I59">
        <f t="shared" si="47"/>
        <v>4.6426604119364621</v>
      </c>
      <c r="J59">
        <f t="shared" si="48"/>
        <v>19.426032343097479</v>
      </c>
      <c r="K59">
        <f t="shared" si="49"/>
        <v>985.56299999999999</v>
      </c>
      <c r="L59">
        <f t="shared" si="50"/>
        <v>832.98178517708641</v>
      </c>
      <c r="M59">
        <f t="shared" si="51"/>
        <v>75.085729215538265</v>
      </c>
      <c r="N59">
        <f t="shared" si="52"/>
        <v>88.8395375021571</v>
      </c>
      <c r="O59">
        <f t="shared" si="53"/>
        <v>0.25905066269503402</v>
      </c>
      <c r="P59">
        <f t="shared" si="54"/>
        <v>2.7488206794463554</v>
      </c>
      <c r="Q59">
        <f t="shared" si="55"/>
        <v>0.24621183711673564</v>
      </c>
      <c r="R59">
        <f t="shared" si="56"/>
        <v>0.15498287460406196</v>
      </c>
      <c r="S59">
        <f t="shared" si="57"/>
        <v>241.7268291271055</v>
      </c>
      <c r="T59">
        <f t="shared" si="58"/>
        <v>26.568817786011454</v>
      </c>
      <c r="U59">
        <f t="shared" si="59"/>
        <v>25.962399999999999</v>
      </c>
      <c r="V59">
        <f t="shared" si="60"/>
        <v>3.3667582882801019</v>
      </c>
      <c r="W59">
        <f t="shared" si="61"/>
        <v>49.821097703091461</v>
      </c>
      <c r="X59">
        <f t="shared" si="62"/>
        <v>1.7149396689326699</v>
      </c>
      <c r="Y59">
        <f t="shared" si="63"/>
        <v>3.442195672108316</v>
      </c>
      <c r="Z59">
        <f t="shared" si="64"/>
        <v>1.651818619347432</v>
      </c>
      <c r="AA59">
        <f t="shared" si="65"/>
        <v>-204.74132416639799</v>
      </c>
      <c r="AB59">
        <f t="shared" si="66"/>
        <v>55.558088234319982</v>
      </c>
      <c r="AC59">
        <f t="shared" si="67"/>
        <v>4.32492549533728</v>
      </c>
      <c r="AD59">
        <f t="shared" si="68"/>
        <v>96.86851869036478</v>
      </c>
      <c r="AE59">
        <v>0</v>
      </c>
      <c r="AF59">
        <v>0</v>
      </c>
      <c r="AG59">
        <f t="shared" si="69"/>
        <v>1</v>
      </c>
      <c r="AH59">
        <f t="shared" si="70"/>
        <v>0</v>
      </c>
      <c r="AI59">
        <f t="shared" si="71"/>
        <v>47713.808192435565</v>
      </c>
      <c r="AJ59" t="s">
        <v>301</v>
      </c>
      <c r="AK59">
        <v>0</v>
      </c>
      <c r="AL59">
        <v>0</v>
      </c>
      <c r="AM59">
        <v>0</v>
      </c>
      <c r="AN59" t="e">
        <f t="shared" si="72"/>
        <v>#DIV/0!</v>
      </c>
      <c r="AO59">
        <v>-1</v>
      </c>
      <c r="AP59" t="s">
        <v>471</v>
      </c>
      <c r="AQ59">
        <v>10263.1</v>
      </c>
      <c r="AR59">
        <v>1060.6712</v>
      </c>
      <c r="AS59">
        <v>1261.6300000000001</v>
      </c>
      <c r="AT59">
        <f t="shared" si="73"/>
        <v>0.15928505187733333</v>
      </c>
      <c r="AU59">
        <v>0.5</v>
      </c>
      <c r="AV59">
        <f t="shared" si="74"/>
        <v>1261.152599547723</v>
      </c>
      <c r="AW59">
        <f t="shared" si="75"/>
        <v>19.426032343097479</v>
      </c>
      <c r="AX59">
        <f t="shared" si="76"/>
        <v>100.44137862209642</v>
      </c>
      <c r="AY59">
        <f t="shared" si="77"/>
        <v>1.6196321008593806E-2</v>
      </c>
      <c r="AZ59">
        <f t="shared" si="78"/>
        <v>-1</v>
      </c>
      <c r="BA59" t="e">
        <f t="shared" si="79"/>
        <v>#DIV/0!</v>
      </c>
      <c r="BB59" t="s">
        <v>301</v>
      </c>
      <c r="BC59">
        <v>0</v>
      </c>
      <c r="BD59" t="e">
        <f t="shared" si="80"/>
        <v>#DIV/0!</v>
      </c>
      <c r="BE59" t="e">
        <f t="shared" si="81"/>
        <v>#DIV/0!</v>
      </c>
      <c r="BF59" t="e">
        <f t="shared" si="82"/>
        <v>#DIV/0!</v>
      </c>
      <c r="BG59" t="e">
        <f t="shared" si="83"/>
        <v>#DIV/0!</v>
      </c>
      <c r="BH59">
        <f t="shared" si="84"/>
        <v>0.15928505187733336</v>
      </c>
      <c r="BI59" t="e">
        <f t="shared" si="85"/>
        <v>#DIV/0!</v>
      </c>
      <c r="BJ59" t="e">
        <f t="shared" si="86"/>
        <v>#DIV/0!</v>
      </c>
      <c r="BK59" t="e">
        <f t="shared" si="87"/>
        <v>#DIV/0!</v>
      </c>
      <c r="BL59">
        <f t="shared" si="88"/>
        <v>1499.93</v>
      </c>
      <c r="BM59">
        <f t="shared" si="89"/>
        <v>1261.152599547723</v>
      </c>
      <c r="BN59">
        <f t="shared" si="90"/>
        <v>0.84080763738822673</v>
      </c>
      <c r="BO59">
        <f t="shared" si="91"/>
        <v>0.16115874015927775</v>
      </c>
      <c r="BP59">
        <v>6</v>
      </c>
      <c r="BQ59">
        <v>0.5</v>
      </c>
      <c r="BR59" t="s">
        <v>303</v>
      </c>
      <c r="BS59">
        <v>1634230024.5999999</v>
      </c>
      <c r="BT59">
        <v>985.56299999999999</v>
      </c>
      <c r="BU59">
        <v>999.96400000000006</v>
      </c>
      <c r="BV59">
        <v>19.025099999999998</v>
      </c>
      <c r="BW59">
        <v>16.2925</v>
      </c>
      <c r="BX59">
        <v>982.47799999999995</v>
      </c>
      <c r="BY59">
        <v>18.903300000000002</v>
      </c>
      <c r="BZ59">
        <v>1000</v>
      </c>
      <c r="CA59">
        <v>90.041200000000003</v>
      </c>
      <c r="CB59">
        <v>9.9701700000000004E-2</v>
      </c>
      <c r="CC59">
        <v>26.337299999999999</v>
      </c>
      <c r="CD59">
        <v>25.962399999999999</v>
      </c>
      <c r="CE59">
        <v>999.9</v>
      </c>
      <c r="CF59">
        <v>0</v>
      </c>
      <c r="CG59">
        <v>0</v>
      </c>
      <c r="CH59">
        <v>9999.3799999999992</v>
      </c>
      <c r="CI59">
        <v>0</v>
      </c>
      <c r="CJ59">
        <v>1.5289399999999999E-3</v>
      </c>
      <c r="CK59">
        <v>1499.93</v>
      </c>
      <c r="CL59">
        <v>0.97299000000000002</v>
      </c>
      <c r="CM59">
        <v>2.7009600000000002E-2</v>
      </c>
      <c r="CN59">
        <v>0</v>
      </c>
      <c r="CO59">
        <v>1059.26</v>
      </c>
      <c r="CP59">
        <v>5.0005600000000001</v>
      </c>
      <c r="CQ59">
        <v>15727.6</v>
      </c>
      <c r="CR59">
        <v>12930.9</v>
      </c>
      <c r="CS59">
        <v>40.5</v>
      </c>
      <c r="CT59">
        <v>40.936999999999998</v>
      </c>
      <c r="CU59">
        <v>38.875</v>
      </c>
      <c r="CV59">
        <v>40.75</v>
      </c>
      <c r="CW59">
        <v>41.061999999999998</v>
      </c>
      <c r="CX59">
        <v>1454.55</v>
      </c>
      <c r="CY59">
        <v>40.380000000000003</v>
      </c>
      <c r="CZ59">
        <v>0</v>
      </c>
      <c r="DA59">
        <v>121.5999999046326</v>
      </c>
      <c r="DB59">
        <v>0</v>
      </c>
      <c r="DC59">
        <v>1060.6712</v>
      </c>
      <c r="DD59">
        <v>-10.660000012590009</v>
      </c>
      <c r="DE59">
        <v>-209.60000033987359</v>
      </c>
      <c r="DF59">
        <v>15753.191999999999</v>
      </c>
      <c r="DG59">
        <v>15</v>
      </c>
      <c r="DH59">
        <v>1634229984.5999999</v>
      </c>
      <c r="DI59" t="s">
        <v>472</v>
      </c>
      <c r="DJ59">
        <v>1634229984.5999999</v>
      </c>
      <c r="DK59">
        <v>1634229982.5999999</v>
      </c>
      <c r="DL59">
        <v>46</v>
      </c>
      <c r="DM59">
        <v>0.104</v>
      </c>
      <c r="DN59">
        <v>3.0000000000000001E-3</v>
      </c>
      <c r="DO59">
        <v>3.0950000000000002</v>
      </c>
      <c r="DP59">
        <v>7.2999999999999995E-2</v>
      </c>
      <c r="DQ59">
        <v>1000</v>
      </c>
      <c r="DR59">
        <v>16</v>
      </c>
      <c r="DS59">
        <v>0.18</v>
      </c>
      <c r="DT59">
        <v>0.02</v>
      </c>
      <c r="DU59">
        <v>-14.401556097560981</v>
      </c>
      <c r="DV59">
        <v>0.25990243902442361</v>
      </c>
      <c r="DW59">
        <v>3.3463631870161638E-2</v>
      </c>
      <c r="DX59">
        <v>1</v>
      </c>
      <c r="DY59">
        <v>1061.4711428571429</v>
      </c>
      <c r="DZ59">
        <v>-11.48223633996116</v>
      </c>
      <c r="EA59">
        <v>1.1765245949188641</v>
      </c>
      <c r="EB59">
        <v>0</v>
      </c>
      <c r="EC59">
        <v>2.7679521951219508</v>
      </c>
      <c r="ED59">
        <v>-0.19602543554006821</v>
      </c>
      <c r="EE59">
        <v>1.960749477314733E-2</v>
      </c>
      <c r="EF59">
        <v>0</v>
      </c>
      <c r="EG59">
        <v>1</v>
      </c>
      <c r="EH59">
        <v>3</v>
      </c>
      <c r="EI59" t="s">
        <v>318</v>
      </c>
      <c r="EJ59">
        <v>100</v>
      </c>
      <c r="EK59">
        <v>100</v>
      </c>
      <c r="EL59">
        <v>3.085</v>
      </c>
      <c r="EM59">
        <v>0.12180000000000001</v>
      </c>
      <c r="EN59">
        <v>1.9464571226769081</v>
      </c>
      <c r="EO59">
        <v>1.948427853356016E-3</v>
      </c>
      <c r="EP59">
        <v>-1.17243448438673E-6</v>
      </c>
      <c r="EQ59">
        <v>3.7522437633766031E-10</v>
      </c>
      <c r="ER59">
        <v>-6.298305193598977E-2</v>
      </c>
      <c r="ES59">
        <v>1.324990706552629E-3</v>
      </c>
      <c r="ET59">
        <v>4.5198677459254959E-4</v>
      </c>
      <c r="EU59">
        <v>-2.6198240979392152E-7</v>
      </c>
      <c r="EV59">
        <v>2</v>
      </c>
      <c r="EW59">
        <v>2078</v>
      </c>
      <c r="EX59">
        <v>1</v>
      </c>
      <c r="EY59">
        <v>28</v>
      </c>
      <c r="EZ59">
        <v>0.7</v>
      </c>
      <c r="FA59">
        <v>0.7</v>
      </c>
      <c r="FB59">
        <v>3.3496100000000002</v>
      </c>
      <c r="FC59">
        <v>2.52319</v>
      </c>
      <c r="FD59">
        <v>2.8491200000000001</v>
      </c>
      <c r="FE59">
        <v>3.1713900000000002</v>
      </c>
      <c r="FF59">
        <v>3.0981399999999999</v>
      </c>
      <c r="FG59">
        <v>2.3852500000000001</v>
      </c>
      <c r="FH59">
        <v>35.707799999999999</v>
      </c>
      <c r="FI59">
        <v>24.2364</v>
      </c>
      <c r="FJ59">
        <v>18</v>
      </c>
      <c r="FK59">
        <v>1065.6500000000001</v>
      </c>
      <c r="FL59">
        <v>723.38599999999997</v>
      </c>
      <c r="FM59">
        <v>25</v>
      </c>
      <c r="FN59">
        <v>24.2407</v>
      </c>
      <c r="FO59">
        <v>30.0001</v>
      </c>
      <c r="FP59">
        <v>24.0075</v>
      </c>
      <c r="FQ59">
        <v>24.083400000000001</v>
      </c>
      <c r="FR59">
        <v>67.047899999999998</v>
      </c>
      <c r="FS59">
        <v>37.069099999999999</v>
      </c>
      <c r="FT59">
        <v>0</v>
      </c>
      <c r="FU59">
        <v>25</v>
      </c>
      <c r="FV59">
        <v>1000</v>
      </c>
      <c r="FW59">
        <v>16.254200000000001</v>
      </c>
      <c r="FX59">
        <v>101.233</v>
      </c>
      <c r="FY59">
        <v>101.708</v>
      </c>
    </row>
    <row r="60" spans="1:181" x14ac:dyDescent="0.2">
      <c r="A60">
        <v>42</v>
      </c>
      <c r="B60">
        <v>1634230146.5999999</v>
      </c>
      <c r="C60">
        <v>6607.5</v>
      </c>
      <c r="D60" t="s">
        <v>473</v>
      </c>
      <c r="E60" t="s">
        <v>474</v>
      </c>
      <c r="F60" t="s">
        <v>300</v>
      </c>
      <c r="G60">
        <v>1634230146.5999999</v>
      </c>
      <c r="H60">
        <f t="shared" si="46"/>
        <v>3.9847160061310481E-3</v>
      </c>
      <c r="I60">
        <f t="shared" si="47"/>
        <v>3.9847160061310478</v>
      </c>
      <c r="J60">
        <f t="shared" si="48"/>
        <v>20.293472688414788</v>
      </c>
      <c r="K60">
        <f t="shared" si="49"/>
        <v>1185.02</v>
      </c>
      <c r="L60">
        <f t="shared" si="50"/>
        <v>999.51996840985839</v>
      </c>
      <c r="M60">
        <f t="shared" si="51"/>
        <v>90.094684234945291</v>
      </c>
      <c r="N60">
        <f t="shared" si="52"/>
        <v>106.815277419566</v>
      </c>
      <c r="O60">
        <f t="shared" si="53"/>
        <v>0.2206651925615353</v>
      </c>
      <c r="P60">
        <f t="shared" si="54"/>
        <v>2.75130429847307</v>
      </c>
      <c r="Q60">
        <f t="shared" si="55"/>
        <v>0.21128329936193693</v>
      </c>
      <c r="R60">
        <f t="shared" si="56"/>
        <v>0.13286174760307951</v>
      </c>
      <c r="S60">
        <f t="shared" si="57"/>
        <v>241.73582612735663</v>
      </c>
      <c r="T60">
        <f t="shared" si="58"/>
        <v>26.729761248267142</v>
      </c>
      <c r="U60">
        <f t="shared" si="59"/>
        <v>25.992699999999999</v>
      </c>
      <c r="V60">
        <f t="shared" si="60"/>
        <v>3.3728011520596528</v>
      </c>
      <c r="W60">
        <f t="shared" si="61"/>
        <v>50.053581720440867</v>
      </c>
      <c r="X60">
        <f t="shared" si="62"/>
        <v>1.7208687354269501</v>
      </c>
      <c r="Y60">
        <f t="shared" si="63"/>
        <v>3.4380531348152896</v>
      </c>
      <c r="Z60">
        <f t="shared" si="64"/>
        <v>1.6519324166327027</v>
      </c>
      <c r="AA60">
        <f t="shared" si="65"/>
        <v>-175.72597587037922</v>
      </c>
      <c r="AB60">
        <f t="shared" si="66"/>
        <v>48.088040481394792</v>
      </c>
      <c r="AC60">
        <f t="shared" si="67"/>
        <v>3.7402248895689199</v>
      </c>
      <c r="AD60">
        <f t="shared" si="68"/>
        <v>117.83811562794111</v>
      </c>
      <c r="AE60">
        <v>0</v>
      </c>
      <c r="AF60">
        <v>0</v>
      </c>
      <c r="AG60">
        <f t="shared" si="69"/>
        <v>1</v>
      </c>
      <c r="AH60">
        <f t="shared" si="70"/>
        <v>0</v>
      </c>
      <c r="AI60">
        <f t="shared" si="71"/>
        <v>47784.412188329588</v>
      </c>
      <c r="AJ60" t="s">
        <v>301</v>
      </c>
      <c r="AK60">
        <v>0</v>
      </c>
      <c r="AL60">
        <v>0</v>
      </c>
      <c r="AM60">
        <v>0</v>
      </c>
      <c r="AN60" t="e">
        <f t="shared" si="72"/>
        <v>#DIV/0!</v>
      </c>
      <c r="AO60">
        <v>-1</v>
      </c>
      <c r="AP60" t="s">
        <v>475</v>
      </c>
      <c r="AQ60">
        <v>10267.4</v>
      </c>
      <c r="AR60">
        <v>1058.6407692307689</v>
      </c>
      <c r="AS60">
        <v>1261.8</v>
      </c>
      <c r="AT60">
        <f t="shared" si="73"/>
        <v>0.16100747406025606</v>
      </c>
      <c r="AU60">
        <v>0.5</v>
      </c>
      <c r="AV60">
        <f t="shared" si="74"/>
        <v>1261.2026995478532</v>
      </c>
      <c r="AW60">
        <f t="shared" si="75"/>
        <v>20.293472688414788</v>
      </c>
      <c r="AX60">
        <f t="shared" si="76"/>
        <v>101.53153046608794</v>
      </c>
      <c r="AY60">
        <f t="shared" si="77"/>
        <v>1.6883465834673993E-2</v>
      </c>
      <c r="AZ60">
        <f t="shared" si="78"/>
        <v>-1</v>
      </c>
      <c r="BA60" t="e">
        <f t="shared" si="79"/>
        <v>#DIV/0!</v>
      </c>
      <c r="BB60" t="s">
        <v>301</v>
      </c>
      <c r="BC60">
        <v>0</v>
      </c>
      <c r="BD60" t="e">
        <f t="shared" si="80"/>
        <v>#DIV/0!</v>
      </c>
      <c r="BE60" t="e">
        <f t="shared" si="81"/>
        <v>#DIV/0!</v>
      </c>
      <c r="BF60" t="e">
        <f t="shared" si="82"/>
        <v>#DIV/0!</v>
      </c>
      <c r="BG60" t="e">
        <f t="shared" si="83"/>
        <v>#DIV/0!</v>
      </c>
      <c r="BH60">
        <f t="shared" si="84"/>
        <v>0.16100747406025603</v>
      </c>
      <c r="BI60" t="e">
        <f t="shared" si="85"/>
        <v>#DIV/0!</v>
      </c>
      <c r="BJ60" t="e">
        <f t="shared" si="86"/>
        <v>#DIV/0!</v>
      </c>
      <c r="BK60" t="e">
        <f t="shared" si="87"/>
        <v>#DIV/0!</v>
      </c>
      <c r="BL60">
        <f t="shared" si="88"/>
        <v>1499.99</v>
      </c>
      <c r="BM60">
        <f t="shared" si="89"/>
        <v>1261.2026995478532</v>
      </c>
      <c r="BN60">
        <f t="shared" si="90"/>
        <v>0.84080740508126939</v>
      </c>
      <c r="BO60">
        <f t="shared" si="91"/>
        <v>0.16115829180684979</v>
      </c>
      <c r="BP60">
        <v>6</v>
      </c>
      <c r="BQ60">
        <v>0.5</v>
      </c>
      <c r="BR60" t="s">
        <v>303</v>
      </c>
      <c r="BS60">
        <v>1634230146.5999999</v>
      </c>
      <c r="BT60">
        <v>1185.02</v>
      </c>
      <c r="BU60">
        <v>1200.03</v>
      </c>
      <c r="BV60">
        <v>19.0915</v>
      </c>
      <c r="BW60">
        <v>16.746200000000002</v>
      </c>
      <c r="BX60">
        <v>1181.8499999999999</v>
      </c>
      <c r="BY60">
        <v>18.966899999999999</v>
      </c>
      <c r="BZ60">
        <v>999.95100000000002</v>
      </c>
      <c r="CA60">
        <v>90.038600000000002</v>
      </c>
      <c r="CB60">
        <v>9.9353300000000005E-2</v>
      </c>
      <c r="CC60">
        <v>26.3169</v>
      </c>
      <c r="CD60">
        <v>25.992699999999999</v>
      </c>
      <c r="CE60">
        <v>999.9</v>
      </c>
      <c r="CF60">
        <v>0</v>
      </c>
      <c r="CG60">
        <v>0</v>
      </c>
      <c r="CH60">
        <v>10014.4</v>
      </c>
      <c r="CI60">
        <v>0</v>
      </c>
      <c r="CJ60">
        <v>1.6245000000000001E-3</v>
      </c>
      <c r="CK60">
        <v>1499.99</v>
      </c>
      <c r="CL60">
        <v>0.97299500000000005</v>
      </c>
      <c r="CM60">
        <v>2.70047E-2</v>
      </c>
      <c r="CN60">
        <v>0</v>
      </c>
      <c r="CO60">
        <v>1057.6400000000001</v>
      </c>
      <c r="CP60">
        <v>5.0005600000000001</v>
      </c>
      <c r="CQ60">
        <v>15630.6</v>
      </c>
      <c r="CR60">
        <v>12931.4</v>
      </c>
      <c r="CS60">
        <v>38.875</v>
      </c>
      <c r="CT60">
        <v>39.125</v>
      </c>
      <c r="CU60">
        <v>37.375</v>
      </c>
      <c r="CV60">
        <v>37.875</v>
      </c>
      <c r="CW60">
        <v>39.375</v>
      </c>
      <c r="CX60">
        <v>1454.62</v>
      </c>
      <c r="CY60">
        <v>40.369999999999997</v>
      </c>
      <c r="CZ60">
        <v>0</v>
      </c>
      <c r="DA60">
        <v>121.7000000476837</v>
      </c>
      <c r="DB60">
        <v>0</v>
      </c>
      <c r="DC60">
        <v>1058.6407692307689</v>
      </c>
      <c r="DD60">
        <v>-6.732307728894364</v>
      </c>
      <c r="DE60">
        <v>-132.2837607535254</v>
      </c>
      <c r="DF60">
        <v>15647.642307692309</v>
      </c>
      <c r="DG60">
        <v>15</v>
      </c>
      <c r="DH60">
        <v>1634230111.0999999</v>
      </c>
      <c r="DI60" t="s">
        <v>476</v>
      </c>
      <c r="DJ60">
        <v>1634230111.0999999</v>
      </c>
      <c r="DK60">
        <v>1634230102.0999999</v>
      </c>
      <c r="DL60">
        <v>47</v>
      </c>
      <c r="DM60">
        <v>-5.5E-2</v>
      </c>
      <c r="DN60">
        <v>2E-3</v>
      </c>
      <c r="DO60">
        <v>3.1880000000000002</v>
      </c>
      <c r="DP60">
        <v>8.1000000000000003E-2</v>
      </c>
      <c r="DQ60">
        <v>1200</v>
      </c>
      <c r="DR60">
        <v>17</v>
      </c>
      <c r="DS60">
        <v>0.25</v>
      </c>
      <c r="DT60">
        <v>0.04</v>
      </c>
      <c r="DU60">
        <v>-15.04608780487805</v>
      </c>
      <c r="DV60">
        <v>7.8114982578380149E-2</v>
      </c>
      <c r="DW60">
        <v>5.5393946993097749E-2</v>
      </c>
      <c r="DX60">
        <v>1</v>
      </c>
      <c r="DY60">
        <v>1059.0263636363641</v>
      </c>
      <c r="DZ60">
        <v>-6.6455083241759434</v>
      </c>
      <c r="EA60">
        <v>0.67753482827538392</v>
      </c>
      <c r="EB60">
        <v>0</v>
      </c>
      <c r="EC60">
        <v>2.3890363414634148</v>
      </c>
      <c r="ED60">
        <v>-0.2184106620209047</v>
      </c>
      <c r="EE60">
        <v>2.2635191439286721E-2</v>
      </c>
      <c r="EF60">
        <v>0</v>
      </c>
      <c r="EG60">
        <v>1</v>
      </c>
      <c r="EH60">
        <v>3</v>
      </c>
      <c r="EI60" t="s">
        <v>318</v>
      </c>
      <c r="EJ60">
        <v>100</v>
      </c>
      <c r="EK60">
        <v>100</v>
      </c>
      <c r="EL60">
        <v>3.17</v>
      </c>
      <c r="EM60">
        <v>0.1246</v>
      </c>
      <c r="EN60">
        <v>1.891717453300265</v>
      </c>
      <c r="EO60">
        <v>1.948427853356016E-3</v>
      </c>
      <c r="EP60">
        <v>-1.17243448438673E-6</v>
      </c>
      <c r="EQ60">
        <v>3.7522437633766031E-10</v>
      </c>
      <c r="ER60">
        <v>-6.137704630087415E-2</v>
      </c>
      <c r="ES60">
        <v>1.324990706552629E-3</v>
      </c>
      <c r="ET60">
        <v>4.5198677459254959E-4</v>
      </c>
      <c r="EU60">
        <v>-2.6198240979392152E-7</v>
      </c>
      <c r="EV60">
        <v>2</v>
      </c>
      <c r="EW60">
        <v>2078</v>
      </c>
      <c r="EX60">
        <v>1</v>
      </c>
      <c r="EY60">
        <v>28</v>
      </c>
      <c r="EZ60">
        <v>0.6</v>
      </c>
      <c r="FA60">
        <v>0.7</v>
      </c>
      <c r="FB60">
        <v>3.8525399999999999</v>
      </c>
      <c r="FC60">
        <v>2.52075</v>
      </c>
      <c r="FD60">
        <v>2.8491200000000001</v>
      </c>
      <c r="FE60">
        <v>3.1701700000000002</v>
      </c>
      <c r="FF60">
        <v>3.0981399999999999</v>
      </c>
      <c r="FG60">
        <v>2.3950200000000001</v>
      </c>
      <c r="FH60">
        <v>35.707799999999999</v>
      </c>
      <c r="FI60">
        <v>24.2364</v>
      </c>
      <c r="FJ60">
        <v>18</v>
      </c>
      <c r="FK60">
        <v>1065.3699999999999</v>
      </c>
      <c r="FL60">
        <v>725.05200000000002</v>
      </c>
      <c r="FM60">
        <v>24.9999</v>
      </c>
      <c r="FN60">
        <v>24.217300000000002</v>
      </c>
      <c r="FO60">
        <v>29.9999</v>
      </c>
      <c r="FP60">
        <v>23.985499999999998</v>
      </c>
      <c r="FQ60">
        <v>24.061199999999999</v>
      </c>
      <c r="FR60">
        <v>77.085599999999999</v>
      </c>
      <c r="FS60">
        <v>34.719000000000001</v>
      </c>
      <c r="FT60">
        <v>0</v>
      </c>
      <c r="FU60">
        <v>25</v>
      </c>
      <c r="FV60">
        <v>1200</v>
      </c>
      <c r="FW60">
        <v>16.6921</v>
      </c>
      <c r="FX60">
        <v>101.239</v>
      </c>
      <c r="FY60">
        <v>101.714</v>
      </c>
    </row>
    <row r="61" spans="1:181" x14ac:dyDescent="0.2">
      <c r="A61">
        <v>43</v>
      </c>
      <c r="B61">
        <v>1634230268.5999999</v>
      </c>
      <c r="C61">
        <v>6729.5</v>
      </c>
      <c r="D61" t="s">
        <v>477</v>
      </c>
      <c r="E61" t="s">
        <v>478</v>
      </c>
      <c r="F61" t="s">
        <v>300</v>
      </c>
      <c r="G61">
        <v>1634230268.5999999</v>
      </c>
      <c r="H61">
        <f t="shared" si="46"/>
        <v>3.3968885011547104E-3</v>
      </c>
      <c r="I61">
        <f t="shared" si="47"/>
        <v>3.3968885011547103</v>
      </c>
      <c r="J61">
        <f t="shared" si="48"/>
        <v>20.65665260672564</v>
      </c>
      <c r="K61">
        <f t="shared" si="49"/>
        <v>1484.56</v>
      </c>
      <c r="L61">
        <f t="shared" si="50"/>
        <v>1258.6390199688856</v>
      </c>
      <c r="M61">
        <f t="shared" si="51"/>
        <v>113.44570247079913</v>
      </c>
      <c r="N61">
        <f t="shared" si="52"/>
        <v>133.80878026824001</v>
      </c>
      <c r="O61">
        <f t="shared" si="53"/>
        <v>0.18502025311028403</v>
      </c>
      <c r="P61">
        <f t="shared" si="54"/>
        <v>2.7467785303020316</v>
      </c>
      <c r="Q61">
        <f t="shared" si="55"/>
        <v>0.17836494128437189</v>
      </c>
      <c r="R61">
        <f t="shared" si="56"/>
        <v>0.1120560968126761</v>
      </c>
      <c r="S61">
        <f t="shared" si="57"/>
        <v>241.70594012768422</v>
      </c>
      <c r="T61">
        <f t="shared" si="58"/>
        <v>26.829216989116933</v>
      </c>
      <c r="U61">
        <f t="shared" si="59"/>
        <v>26.0197</v>
      </c>
      <c r="V61">
        <f t="shared" si="60"/>
        <v>3.3781938615747533</v>
      </c>
      <c r="W61">
        <f t="shared" si="61"/>
        <v>49.926545709570647</v>
      </c>
      <c r="X61">
        <f t="shared" si="62"/>
        <v>1.7100873162912003</v>
      </c>
      <c r="Y61">
        <f t="shared" si="63"/>
        <v>3.4252065549237183</v>
      </c>
      <c r="Z61">
        <f t="shared" si="64"/>
        <v>1.6681065452835531</v>
      </c>
      <c r="AA61">
        <f t="shared" si="65"/>
        <v>-149.80278290092272</v>
      </c>
      <c r="AB61">
        <f t="shared" si="66"/>
        <v>34.622114980575169</v>
      </c>
      <c r="AC61">
        <f t="shared" si="67"/>
        <v>2.6968071051828262</v>
      </c>
      <c r="AD61">
        <f t="shared" si="68"/>
        <v>129.22207931251947</v>
      </c>
      <c r="AE61">
        <v>0</v>
      </c>
      <c r="AF61">
        <v>0</v>
      </c>
      <c r="AG61">
        <f t="shared" si="69"/>
        <v>1</v>
      </c>
      <c r="AH61">
        <f t="shared" si="70"/>
        <v>0</v>
      </c>
      <c r="AI61">
        <f t="shared" si="71"/>
        <v>47671.588666332587</v>
      </c>
      <c r="AJ61" t="s">
        <v>301</v>
      </c>
      <c r="AK61">
        <v>0</v>
      </c>
      <c r="AL61">
        <v>0</v>
      </c>
      <c r="AM61">
        <v>0</v>
      </c>
      <c r="AN61" t="e">
        <f t="shared" si="72"/>
        <v>#DIV/0!</v>
      </c>
      <c r="AO61">
        <v>-1</v>
      </c>
      <c r="AP61" t="s">
        <v>479</v>
      </c>
      <c r="AQ61">
        <v>10270.200000000001</v>
      </c>
      <c r="AR61">
        <v>1060.78</v>
      </c>
      <c r="AS61">
        <v>1268.3900000000001</v>
      </c>
      <c r="AT61">
        <f t="shared" si="73"/>
        <v>0.16367994071224157</v>
      </c>
      <c r="AU61">
        <v>0.5</v>
      </c>
      <c r="AV61">
        <f t="shared" si="74"/>
        <v>1261.0508995480229</v>
      </c>
      <c r="AW61">
        <f t="shared" si="75"/>
        <v>20.65665260672564</v>
      </c>
      <c r="AX61">
        <f t="shared" si="76"/>
        <v>103.20436823656965</v>
      </c>
      <c r="AY61">
        <f t="shared" si="77"/>
        <v>1.7173496021839933E-2</v>
      </c>
      <c r="AZ61">
        <f t="shared" si="78"/>
        <v>-1</v>
      </c>
      <c r="BA61" t="e">
        <f t="shared" si="79"/>
        <v>#DIV/0!</v>
      </c>
      <c r="BB61" t="s">
        <v>301</v>
      </c>
      <c r="BC61">
        <v>0</v>
      </c>
      <c r="BD61" t="e">
        <f t="shared" si="80"/>
        <v>#DIV/0!</v>
      </c>
      <c r="BE61" t="e">
        <f t="shared" si="81"/>
        <v>#DIV/0!</v>
      </c>
      <c r="BF61" t="e">
        <f t="shared" si="82"/>
        <v>#DIV/0!</v>
      </c>
      <c r="BG61" t="e">
        <f t="shared" si="83"/>
        <v>#DIV/0!</v>
      </c>
      <c r="BH61">
        <f t="shared" si="84"/>
        <v>0.1636799407122416</v>
      </c>
      <c r="BI61" t="e">
        <f t="shared" si="85"/>
        <v>#DIV/0!</v>
      </c>
      <c r="BJ61" t="e">
        <f t="shared" si="86"/>
        <v>#DIV/0!</v>
      </c>
      <c r="BK61" t="e">
        <f t="shared" si="87"/>
        <v>#DIV/0!</v>
      </c>
      <c r="BL61">
        <f t="shared" si="88"/>
        <v>1499.81</v>
      </c>
      <c r="BM61">
        <f t="shared" si="89"/>
        <v>1261.0508995480229</v>
      </c>
      <c r="BN61">
        <f t="shared" si="90"/>
        <v>0.84080710193159325</v>
      </c>
      <c r="BO61">
        <f t="shared" si="91"/>
        <v>0.16115770672797503</v>
      </c>
      <c r="BP61">
        <v>6</v>
      </c>
      <c r="BQ61">
        <v>0.5</v>
      </c>
      <c r="BR61" t="s">
        <v>303</v>
      </c>
      <c r="BS61">
        <v>1634230268.5999999</v>
      </c>
      <c r="BT61">
        <v>1484.56</v>
      </c>
      <c r="BU61">
        <v>1499.98</v>
      </c>
      <c r="BV61">
        <v>18.972799999999999</v>
      </c>
      <c r="BW61">
        <v>16.973299999999998</v>
      </c>
      <c r="BX61">
        <v>1480.54</v>
      </c>
      <c r="BY61">
        <v>18.849900000000002</v>
      </c>
      <c r="BZ61">
        <v>999.98199999999997</v>
      </c>
      <c r="CA61">
        <v>90.033600000000007</v>
      </c>
      <c r="CB61">
        <v>0.10002900000000001</v>
      </c>
      <c r="CC61">
        <v>26.253499999999999</v>
      </c>
      <c r="CD61">
        <v>26.0197</v>
      </c>
      <c r="CE61">
        <v>999.9</v>
      </c>
      <c r="CF61">
        <v>0</v>
      </c>
      <c r="CG61">
        <v>0</v>
      </c>
      <c r="CH61">
        <v>9988.1200000000008</v>
      </c>
      <c r="CI61">
        <v>0</v>
      </c>
      <c r="CJ61">
        <v>1.5289399999999999E-3</v>
      </c>
      <c r="CK61">
        <v>1499.81</v>
      </c>
      <c r="CL61">
        <v>0.97300600000000004</v>
      </c>
      <c r="CM61">
        <v>2.69941E-2</v>
      </c>
      <c r="CN61">
        <v>0</v>
      </c>
      <c r="CO61">
        <v>1060</v>
      </c>
      <c r="CP61">
        <v>5.0005600000000001</v>
      </c>
      <c r="CQ61">
        <v>15610.7</v>
      </c>
      <c r="CR61">
        <v>12929.9</v>
      </c>
      <c r="CS61">
        <v>37.875</v>
      </c>
      <c r="CT61">
        <v>38.186999999999998</v>
      </c>
      <c r="CU61">
        <v>37</v>
      </c>
      <c r="CV61">
        <v>37.061999999999998</v>
      </c>
      <c r="CW61">
        <v>38.375</v>
      </c>
      <c r="CX61">
        <v>1454.46</v>
      </c>
      <c r="CY61">
        <v>40.35</v>
      </c>
      <c r="CZ61">
        <v>0</v>
      </c>
      <c r="DA61">
        <v>121.4000000953674</v>
      </c>
      <c r="DB61">
        <v>0</v>
      </c>
      <c r="DC61">
        <v>1060.78</v>
      </c>
      <c r="DD61">
        <v>-7.1576922937580534</v>
      </c>
      <c r="DE61">
        <v>-144.62307671325439</v>
      </c>
      <c r="DF61">
        <v>15629.472</v>
      </c>
      <c r="DG61">
        <v>15</v>
      </c>
      <c r="DH61">
        <v>1634230225.5999999</v>
      </c>
      <c r="DI61" t="s">
        <v>480</v>
      </c>
      <c r="DJ61">
        <v>1634230225.5999999</v>
      </c>
      <c r="DK61">
        <v>1634230224.5999999</v>
      </c>
      <c r="DL61">
        <v>48</v>
      </c>
      <c r="DM61">
        <v>0.59399999999999997</v>
      </c>
      <c r="DN61">
        <v>0</v>
      </c>
      <c r="DO61">
        <v>4.032</v>
      </c>
      <c r="DP61">
        <v>8.7999999999999995E-2</v>
      </c>
      <c r="DQ61">
        <v>1500</v>
      </c>
      <c r="DR61">
        <v>17</v>
      </c>
      <c r="DS61">
        <v>0.2</v>
      </c>
      <c r="DT61">
        <v>0.04</v>
      </c>
      <c r="DU61">
        <v>-15.447497560975609</v>
      </c>
      <c r="DV61">
        <v>0.23844250871081829</v>
      </c>
      <c r="DW61">
        <v>6.3683747927934617E-2</v>
      </c>
      <c r="DX61">
        <v>1</v>
      </c>
      <c r="DY61">
        <v>1061.250571428571</v>
      </c>
      <c r="DZ61">
        <v>-7.6365576530663013</v>
      </c>
      <c r="EA61">
        <v>0.80334636848320251</v>
      </c>
      <c r="EB61">
        <v>0</v>
      </c>
      <c r="EC61">
        <v>2.0364046341463422</v>
      </c>
      <c r="ED61">
        <v>-0.14842641114982641</v>
      </c>
      <c r="EE61">
        <v>1.746027185237484E-2</v>
      </c>
      <c r="EF61">
        <v>0</v>
      </c>
      <c r="EG61">
        <v>1</v>
      </c>
      <c r="EH61">
        <v>3</v>
      </c>
      <c r="EI61" t="s">
        <v>318</v>
      </c>
      <c r="EJ61">
        <v>100</v>
      </c>
      <c r="EK61">
        <v>100</v>
      </c>
      <c r="EL61">
        <v>4.0199999999999996</v>
      </c>
      <c r="EM61">
        <v>0.1229</v>
      </c>
      <c r="EN61">
        <v>2.4853138191837161</v>
      </c>
      <c r="EO61">
        <v>1.948427853356016E-3</v>
      </c>
      <c r="EP61">
        <v>-1.17243448438673E-6</v>
      </c>
      <c r="EQ61">
        <v>3.7522437633766031E-10</v>
      </c>
      <c r="ER61">
        <v>-6.0915742597774658E-2</v>
      </c>
      <c r="ES61">
        <v>1.324990706552629E-3</v>
      </c>
      <c r="ET61">
        <v>4.5198677459254959E-4</v>
      </c>
      <c r="EU61">
        <v>-2.6198240979392152E-7</v>
      </c>
      <c r="EV61">
        <v>2</v>
      </c>
      <c r="EW61">
        <v>2078</v>
      </c>
      <c r="EX61">
        <v>1</v>
      </c>
      <c r="EY61">
        <v>28</v>
      </c>
      <c r="EZ61">
        <v>0.7</v>
      </c>
      <c r="FA61">
        <v>0.7</v>
      </c>
      <c r="FB61">
        <v>4.5507799999999996</v>
      </c>
      <c r="FC61">
        <v>2.50732</v>
      </c>
      <c r="FD61">
        <v>2.8491200000000001</v>
      </c>
      <c r="FE61">
        <v>3.1689500000000002</v>
      </c>
      <c r="FF61">
        <v>3.0981399999999999</v>
      </c>
      <c r="FG61">
        <v>2.3877000000000002</v>
      </c>
      <c r="FH61">
        <v>35.707799999999999</v>
      </c>
      <c r="FI61">
        <v>24.2364</v>
      </c>
      <c r="FJ61">
        <v>18</v>
      </c>
      <c r="FK61">
        <v>1066.1400000000001</v>
      </c>
      <c r="FL61">
        <v>726.86900000000003</v>
      </c>
      <c r="FM61">
        <v>24.999500000000001</v>
      </c>
      <c r="FN61">
        <v>24.196899999999999</v>
      </c>
      <c r="FO61">
        <v>30.0001</v>
      </c>
      <c r="FP61">
        <v>23.965</v>
      </c>
      <c r="FQ61">
        <v>24.041399999999999</v>
      </c>
      <c r="FR61">
        <v>91.0501</v>
      </c>
      <c r="FS61">
        <v>33.4146</v>
      </c>
      <c r="FT61">
        <v>0</v>
      </c>
      <c r="FU61">
        <v>25</v>
      </c>
      <c r="FV61">
        <v>1500</v>
      </c>
      <c r="FW61">
        <v>17.010300000000001</v>
      </c>
      <c r="FX61">
        <v>101.246</v>
      </c>
      <c r="FY61">
        <v>101.71299999999999</v>
      </c>
    </row>
    <row r="62" spans="1:181" x14ac:dyDescent="0.2">
      <c r="A62">
        <v>44</v>
      </c>
      <c r="B62">
        <v>1634230390.5999999</v>
      </c>
      <c r="C62">
        <v>6851.5</v>
      </c>
      <c r="D62" t="s">
        <v>481</v>
      </c>
      <c r="E62" t="s">
        <v>482</v>
      </c>
      <c r="F62" t="s">
        <v>300</v>
      </c>
      <c r="G62">
        <v>1634230390.5999999</v>
      </c>
      <c r="H62">
        <f t="shared" si="46"/>
        <v>2.8798007225271705E-3</v>
      </c>
      <c r="I62">
        <f t="shared" si="47"/>
        <v>2.8798007225271705</v>
      </c>
      <c r="J62">
        <f t="shared" si="48"/>
        <v>21.096383522952866</v>
      </c>
      <c r="K62">
        <f t="shared" si="49"/>
        <v>1690.89</v>
      </c>
      <c r="L62">
        <f t="shared" si="50"/>
        <v>1419.4194699085899</v>
      </c>
      <c r="M62">
        <f t="shared" si="51"/>
        <v>127.9304249062788</v>
      </c>
      <c r="N62">
        <f t="shared" si="52"/>
        <v>152.39770959581699</v>
      </c>
      <c r="O62">
        <f t="shared" si="53"/>
        <v>0.15475874480483573</v>
      </c>
      <c r="P62">
        <f t="shared" si="54"/>
        <v>2.7514276660497106</v>
      </c>
      <c r="Q62">
        <f t="shared" si="55"/>
        <v>0.15008044328029718</v>
      </c>
      <c r="R62">
        <f t="shared" si="56"/>
        <v>9.420882349072715E-2</v>
      </c>
      <c r="S62">
        <f t="shared" si="57"/>
        <v>241.73786012780053</v>
      </c>
      <c r="T62">
        <f t="shared" si="58"/>
        <v>26.93246067089002</v>
      </c>
      <c r="U62">
        <f t="shared" si="59"/>
        <v>26.043700000000001</v>
      </c>
      <c r="V62">
        <f t="shared" si="60"/>
        <v>3.3829937015897653</v>
      </c>
      <c r="W62">
        <f t="shared" si="61"/>
        <v>49.814684731202718</v>
      </c>
      <c r="X62">
        <f t="shared" si="62"/>
        <v>1.7023598096959298</v>
      </c>
      <c r="Y62">
        <f t="shared" si="63"/>
        <v>3.4173854936185366</v>
      </c>
      <c r="Z62">
        <f t="shared" si="64"/>
        <v>1.6806338918938355</v>
      </c>
      <c r="AA62">
        <f t="shared" si="65"/>
        <v>-126.99921186344822</v>
      </c>
      <c r="AB62">
        <f t="shared" si="66"/>
        <v>25.380113081617392</v>
      </c>
      <c r="AC62">
        <f t="shared" si="67"/>
        <v>1.9734373450789027</v>
      </c>
      <c r="AD62">
        <f t="shared" si="68"/>
        <v>142.09219869104859</v>
      </c>
      <c r="AE62">
        <v>0</v>
      </c>
      <c r="AF62">
        <v>0</v>
      </c>
      <c r="AG62">
        <f t="shared" si="69"/>
        <v>1</v>
      </c>
      <c r="AH62">
        <f t="shared" si="70"/>
        <v>0</v>
      </c>
      <c r="AI62">
        <f t="shared" si="71"/>
        <v>47803.857453250748</v>
      </c>
      <c r="AJ62" t="s">
        <v>301</v>
      </c>
      <c r="AK62">
        <v>0</v>
      </c>
      <c r="AL62">
        <v>0</v>
      </c>
      <c r="AM62">
        <v>0</v>
      </c>
      <c r="AN62" t="e">
        <f t="shared" si="72"/>
        <v>#DIV/0!</v>
      </c>
      <c r="AO62">
        <v>-1</v>
      </c>
      <c r="AP62" t="s">
        <v>483</v>
      </c>
      <c r="AQ62">
        <v>10266.5</v>
      </c>
      <c r="AR62">
        <v>1050.998846153846</v>
      </c>
      <c r="AS62">
        <v>1254.31</v>
      </c>
      <c r="AT62">
        <f t="shared" si="73"/>
        <v>0.16209003663062083</v>
      </c>
      <c r="AU62">
        <v>0.5</v>
      </c>
      <c r="AV62">
        <f t="shared" si="74"/>
        <v>1261.2188995480833</v>
      </c>
      <c r="AW62">
        <f t="shared" si="75"/>
        <v>21.096383522952866</v>
      </c>
      <c r="AX62">
        <f t="shared" si="76"/>
        <v>102.21550881349006</v>
      </c>
      <c r="AY62">
        <f t="shared" si="77"/>
        <v>1.7519863943420436E-2</v>
      </c>
      <c r="AZ62">
        <f t="shared" si="78"/>
        <v>-1</v>
      </c>
      <c r="BA62" t="e">
        <f t="shared" si="79"/>
        <v>#DIV/0!</v>
      </c>
      <c r="BB62" t="s">
        <v>301</v>
      </c>
      <c r="BC62">
        <v>0</v>
      </c>
      <c r="BD62" t="e">
        <f t="shared" si="80"/>
        <v>#DIV/0!</v>
      </c>
      <c r="BE62" t="e">
        <f t="shared" si="81"/>
        <v>#DIV/0!</v>
      </c>
      <c r="BF62" t="e">
        <f t="shared" si="82"/>
        <v>#DIV/0!</v>
      </c>
      <c r="BG62" t="e">
        <f t="shared" si="83"/>
        <v>#DIV/0!</v>
      </c>
      <c r="BH62">
        <f t="shared" si="84"/>
        <v>0.1620900366306208</v>
      </c>
      <c r="BI62" t="e">
        <f t="shared" si="85"/>
        <v>#DIV/0!</v>
      </c>
      <c r="BJ62" t="e">
        <f t="shared" si="86"/>
        <v>#DIV/0!</v>
      </c>
      <c r="BK62" t="e">
        <f t="shared" si="87"/>
        <v>#DIV/0!</v>
      </c>
      <c r="BL62">
        <f t="shared" si="88"/>
        <v>1500.01</v>
      </c>
      <c r="BM62">
        <f t="shared" si="89"/>
        <v>1261.2188995480833</v>
      </c>
      <c r="BN62">
        <f t="shared" si="90"/>
        <v>0.84080699431876005</v>
      </c>
      <c r="BO62">
        <f t="shared" si="91"/>
        <v>0.16115749903520679</v>
      </c>
      <c r="BP62">
        <v>6</v>
      </c>
      <c r="BQ62">
        <v>0.5</v>
      </c>
      <c r="BR62" t="s">
        <v>303</v>
      </c>
      <c r="BS62">
        <v>1634230390.5999999</v>
      </c>
      <c r="BT62">
        <v>1690.89</v>
      </c>
      <c r="BU62">
        <v>1706.47</v>
      </c>
      <c r="BV62">
        <v>18.888100000000001</v>
      </c>
      <c r="BW62">
        <v>17.192799999999998</v>
      </c>
      <c r="BX62">
        <v>1686.99</v>
      </c>
      <c r="BY62">
        <v>18.7622</v>
      </c>
      <c r="BZ62">
        <v>999.96699999999998</v>
      </c>
      <c r="CA62">
        <v>90.028999999999996</v>
      </c>
      <c r="CB62">
        <v>9.9695300000000001E-2</v>
      </c>
      <c r="CC62">
        <v>26.2148</v>
      </c>
      <c r="CD62">
        <v>26.043700000000001</v>
      </c>
      <c r="CE62">
        <v>999.9</v>
      </c>
      <c r="CF62">
        <v>0</v>
      </c>
      <c r="CG62">
        <v>0</v>
      </c>
      <c r="CH62">
        <v>10016.200000000001</v>
      </c>
      <c r="CI62">
        <v>0</v>
      </c>
      <c r="CJ62">
        <v>1.5289399999999999E-3</v>
      </c>
      <c r="CK62">
        <v>1500.01</v>
      </c>
      <c r="CL62">
        <v>0.97301199999999999</v>
      </c>
      <c r="CM62">
        <v>2.6987799999999999E-2</v>
      </c>
      <c r="CN62">
        <v>0</v>
      </c>
      <c r="CO62">
        <v>1049.48</v>
      </c>
      <c r="CP62">
        <v>5.0005600000000001</v>
      </c>
      <c r="CQ62">
        <v>15506.7</v>
      </c>
      <c r="CR62">
        <v>12931.6</v>
      </c>
      <c r="CS62">
        <v>38.75</v>
      </c>
      <c r="CT62">
        <v>39.375</v>
      </c>
      <c r="CU62">
        <v>37.936999999999998</v>
      </c>
      <c r="CV62">
        <v>38.811999999999998</v>
      </c>
      <c r="CW62">
        <v>39.375</v>
      </c>
      <c r="CX62">
        <v>1454.66</v>
      </c>
      <c r="CY62">
        <v>40.35</v>
      </c>
      <c r="CZ62">
        <v>0</v>
      </c>
      <c r="DA62">
        <v>121.7999999523163</v>
      </c>
      <c r="DB62">
        <v>0</v>
      </c>
      <c r="DC62">
        <v>1050.998846153846</v>
      </c>
      <c r="DD62">
        <v>-10.132991460679561</v>
      </c>
      <c r="DE62">
        <v>-95.035897544583122</v>
      </c>
      <c r="DF62">
        <v>15518.76153846154</v>
      </c>
      <c r="DG62">
        <v>15</v>
      </c>
      <c r="DH62">
        <v>1634230342.5999999</v>
      </c>
      <c r="DI62" t="s">
        <v>484</v>
      </c>
      <c r="DJ62">
        <v>1634230339.5999999</v>
      </c>
      <c r="DK62">
        <v>1634230342.5999999</v>
      </c>
      <c r="DL62">
        <v>49</v>
      </c>
      <c r="DM62">
        <v>-0.34200000000000003</v>
      </c>
      <c r="DN62">
        <v>5.0000000000000001E-3</v>
      </c>
      <c r="DO62">
        <v>3.9159999999999999</v>
      </c>
      <c r="DP62">
        <v>9.7000000000000003E-2</v>
      </c>
      <c r="DQ62">
        <v>1706</v>
      </c>
      <c r="DR62">
        <v>17</v>
      </c>
      <c r="DS62">
        <v>0.16</v>
      </c>
      <c r="DT62">
        <v>0.05</v>
      </c>
      <c r="DU62">
        <v>-15.663204878048781</v>
      </c>
      <c r="DV62">
        <v>0.46355540069686901</v>
      </c>
      <c r="DW62">
        <v>8.0302838242886546E-2</v>
      </c>
      <c r="DX62">
        <v>1</v>
      </c>
      <c r="DY62">
        <v>1051.57</v>
      </c>
      <c r="DZ62">
        <v>-9.7390856080426289</v>
      </c>
      <c r="EA62">
        <v>0.96108524517069949</v>
      </c>
      <c r="EB62">
        <v>0</v>
      </c>
      <c r="EC62">
        <v>1.7250731707317071</v>
      </c>
      <c r="ED62">
        <v>-0.1515622996515639</v>
      </c>
      <c r="EE62">
        <v>1.781631458961748E-2</v>
      </c>
      <c r="EF62">
        <v>0</v>
      </c>
      <c r="EG62">
        <v>1</v>
      </c>
      <c r="EH62">
        <v>3</v>
      </c>
      <c r="EI62" t="s">
        <v>318</v>
      </c>
      <c r="EJ62">
        <v>100</v>
      </c>
      <c r="EK62">
        <v>100</v>
      </c>
      <c r="EL62">
        <v>3.9</v>
      </c>
      <c r="EM62">
        <v>0.12590000000000001</v>
      </c>
      <c r="EN62">
        <v>2.144974535188592</v>
      </c>
      <c r="EO62">
        <v>1.948427853356016E-3</v>
      </c>
      <c r="EP62">
        <v>-1.17243448438673E-6</v>
      </c>
      <c r="EQ62">
        <v>3.7522437633766031E-10</v>
      </c>
      <c r="ER62">
        <v>-5.6324024021889678E-2</v>
      </c>
      <c r="ES62">
        <v>1.324990706552629E-3</v>
      </c>
      <c r="ET62">
        <v>4.5198677459254959E-4</v>
      </c>
      <c r="EU62">
        <v>-2.6198240979392152E-7</v>
      </c>
      <c r="EV62">
        <v>2</v>
      </c>
      <c r="EW62">
        <v>2078</v>
      </c>
      <c r="EX62">
        <v>1</v>
      </c>
      <c r="EY62">
        <v>28</v>
      </c>
      <c r="EZ62">
        <v>0.8</v>
      </c>
      <c r="FA62">
        <v>0.8</v>
      </c>
      <c r="FB62">
        <v>4.99756</v>
      </c>
      <c r="FC62">
        <v>2.49512</v>
      </c>
      <c r="FD62">
        <v>2.8491200000000001</v>
      </c>
      <c r="FE62">
        <v>3.1689500000000002</v>
      </c>
      <c r="FF62">
        <v>3.0981399999999999</v>
      </c>
      <c r="FG62">
        <v>2.4121100000000002</v>
      </c>
      <c r="FH62">
        <v>35.707799999999999</v>
      </c>
      <c r="FI62">
        <v>24.2364</v>
      </c>
      <c r="FJ62">
        <v>18</v>
      </c>
      <c r="FK62">
        <v>1065.04</v>
      </c>
      <c r="FL62">
        <v>727.64400000000001</v>
      </c>
      <c r="FM62">
        <v>24.9998</v>
      </c>
      <c r="FN62">
        <v>24.177499999999998</v>
      </c>
      <c r="FO62">
        <v>30</v>
      </c>
      <c r="FP62">
        <v>23.944800000000001</v>
      </c>
      <c r="FQ62">
        <v>24.021799999999999</v>
      </c>
      <c r="FR62">
        <v>100</v>
      </c>
      <c r="FS62">
        <v>32.104999999999997</v>
      </c>
      <c r="FT62">
        <v>0</v>
      </c>
      <c r="FU62">
        <v>25</v>
      </c>
      <c r="FV62">
        <v>2000</v>
      </c>
      <c r="FW62">
        <v>17.270700000000001</v>
      </c>
      <c r="FX62">
        <v>101.254</v>
      </c>
      <c r="FY62">
        <v>101.71899999999999</v>
      </c>
    </row>
    <row r="63" spans="1:181" x14ac:dyDescent="0.2">
      <c r="A63">
        <v>45</v>
      </c>
      <c r="B63">
        <v>1634230512.5999999</v>
      </c>
      <c r="C63">
        <v>6973.5</v>
      </c>
      <c r="D63" t="s">
        <v>485</v>
      </c>
      <c r="E63" t="s">
        <v>486</v>
      </c>
      <c r="F63" t="s">
        <v>300</v>
      </c>
      <c r="G63">
        <v>1634230512.5999999</v>
      </c>
      <c r="H63">
        <f t="shared" si="46"/>
        <v>2.5190687134200389E-3</v>
      </c>
      <c r="I63">
        <f t="shared" si="47"/>
        <v>2.5190687134200389</v>
      </c>
      <c r="J63">
        <f t="shared" si="48"/>
        <v>11.486207832089395</v>
      </c>
      <c r="K63">
        <f t="shared" si="49"/>
        <v>392.51299999999998</v>
      </c>
      <c r="L63">
        <f t="shared" si="50"/>
        <v>242.86624079765286</v>
      </c>
      <c r="M63">
        <f t="shared" si="51"/>
        <v>21.889796335766274</v>
      </c>
      <c r="N63">
        <f t="shared" si="52"/>
        <v>35.377620211527002</v>
      </c>
      <c r="O63">
        <f t="shared" si="53"/>
        <v>0.13441666630711338</v>
      </c>
      <c r="P63">
        <f t="shared" si="54"/>
        <v>2.7476761380735883</v>
      </c>
      <c r="Q63">
        <f t="shared" si="55"/>
        <v>0.1308675367392787</v>
      </c>
      <c r="R63">
        <f t="shared" si="56"/>
        <v>8.210328029089492E-2</v>
      </c>
      <c r="S63">
        <f t="shared" si="57"/>
        <v>241.699556127661</v>
      </c>
      <c r="T63">
        <f t="shared" si="58"/>
        <v>27.179570907994673</v>
      </c>
      <c r="U63">
        <f t="shared" si="59"/>
        <v>26.156600000000001</v>
      </c>
      <c r="V63">
        <f t="shared" si="60"/>
        <v>3.4056529506822928</v>
      </c>
      <c r="W63">
        <f t="shared" si="61"/>
        <v>49.897724413671426</v>
      </c>
      <c r="X63">
        <f t="shared" si="62"/>
        <v>1.7200524985280998</v>
      </c>
      <c r="Y63">
        <f t="shared" si="63"/>
        <v>3.4471561954773722</v>
      </c>
      <c r="Z63">
        <f t="shared" si="64"/>
        <v>1.685600452154193</v>
      </c>
      <c r="AA63">
        <f t="shared" si="65"/>
        <v>-111.09093026182371</v>
      </c>
      <c r="AB63">
        <f t="shared" si="66"/>
        <v>30.382020042539072</v>
      </c>
      <c r="AC63">
        <f t="shared" si="67"/>
        <v>2.3686706387092591</v>
      </c>
      <c r="AD63">
        <f t="shared" si="68"/>
        <v>163.3593165470856</v>
      </c>
      <c r="AE63">
        <v>0</v>
      </c>
      <c r="AF63">
        <v>0</v>
      </c>
      <c r="AG63">
        <f t="shared" si="69"/>
        <v>1</v>
      </c>
      <c r="AH63">
        <f t="shared" si="70"/>
        <v>0</v>
      </c>
      <c r="AI63">
        <f t="shared" si="71"/>
        <v>47678.644616353187</v>
      </c>
      <c r="AJ63" t="s">
        <v>301</v>
      </c>
      <c r="AK63">
        <v>0</v>
      </c>
      <c r="AL63">
        <v>0</v>
      </c>
      <c r="AM63">
        <v>0</v>
      </c>
      <c r="AN63" t="e">
        <f t="shared" si="72"/>
        <v>#DIV/0!</v>
      </c>
      <c r="AO63">
        <v>-1</v>
      </c>
      <c r="AP63" t="s">
        <v>487</v>
      </c>
      <c r="AQ63">
        <v>10260.200000000001</v>
      </c>
      <c r="AR63">
        <v>955.82212000000004</v>
      </c>
      <c r="AS63">
        <v>1134.29</v>
      </c>
      <c r="AT63">
        <f t="shared" si="73"/>
        <v>0.15733884632677708</v>
      </c>
      <c r="AU63">
        <v>0.5</v>
      </c>
      <c r="AV63">
        <f t="shared" si="74"/>
        <v>1261.0172995480109</v>
      </c>
      <c r="AW63">
        <f t="shared" si="75"/>
        <v>11.486207832089395</v>
      </c>
      <c r="AX63">
        <f t="shared" si="76"/>
        <v>99.203503554495953</v>
      </c>
      <c r="AY63">
        <f t="shared" si="77"/>
        <v>9.9016943197883581E-3</v>
      </c>
      <c r="AZ63">
        <f t="shared" si="78"/>
        <v>-1</v>
      </c>
      <c r="BA63" t="e">
        <f t="shared" si="79"/>
        <v>#DIV/0!</v>
      </c>
      <c r="BB63" t="s">
        <v>301</v>
      </c>
      <c r="BC63">
        <v>0</v>
      </c>
      <c r="BD63" t="e">
        <f t="shared" si="80"/>
        <v>#DIV/0!</v>
      </c>
      <c r="BE63" t="e">
        <f t="shared" si="81"/>
        <v>#DIV/0!</v>
      </c>
      <c r="BF63" t="e">
        <f t="shared" si="82"/>
        <v>#DIV/0!</v>
      </c>
      <c r="BG63" t="e">
        <f t="shared" si="83"/>
        <v>#DIV/0!</v>
      </c>
      <c r="BH63">
        <f t="shared" si="84"/>
        <v>0.15733884632677703</v>
      </c>
      <c r="BI63" t="e">
        <f t="shared" si="85"/>
        <v>#DIV/0!</v>
      </c>
      <c r="BJ63" t="e">
        <f t="shared" si="86"/>
        <v>#DIV/0!</v>
      </c>
      <c r="BK63" t="e">
        <f t="shared" si="87"/>
        <v>#DIV/0!</v>
      </c>
      <c r="BL63">
        <f t="shared" si="88"/>
        <v>1499.77</v>
      </c>
      <c r="BM63">
        <f t="shared" si="89"/>
        <v>1261.0172995480109</v>
      </c>
      <c r="BN63">
        <f t="shared" si="90"/>
        <v>0.84080712345760411</v>
      </c>
      <c r="BO63">
        <f t="shared" si="91"/>
        <v>0.16115774827317589</v>
      </c>
      <c r="BP63">
        <v>6</v>
      </c>
      <c r="BQ63">
        <v>0.5</v>
      </c>
      <c r="BR63" t="s">
        <v>303</v>
      </c>
      <c r="BS63">
        <v>1634230512.5999999</v>
      </c>
      <c r="BT63">
        <v>392.51299999999998</v>
      </c>
      <c r="BU63">
        <v>399.99799999999999</v>
      </c>
      <c r="BV63">
        <v>19.0839</v>
      </c>
      <c r="BW63">
        <v>17.601299999999998</v>
      </c>
      <c r="BX63">
        <v>390.24400000000003</v>
      </c>
      <c r="BY63">
        <v>18.983899999999998</v>
      </c>
      <c r="BZ63">
        <v>999.99800000000005</v>
      </c>
      <c r="CA63">
        <v>90.030799999999999</v>
      </c>
      <c r="CB63">
        <v>0.10027899999999999</v>
      </c>
      <c r="CC63">
        <v>26.361699999999999</v>
      </c>
      <c r="CD63">
        <v>26.156600000000001</v>
      </c>
      <c r="CE63">
        <v>999.9</v>
      </c>
      <c r="CF63">
        <v>0</v>
      </c>
      <c r="CG63">
        <v>0</v>
      </c>
      <c r="CH63">
        <v>9993.75</v>
      </c>
      <c r="CI63">
        <v>0</v>
      </c>
      <c r="CJ63">
        <v>1.5289399999999999E-3</v>
      </c>
      <c r="CK63">
        <v>1499.77</v>
      </c>
      <c r="CL63">
        <v>0.97300699999999996</v>
      </c>
      <c r="CM63">
        <v>2.6992700000000001E-2</v>
      </c>
      <c r="CN63">
        <v>0</v>
      </c>
      <c r="CO63">
        <v>963.38300000000004</v>
      </c>
      <c r="CP63">
        <v>5.0005600000000001</v>
      </c>
      <c r="CQ63">
        <v>14318.8</v>
      </c>
      <c r="CR63">
        <v>12929.5</v>
      </c>
      <c r="CS63">
        <v>40.875</v>
      </c>
      <c r="CT63">
        <v>41.311999999999998</v>
      </c>
      <c r="CU63">
        <v>39.625</v>
      </c>
      <c r="CV63">
        <v>41.811999999999998</v>
      </c>
      <c r="CW63">
        <v>41.436999999999998</v>
      </c>
      <c r="CX63">
        <v>1454.42</v>
      </c>
      <c r="CY63">
        <v>40.35</v>
      </c>
      <c r="CZ63">
        <v>0</v>
      </c>
      <c r="DA63">
        <v>121.4000000953674</v>
      </c>
      <c r="DB63">
        <v>0</v>
      </c>
      <c r="DC63">
        <v>955.82212000000004</v>
      </c>
      <c r="DD63">
        <v>63.323769133191817</v>
      </c>
      <c r="DE63">
        <v>971.49999862482969</v>
      </c>
      <c r="DF63">
        <v>14206.492</v>
      </c>
      <c r="DG63">
        <v>15</v>
      </c>
      <c r="DH63">
        <v>1634230534.0999999</v>
      </c>
      <c r="DI63" t="s">
        <v>488</v>
      </c>
      <c r="DJ63">
        <v>1634230529.5999999</v>
      </c>
      <c r="DK63">
        <v>1634230534.0999999</v>
      </c>
      <c r="DL63">
        <v>50</v>
      </c>
      <c r="DM63">
        <v>-0.48799999999999999</v>
      </c>
      <c r="DN63">
        <v>-4.0000000000000001E-3</v>
      </c>
      <c r="DO63">
        <v>2.2690000000000001</v>
      </c>
      <c r="DP63">
        <v>0.1</v>
      </c>
      <c r="DQ63">
        <v>400</v>
      </c>
      <c r="DR63">
        <v>18</v>
      </c>
      <c r="DS63">
        <v>0.19</v>
      </c>
      <c r="DT63">
        <v>0.06</v>
      </c>
      <c r="DU63">
        <v>-6.9345239024390253</v>
      </c>
      <c r="DV63">
        <v>-0.64782292682924991</v>
      </c>
      <c r="DW63">
        <v>7.2645552660547216E-2</v>
      </c>
      <c r="DX63">
        <v>0</v>
      </c>
      <c r="DY63">
        <v>951.90468571428585</v>
      </c>
      <c r="DZ63">
        <v>65.237330724068528</v>
      </c>
      <c r="EA63">
        <v>6.5748046435787337</v>
      </c>
      <c r="EB63">
        <v>0</v>
      </c>
      <c r="EC63">
        <v>1.521760487804878</v>
      </c>
      <c r="ED63">
        <v>-8.1806132404178958E-2</v>
      </c>
      <c r="EE63">
        <v>1.1951627494280701E-2</v>
      </c>
      <c r="EF63">
        <v>1</v>
      </c>
      <c r="EG63">
        <v>1</v>
      </c>
      <c r="EH63">
        <v>3</v>
      </c>
      <c r="EI63" t="s">
        <v>318</v>
      </c>
      <c r="EJ63">
        <v>100</v>
      </c>
      <c r="EK63">
        <v>100</v>
      </c>
      <c r="EL63">
        <v>2.2690000000000001</v>
      </c>
      <c r="EM63">
        <v>0.1</v>
      </c>
      <c r="EN63">
        <v>2.144974535188592</v>
      </c>
      <c r="EO63">
        <v>1.948427853356016E-3</v>
      </c>
      <c r="EP63">
        <v>-1.17243448438673E-6</v>
      </c>
      <c r="EQ63">
        <v>3.7522437633766031E-10</v>
      </c>
      <c r="ER63">
        <v>-5.6324024021889678E-2</v>
      </c>
      <c r="ES63">
        <v>1.324990706552629E-3</v>
      </c>
      <c r="ET63">
        <v>4.5198677459254959E-4</v>
      </c>
      <c r="EU63">
        <v>-2.6198240979392152E-7</v>
      </c>
      <c r="EV63">
        <v>2</v>
      </c>
      <c r="EW63">
        <v>2078</v>
      </c>
      <c r="EX63">
        <v>1</v>
      </c>
      <c r="EY63">
        <v>28</v>
      </c>
      <c r="EZ63">
        <v>2.9</v>
      </c>
      <c r="FA63">
        <v>2.8</v>
      </c>
      <c r="FB63">
        <v>1.6186499999999999</v>
      </c>
      <c r="FC63">
        <v>2.52197</v>
      </c>
      <c r="FD63">
        <v>2.8491200000000001</v>
      </c>
      <c r="FE63">
        <v>3.1677200000000001</v>
      </c>
      <c r="FF63">
        <v>3.0981399999999999</v>
      </c>
      <c r="FG63">
        <v>2.3828100000000001</v>
      </c>
      <c r="FH63">
        <v>35.707799999999999</v>
      </c>
      <c r="FI63">
        <v>24.2364</v>
      </c>
      <c r="FJ63">
        <v>18</v>
      </c>
      <c r="FK63">
        <v>1065.44</v>
      </c>
      <c r="FL63">
        <v>723.43799999999999</v>
      </c>
      <c r="FM63">
        <v>25.000399999999999</v>
      </c>
      <c r="FN63">
        <v>24.155100000000001</v>
      </c>
      <c r="FO63">
        <v>30.0001</v>
      </c>
      <c r="FP63">
        <v>23.924499999999998</v>
      </c>
      <c r="FQ63">
        <v>24.002800000000001</v>
      </c>
      <c r="FR63">
        <v>32.413899999999998</v>
      </c>
      <c r="FS63">
        <v>29.206399999999999</v>
      </c>
      <c r="FT63">
        <v>0</v>
      </c>
      <c r="FU63">
        <v>25</v>
      </c>
      <c r="FV63">
        <v>400</v>
      </c>
      <c r="FW63">
        <v>17.602599999999999</v>
      </c>
      <c r="FX63">
        <v>101.253</v>
      </c>
      <c r="FY63">
        <v>101.71599999999999</v>
      </c>
    </row>
    <row r="64" spans="1:181" x14ac:dyDescent="0.2">
      <c r="A64">
        <v>46</v>
      </c>
      <c r="B64">
        <v>1634231498.5999999</v>
      </c>
      <c r="C64">
        <v>7959.5</v>
      </c>
      <c r="D64" t="s">
        <v>491</v>
      </c>
      <c r="E64" t="s">
        <v>492</v>
      </c>
      <c r="F64" t="s">
        <v>300</v>
      </c>
      <c r="G64">
        <v>1634231498.5999999</v>
      </c>
      <c r="H64">
        <f t="shared" si="46"/>
        <v>2.6630503277469252E-3</v>
      </c>
      <c r="I64">
        <f t="shared" si="47"/>
        <v>2.6630503277469253</v>
      </c>
      <c r="J64">
        <f t="shared" si="48"/>
        <v>8.8987201431309941</v>
      </c>
      <c r="K64">
        <f t="shared" si="49"/>
        <v>394.06099999999998</v>
      </c>
      <c r="L64">
        <f t="shared" si="50"/>
        <v>280.05587477262696</v>
      </c>
      <c r="M64">
        <f t="shared" si="51"/>
        <v>25.235097040553736</v>
      </c>
      <c r="N64">
        <f t="shared" si="52"/>
        <v>35.507798516889395</v>
      </c>
      <c r="O64">
        <f t="shared" si="53"/>
        <v>0.14083195562314554</v>
      </c>
      <c r="P64">
        <f t="shared" si="54"/>
        <v>2.7475570602677255</v>
      </c>
      <c r="Q64">
        <f t="shared" si="55"/>
        <v>0.1369410801896212</v>
      </c>
      <c r="R64">
        <f t="shared" si="56"/>
        <v>8.5928801058238316E-2</v>
      </c>
      <c r="S64">
        <f t="shared" si="57"/>
        <v>241.72625012732169</v>
      </c>
      <c r="T64">
        <f t="shared" si="58"/>
        <v>27.145405192143244</v>
      </c>
      <c r="U64">
        <f t="shared" si="59"/>
        <v>26.228999999999999</v>
      </c>
      <c r="V64">
        <f t="shared" si="60"/>
        <v>3.4202534237513618</v>
      </c>
      <c r="W64">
        <f t="shared" si="61"/>
        <v>49.820098095409342</v>
      </c>
      <c r="X64">
        <f t="shared" si="62"/>
        <v>1.7179239535606199</v>
      </c>
      <c r="Y64">
        <f t="shared" si="63"/>
        <v>3.4482548594558415</v>
      </c>
      <c r="Z64">
        <f t="shared" si="64"/>
        <v>1.7023294701907419</v>
      </c>
      <c r="AA64">
        <f t="shared" si="65"/>
        <v>-117.4405194536394</v>
      </c>
      <c r="AB64">
        <f t="shared" si="66"/>
        <v>20.45624150979873</v>
      </c>
      <c r="AC64">
        <f t="shared" si="67"/>
        <v>1.5955191268217972</v>
      </c>
      <c r="AD64">
        <f t="shared" si="68"/>
        <v>146.33749131030282</v>
      </c>
      <c r="AE64">
        <v>0</v>
      </c>
      <c r="AF64">
        <v>0</v>
      </c>
      <c r="AG64">
        <f t="shared" si="69"/>
        <v>1</v>
      </c>
      <c r="AH64">
        <f t="shared" si="70"/>
        <v>0</v>
      </c>
      <c r="AI64">
        <f t="shared" si="71"/>
        <v>47674.054104659852</v>
      </c>
      <c r="AJ64" t="s">
        <v>301</v>
      </c>
      <c r="AK64">
        <v>0</v>
      </c>
      <c r="AL64">
        <v>0</v>
      </c>
      <c r="AM64">
        <v>0</v>
      </c>
      <c r="AN64" t="e">
        <f t="shared" si="72"/>
        <v>#DIV/0!</v>
      </c>
      <c r="AO64">
        <v>-1</v>
      </c>
      <c r="AP64" t="s">
        <v>493</v>
      </c>
      <c r="AQ64">
        <v>10300.799999999999</v>
      </c>
      <c r="AR64">
        <v>1551.2226923076919</v>
      </c>
      <c r="AS64">
        <v>1736.59</v>
      </c>
      <c r="AT64">
        <f t="shared" si="73"/>
        <v>0.1067421254828762</v>
      </c>
      <c r="AU64">
        <v>0.5</v>
      </c>
      <c r="AV64">
        <f t="shared" si="74"/>
        <v>1261.1522995478351</v>
      </c>
      <c r="AW64">
        <f t="shared" si="75"/>
        <v>8.8987201431309941</v>
      </c>
      <c r="AX64">
        <f t="shared" si="76"/>
        <v>67.309038505676455</v>
      </c>
      <c r="AY64">
        <f t="shared" si="77"/>
        <v>7.8489490497539536E-3</v>
      </c>
      <c r="AZ64">
        <f t="shared" si="78"/>
        <v>-1</v>
      </c>
      <c r="BA64" t="e">
        <f t="shared" si="79"/>
        <v>#DIV/0!</v>
      </c>
      <c r="BB64" t="s">
        <v>301</v>
      </c>
      <c r="BC64">
        <v>0</v>
      </c>
      <c r="BD64" t="e">
        <f t="shared" si="80"/>
        <v>#DIV/0!</v>
      </c>
      <c r="BE64" t="e">
        <f t="shared" si="81"/>
        <v>#DIV/0!</v>
      </c>
      <c r="BF64" t="e">
        <f t="shared" si="82"/>
        <v>#DIV/0!</v>
      </c>
      <c r="BG64" t="e">
        <f t="shared" si="83"/>
        <v>#DIV/0!</v>
      </c>
      <c r="BH64">
        <f t="shared" si="84"/>
        <v>0.10674212548287623</v>
      </c>
      <c r="BI64" t="e">
        <f t="shared" si="85"/>
        <v>#DIV/0!</v>
      </c>
      <c r="BJ64" t="e">
        <f t="shared" si="86"/>
        <v>#DIV/0!</v>
      </c>
      <c r="BK64" t="e">
        <f t="shared" si="87"/>
        <v>#DIV/0!</v>
      </c>
      <c r="BL64">
        <f t="shared" si="88"/>
        <v>1499.93</v>
      </c>
      <c r="BM64">
        <f t="shared" si="89"/>
        <v>1261.1522995478351</v>
      </c>
      <c r="BN64">
        <f t="shared" si="90"/>
        <v>0.84080743737896779</v>
      </c>
      <c r="BO64">
        <f t="shared" si="91"/>
        <v>0.16115835414140772</v>
      </c>
      <c r="BP64">
        <v>6</v>
      </c>
      <c r="BQ64">
        <v>0.5</v>
      </c>
      <c r="BR64" t="s">
        <v>303</v>
      </c>
      <c r="BS64">
        <v>1634231498.5999999</v>
      </c>
      <c r="BT64">
        <v>394.06099999999998</v>
      </c>
      <c r="BU64">
        <v>400.03</v>
      </c>
      <c r="BV64">
        <v>19.065300000000001</v>
      </c>
      <c r="BW64">
        <v>17.497900000000001</v>
      </c>
      <c r="BX64">
        <v>391.71499999999997</v>
      </c>
      <c r="BY64">
        <v>18.941700000000001</v>
      </c>
      <c r="BZ64">
        <v>999.97900000000004</v>
      </c>
      <c r="CA64">
        <v>90.007599999999996</v>
      </c>
      <c r="CB64">
        <v>9.9765400000000004E-2</v>
      </c>
      <c r="CC64">
        <v>26.367100000000001</v>
      </c>
      <c r="CD64">
        <v>26.228999999999999</v>
      </c>
      <c r="CE64">
        <v>999.9</v>
      </c>
      <c r="CF64">
        <v>0</v>
      </c>
      <c r="CG64">
        <v>0</v>
      </c>
      <c r="CH64">
        <v>9995.6200000000008</v>
      </c>
      <c r="CI64">
        <v>0</v>
      </c>
      <c r="CJ64">
        <v>1.5289399999999999E-3</v>
      </c>
      <c r="CK64">
        <v>1499.93</v>
      </c>
      <c r="CL64">
        <v>0.972993</v>
      </c>
      <c r="CM64">
        <v>2.7006800000000001E-2</v>
      </c>
      <c r="CN64">
        <v>0</v>
      </c>
      <c r="CO64">
        <v>1545.01</v>
      </c>
      <c r="CP64">
        <v>5.0005600000000001</v>
      </c>
      <c r="CQ64">
        <v>22761.8</v>
      </c>
      <c r="CR64">
        <v>12930.9</v>
      </c>
      <c r="CS64">
        <v>40.125</v>
      </c>
      <c r="CT64">
        <v>41.061999999999998</v>
      </c>
      <c r="CU64">
        <v>39.311999999999998</v>
      </c>
      <c r="CV64">
        <v>41.186999999999998</v>
      </c>
      <c r="CW64">
        <v>41</v>
      </c>
      <c r="CX64">
        <v>1454.56</v>
      </c>
      <c r="CY64">
        <v>40.369999999999997</v>
      </c>
      <c r="CZ64">
        <v>0</v>
      </c>
      <c r="DA64">
        <v>985.79999995231628</v>
      </c>
      <c r="DB64">
        <v>0</v>
      </c>
      <c r="DC64">
        <v>1551.2226923076919</v>
      </c>
      <c r="DD64">
        <v>-48.755213695411562</v>
      </c>
      <c r="DE64">
        <v>-662.66324828224845</v>
      </c>
      <c r="DF64">
        <v>22844.473076923081</v>
      </c>
      <c r="DG64">
        <v>15</v>
      </c>
      <c r="DH64">
        <v>1634231428.5999999</v>
      </c>
      <c r="DI64" t="s">
        <v>494</v>
      </c>
      <c r="DJ64">
        <v>1634231425.0999999</v>
      </c>
      <c r="DK64">
        <v>1634231428.5999999</v>
      </c>
      <c r="DL64">
        <v>53</v>
      </c>
      <c r="DM64">
        <v>1E-3</v>
      </c>
      <c r="DN64">
        <v>-1E-3</v>
      </c>
      <c r="DO64">
        <v>2.3530000000000002</v>
      </c>
      <c r="DP64">
        <v>9.9000000000000005E-2</v>
      </c>
      <c r="DQ64">
        <v>400</v>
      </c>
      <c r="DR64">
        <v>18</v>
      </c>
      <c r="DS64">
        <v>0.22</v>
      </c>
      <c r="DT64">
        <v>0.05</v>
      </c>
      <c r="DU64">
        <v>-5.9643395121951226</v>
      </c>
      <c r="DV64">
        <v>8.2084808362374917E-2</v>
      </c>
      <c r="DW64">
        <v>3.9744540165069009E-2</v>
      </c>
      <c r="DX64">
        <v>1</v>
      </c>
      <c r="DY64">
        <v>1554.1344117647061</v>
      </c>
      <c r="DZ64">
        <v>-48.494505494504523</v>
      </c>
      <c r="EA64">
        <v>4.7741221497819186</v>
      </c>
      <c r="EB64">
        <v>0</v>
      </c>
      <c r="EC64">
        <v>1.5310263414634151</v>
      </c>
      <c r="ED64">
        <v>0.18431686411150161</v>
      </c>
      <c r="EE64">
        <v>1.950587900822217E-2</v>
      </c>
      <c r="EF64">
        <v>0</v>
      </c>
      <c r="EG64">
        <v>1</v>
      </c>
      <c r="EH64">
        <v>3</v>
      </c>
      <c r="EI64" t="s">
        <v>318</v>
      </c>
      <c r="EJ64">
        <v>100</v>
      </c>
      <c r="EK64">
        <v>100</v>
      </c>
      <c r="EL64">
        <v>2.3460000000000001</v>
      </c>
      <c r="EM64">
        <v>0.1236</v>
      </c>
      <c r="EN64">
        <v>1.7403026660486529</v>
      </c>
      <c r="EO64">
        <v>1.948427853356016E-3</v>
      </c>
      <c r="EP64">
        <v>-1.17243448438673E-6</v>
      </c>
      <c r="EQ64">
        <v>3.7522437633766031E-10</v>
      </c>
      <c r="ER64">
        <v>-6.1931565376828403E-2</v>
      </c>
      <c r="ES64">
        <v>1.324990706552629E-3</v>
      </c>
      <c r="ET64">
        <v>4.5198677459254959E-4</v>
      </c>
      <c r="EU64">
        <v>-2.6198240979392152E-7</v>
      </c>
      <c r="EV64">
        <v>2</v>
      </c>
      <c r="EW64">
        <v>2078</v>
      </c>
      <c r="EX64">
        <v>1</v>
      </c>
      <c r="EY64">
        <v>28</v>
      </c>
      <c r="EZ64">
        <v>1.2</v>
      </c>
      <c r="FA64">
        <v>1.2</v>
      </c>
      <c r="FB64">
        <v>1.6186499999999999</v>
      </c>
      <c r="FC64">
        <v>2.5146500000000001</v>
      </c>
      <c r="FD64">
        <v>2.8491200000000001</v>
      </c>
      <c r="FE64">
        <v>3.1689500000000002</v>
      </c>
      <c r="FF64">
        <v>3.0981399999999999</v>
      </c>
      <c r="FG64">
        <v>2.4169900000000002</v>
      </c>
      <c r="FH64">
        <v>35.731099999999998</v>
      </c>
      <c r="FI64">
        <v>24.2364</v>
      </c>
      <c r="FJ64">
        <v>18</v>
      </c>
      <c r="FK64">
        <v>1065.3599999999999</v>
      </c>
      <c r="FL64">
        <v>722.10299999999995</v>
      </c>
      <c r="FM64">
        <v>25.0001</v>
      </c>
      <c r="FN64">
        <v>24.195799999999998</v>
      </c>
      <c r="FO64">
        <v>30</v>
      </c>
      <c r="FP64">
        <v>23.948899999999998</v>
      </c>
      <c r="FQ64">
        <v>24.0243</v>
      </c>
      <c r="FR64">
        <v>32.410200000000003</v>
      </c>
      <c r="FS64">
        <v>30.328099999999999</v>
      </c>
      <c r="FT64">
        <v>0</v>
      </c>
      <c r="FU64">
        <v>25</v>
      </c>
      <c r="FV64">
        <v>400</v>
      </c>
      <c r="FW64">
        <v>17.479099999999999</v>
      </c>
      <c r="FX64">
        <v>101.246</v>
      </c>
      <c r="FY64">
        <v>101.696</v>
      </c>
    </row>
    <row r="65" spans="1:181" x14ac:dyDescent="0.2">
      <c r="A65">
        <v>47</v>
      </c>
      <c r="B65">
        <v>1634231604</v>
      </c>
      <c r="C65">
        <v>8064.9000000953674</v>
      </c>
      <c r="D65" t="s">
        <v>495</v>
      </c>
      <c r="E65" t="s">
        <v>496</v>
      </c>
      <c r="F65" t="s">
        <v>300</v>
      </c>
      <c r="G65">
        <v>1634231604</v>
      </c>
      <c r="H65">
        <f t="shared" si="46"/>
        <v>2.8680017838593808E-3</v>
      </c>
      <c r="I65">
        <f t="shared" si="47"/>
        <v>2.868001783859381</v>
      </c>
      <c r="J65">
        <f t="shared" si="48"/>
        <v>7.2900771735741881</v>
      </c>
      <c r="K65">
        <f t="shared" si="49"/>
        <v>295.10500000000002</v>
      </c>
      <c r="L65">
        <f t="shared" si="50"/>
        <v>208.98185221470524</v>
      </c>
      <c r="M65">
        <f t="shared" si="51"/>
        <v>18.829318383899111</v>
      </c>
      <c r="N65">
        <f t="shared" si="52"/>
        <v>26.589036046880004</v>
      </c>
      <c r="O65">
        <f t="shared" si="53"/>
        <v>0.15279995643828578</v>
      </c>
      <c r="P65">
        <f t="shared" si="54"/>
        <v>2.7439345550778551</v>
      </c>
      <c r="Q65">
        <f t="shared" si="55"/>
        <v>0.14822539540195026</v>
      </c>
      <c r="R65">
        <f t="shared" si="56"/>
        <v>9.3040470248908907E-2</v>
      </c>
      <c r="S65">
        <f t="shared" si="57"/>
        <v>241.72626571096117</v>
      </c>
      <c r="T65">
        <f t="shared" si="58"/>
        <v>27.176743041969207</v>
      </c>
      <c r="U65">
        <f t="shared" si="59"/>
        <v>26.2469</v>
      </c>
      <c r="V65">
        <f t="shared" si="60"/>
        <v>3.4238716259912034</v>
      </c>
      <c r="W65">
        <f t="shared" si="61"/>
        <v>49.924534166057661</v>
      </c>
      <c r="X65">
        <f t="shared" si="62"/>
        <v>1.7303934365312001</v>
      </c>
      <c r="Y65">
        <f t="shared" si="63"/>
        <v>3.466018192128967</v>
      </c>
      <c r="Z65">
        <f t="shared" si="64"/>
        <v>1.6934781894600033</v>
      </c>
      <c r="AA65">
        <f t="shared" si="65"/>
        <v>-126.47887866819869</v>
      </c>
      <c r="AB65">
        <f t="shared" si="66"/>
        <v>30.666096244724983</v>
      </c>
      <c r="AC65">
        <f t="shared" si="67"/>
        <v>2.3962724052866111</v>
      </c>
      <c r="AD65">
        <f t="shared" si="68"/>
        <v>148.3097556927741</v>
      </c>
      <c r="AE65">
        <v>0</v>
      </c>
      <c r="AF65">
        <v>0</v>
      </c>
      <c r="AG65">
        <f t="shared" si="69"/>
        <v>1</v>
      </c>
      <c r="AH65">
        <f t="shared" si="70"/>
        <v>0</v>
      </c>
      <c r="AI65">
        <f t="shared" si="71"/>
        <v>47561.832580481794</v>
      </c>
      <c r="AJ65" t="s">
        <v>301</v>
      </c>
      <c r="AK65">
        <v>0</v>
      </c>
      <c r="AL65">
        <v>0</v>
      </c>
      <c r="AM65">
        <v>0</v>
      </c>
      <c r="AN65" t="e">
        <f t="shared" si="72"/>
        <v>#DIV/0!</v>
      </c>
      <c r="AO65">
        <v>-1</v>
      </c>
      <c r="AP65" t="s">
        <v>497</v>
      </c>
      <c r="AQ65">
        <v>10303.200000000001</v>
      </c>
      <c r="AR65">
        <v>1481.149615384616</v>
      </c>
      <c r="AS65">
        <v>1661.4</v>
      </c>
      <c r="AT65">
        <f t="shared" si="73"/>
        <v>0.10849306886684973</v>
      </c>
      <c r="AU65">
        <v>0.5</v>
      </c>
      <c r="AV65">
        <f t="shared" si="74"/>
        <v>1261.1523076222597</v>
      </c>
      <c r="AW65">
        <f t="shared" si="75"/>
        <v>7.2900771735741881</v>
      </c>
      <c r="AX65">
        <f t="shared" si="76"/>
        <v>68.413142081224137</v>
      </c>
      <c r="AY65">
        <f t="shared" si="77"/>
        <v>6.5734147441747623E-3</v>
      </c>
      <c r="AZ65">
        <f t="shared" si="78"/>
        <v>-1</v>
      </c>
      <c r="BA65" t="e">
        <f t="shared" si="79"/>
        <v>#DIV/0!</v>
      </c>
      <c r="BB65" t="s">
        <v>301</v>
      </c>
      <c r="BC65">
        <v>0</v>
      </c>
      <c r="BD65" t="e">
        <f t="shared" si="80"/>
        <v>#DIV/0!</v>
      </c>
      <c r="BE65" t="e">
        <f t="shared" si="81"/>
        <v>#DIV/0!</v>
      </c>
      <c r="BF65" t="e">
        <f t="shared" si="82"/>
        <v>#DIV/0!</v>
      </c>
      <c r="BG65" t="e">
        <f t="shared" si="83"/>
        <v>#DIV/0!</v>
      </c>
      <c r="BH65">
        <f t="shared" si="84"/>
        <v>0.10849306886684967</v>
      </c>
      <c r="BI65" t="e">
        <f t="shared" si="85"/>
        <v>#DIV/0!</v>
      </c>
      <c r="BJ65" t="e">
        <f t="shared" si="86"/>
        <v>#DIV/0!</v>
      </c>
      <c r="BK65" t="e">
        <f t="shared" si="87"/>
        <v>#DIV/0!</v>
      </c>
      <c r="BL65">
        <f t="shared" si="88"/>
        <v>1499.93</v>
      </c>
      <c r="BM65">
        <f t="shared" si="89"/>
        <v>1261.1523076222597</v>
      </c>
      <c r="BN65">
        <f t="shared" si="90"/>
        <v>0.84080744276216868</v>
      </c>
      <c r="BO65">
        <f t="shared" si="91"/>
        <v>0.16115836453098556</v>
      </c>
      <c r="BP65">
        <v>6</v>
      </c>
      <c r="BQ65">
        <v>0.5</v>
      </c>
      <c r="BR65" t="s">
        <v>303</v>
      </c>
      <c r="BS65">
        <v>1634231604</v>
      </c>
      <c r="BT65">
        <v>295.10500000000002</v>
      </c>
      <c r="BU65">
        <v>299.98700000000002</v>
      </c>
      <c r="BV65">
        <v>19.205200000000001</v>
      </c>
      <c r="BW65">
        <v>17.517399999999999</v>
      </c>
      <c r="BX65">
        <v>292.98399999999998</v>
      </c>
      <c r="BY65">
        <v>19.110199999999999</v>
      </c>
      <c r="BZ65">
        <v>999.97199999999998</v>
      </c>
      <c r="CA65">
        <v>90</v>
      </c>
      <c r="CB65">
        <v>0.100256</v>
      </c>
      <c r="CC65">
        <v>26.4542</v>
      </c>
      <c r="CD65">
        <v>26.2469</v>
      </c>
      <c r="CE65">
        <v>999.9</v>
      </c>
      <c r="CF65">
        <v>0</v>
      </c>
      <c r="CG65">
        <v>0</v>
      </c>
      <c r="CH65">
        <v>9975</v>
      </c>
      <c r="CI65">
        <v>0</v>
      </c>
      <c r="CJ65">
        <v>1.5289399999999999E-3</v>
      </c>
      <c r="CK65">
        <v>1499.93</v>
      </c>
      <c r="CL65">
        <v>0.97299199999999997</v>
      </c>
      <c r="CM65">
        <v>2.70076E-2</v>
      </c>
      <c r="CN65">
        <v>0</v>
      </c>
      <c r="CO65">
        <v>1480.01</v>
      </c>
      <c r="CP65">
        <v>5.0005600000000001</v>
      </c>
      <c r="CQ65">
        <v>21772.9</v>
      </c>
      <c r="CR65">
        <v>12930.9</v>
      </c>
      <c r="CS65">
        <v>39.875</v>
      </c>
      <c r="CT65">
        <v>40</v>
      </c>
      <c r="CU65">
        <v>38.811999999999998</v>
      </c>
      <c r="CV65">
        <v>39.375</v>
      </c>
      <c r="CW65">
        <v>40.311999999999998</v>
      </c>
      <c r="CX65">
        <v>1454.55</v>
      </c>
      <c r="CY65">
        <v>40.369999999999997</v>
      </c>
      <c r="CZ65">
        <v>0</v>
      </c>
      <c r="DA65">
        <v>105.2000000476837</v>
      </c>
      <c r="DB65">
        <v>0</v>
      </c>
      <c r="DC65">
        <v>1481.149615384616</v>
      </c>
      <c r="DD65">
        <v>-4.459145315689077</v>
      </c>
      <c r="DE65">
        <v>-95.022222239167263</v>
      </c>
      <c r="DF65">
        <v>21792.169230769228</v>
      </c>
      <c r="DG65">
        <v>15</v>
      </c>
      <c r="DH65">
        <v>1634231624.5</v>
      </c>
      <c r="DI65" t="s">
        <v>498</v>
      </c>
      <c r="DJ65">
        <v>1634231623.5</v>
      </c>
      <c r="DK65">
        <v>1634231624.5</v>
      </c>
      <c r="DL65">
        <v>54</v>
      </c>
      <c r="DM65">
        <v>-0.106</v>
      </c>
      <c r="DN65">
        <v>-2E-3</v>
      </c>
      <c r="DO65">
        <v>2.121</v>
      </c>
      <c r="DP65">
        <v>9.5000000000000001E-2</v>
      </c>
      <c r="DQ65">
        <v>300</v>
      </c>
      <c r="DR65">
        <v>18</v>
      </c>
      <c r="DS65">
        <v>0.52</v>
      </c>
      <c r="DT65">
        <v>0.05</v>
      </c>
      <c r="DU65">
        <v>-4.7867675000000007</v>
      </c>
      <c r="DV65">
        <v>-0.1054201125703348</v>
      </c>
      <c r="DW65">
        <v>3.0583582340039911E-2</v>
      </c>
      <c r="DX65">
        <v>1</v>
      </c>
      <c r="DY65">
        <v>1481.0778787878789</v>
      </c>
      <c r="DZ65">
        <v>0.984682510733768</v>
      </c>
      <c r="EA65">
        <v>0.4489567541821986</v>
      </c>
      <c r="EB65">
        <v>1</v>
      </c>
      <c r="EC65">
        <v>1.7068942499999999</v>
      </c>
      <c r="ED65">
        <v>4.8309455909942262E-2</v>
      </c>
      <c r="EE65">
        <v>5.3196352729769089E-3</v>
      </c>
      <c r="EF65">
        <v>1</v>
      </c>
      <c r="EG65">
        <v>3</v>
      </c>
      <c r="EH65">
        <v>3</v>
      </c>
      <c r="EI65" t="s">
        <v>327</v>
      </c>
      <c r="EJ65">
        <v>100</v>
      </c>
      <c r="EK65">
        <v>100</v>
      </c>
      <c r="EL65">
        <v>2.121</v>
      </c>
      <c r="EM65">
        <v>9.5000000000000001E-2</v>
      </c>
      <c r="EN65">
        <v>1.7403026660486529</v>
      </c>
      <c r="EO65">
        <v>1.948427853356016E-3</v>
      </c>
      <c r="EP65">
        <v>-1.17243448438673E-6</v>
      </c>
      <c r="EQ65">
        <v>3.7522437633766031E-10</v>
      </c>
      <c r="ER65">
        <v>-6.1931565376828403E-2</v>
      </c>
      <c r="ES65">
        <v>1.324990706552629E-3</v>
      </c>
      <c r="ET65">
        <v>4.5198677459254959E-4</v>
      </c>
      <c r="EU65">
        <v>-2.6198240979392152E-7</v>
      </c>
      <c r="EV65">
        <v>2</v>
      </c>
      <c r="EW65">
        <v>2078</v>
      </c>
      <c r="EX65">
        <v>1</v>
      </c>
      <c r="EY65">
        <v>28</v>
      </c>
      <c r="EZ65">
        <v>3</v>
      </c>
      <c r="FA65">
        <v>2.9</v>
      </c>
      <c r="FB65">
        <v>1.2805200000000001</v>
      </c>
      <c r="FC65">
        <v>2.51831</v>
      </c>
      <c r="FD65">
        <v>2.8491200000000001</v>
      </c>
      <c r="FE65">
        <v>3.1689500000000002</v>
      </c>
      <c r="FF65">
        <v>3.0981399999999999</v>
      </c>
      <c r="FG65">
        <v>2.4414099999999999</v>
      </c>
      <c r="FH65">
        <v>35.731099999999998</v>
      </c>
      <c r="FI65">
        <v>24.2364</v>
      </c>
      <c r="FJ65">
        <v>18</v>
      </c>
      <c r="FK65">
        <v>1064.51</v>
      </c>
      <c r="FL65">
        <v>721.41300000000001</v>
      </c>
      <c r="FM65">
        <v>25.000299999999999</v>
      </c>
      <c r="FN65">
        <v>24.203700000000001</v>
      </c>
      <c r="FO65">
        <v>30.0002</v>
      </c>
      <c r="FP65">
        <v>23.954999999999998</v>
      </c>
      <c r="FQ65">
        <v>24.031600000000001</v>
      </c>
      <c r="FR65">
        <v>25.648900000000001</v>
      </c>
      <c r="FS65">
        <v>30.2791</v>
      </c>
      <c r="FT65">
        <v>0</v>
      </c>
      <c r="FU65">
        <v>25</v>
      </c>
      <c r="FV65">
        <v>300</v>
      </c>
      <c r="FW65">
        <v>17.4316</v>
      </c>
      <c r="FX65">
        <v>101.242</v>
      </c>
      <c r="FY65">
        <v>101.691</v>
      </c>
    </row>
    <row r="66" spans="1:181" x14ac:dyDescent="0.2">
      <c r="A66">
        <v>48</v>
      </c>
      <c r="B66">
        <v>1634231745.5</v>
      </c>
      <c r="C66">
        <v>8206.4000000953674</v>
      </c>
      <c r="D66" t="s">
        <v>499</v>
      </c>
      <c r="E66" t="s">
        <v>500</v>
      </c>
      <c r="F66" t="s">
        <v>300</v>
      </c>
      <c r="G66">
        <v>1634231745.5</v>
      </c>
      <c r="H66">
        <f t="shared" si="46"/>
        <v>3.4293558044449566E-3</v>
      </c>
      <c r="I66">
        <f t="shared" si="47"/>
        <v>3.4293558044449566</v>
      </c>
      <c r="J66">
        <f t="shared" si="48"/>
        <v>5.1893578302243126</v>
      </c>
      <c r="K66">
        <f t="shared" si="49"/>
        <v>196.50899999999999</v>
      </c>
      <c r="L66">
        <f t="shared" si="50"/>
        <v>145.24420069369978</v>
      </c>
      <c r="M66">
        <f t="shared" si="51"/>
        <v>13.085300180057848</v>
      </c>
      <c r="N66">
        <f t="shared" si="52"/>
        <v>17.703834237799796</v>
      </c>
      <c r="O66">
        <f t="shared" si="53"/>
        <v>0.18603868073480365</v>
      </c>
      <c r="P66">
        <f t="shared" si="54"/>
        <v>2.7495844029256848</v>
      </c>
      <c r="Q66">
        <f t="shared" si="55"/>
        <v>0.17931793139220117</v>
      </c>
      <c r="R66">
        <f t="shared" si="56"/>
        <v>0.11265731202731613</v>
      </c>
      <c r="S66">
        <f t="shared" si="57"/>
        <v>241.73045912755532</v>
      </c>
      <c r="T66">
        <f t="shared" si="58"/>
        <v>26.935317079119297</v>
      </c>
      <c r="U66">
        <f t="shared" si="59"/>
        <v>26.153700000000001</v>
      </c>
      <c r="V66">
        <f t="shared" si="60"/>
        <v>3.4050692606628368</v>
      </c>
      <c r="W66">
        <f t="shared" si="61"/>
        <v>50.200334298342412</v>
      </c>
      <c r="X66">
        <f t="shared" si="62"/>
        <v>1.73122956131186</v>
      </c>
      <c r="Y66">
        <f t="shared" si="63"/>
        <v>3.4486414991244874</v>
      </c>
      <c r="Z66">
        <f t="shared" si="64"/>
        <v>1.6738396993509768</v>
      </c>
      <c r="AA66">
        <f t="shared" si="65"/>
        <v>-151.23459097602259</v>
      </c>
      <c r="AB66">
        <f t="shared" si="66"/>
        <v>31.915123459362881</v>
      </c>
      <c r="AC66">
        <f t="shared" si="67"/>
        <v>2.4865238513946886</v>
      </c>
      <c r="AD66">
        <f t="shared" si="68"/>
        <v>124.8975154622903</v>
      </c>
      <c r="AE66">
        <v>0</v>
      </c>
      <c r="AF66">
        <v>0</v>
      </c>
      <c r="AG66">
        <f t="shared" si="69"/>
        <v>1</v>
      </c>
      <c r="AH66">
        <f t="shared" si="70"/>
        <v>0</v>
      </c>
      <c r="AI66">
        <f t="shared" si="71"/>
        <v>47728.402967617003</v>
      </c>
      <c r="AJ66" t="s">
        <v>301</v>
      </c>
      <c r="AK66">
        <v>0</v>
      </c>
      <c r="AL66">
        <v>0</v>
      </c>
      <c r="AM66">
        <v>0</v>
      </c>
      <c r="AN66" t="e">
        <f t="shared" si="72"/>
        <v>#DIV/0!</v>
      </c>
      <c r="AO66">
        <v>-1</v>
      </c>
      <c r="AP66" t="s">
        <v>501</v>
      </c>
      <c r="AQ66">
        <v>10306.799999999999</v>
      </c>
      <c r="AR66">
        <v>1416.9036000000001</v>
      </c>
      <c r="AS66">
        <v>1585.43</v>
      </c>
      <c r="AT66">
        <f t="shared" si="73"/>
        <v>0.10629696675349898</v>
      </c>
      <c r="AU66">
        <v>0.5</v>
      </c>
      <c r="AV66">
        <f t="shared" si="74"/>
        <v>1261.1771995479562</v>
      </c>
      <c r="AW66">
        <f t="shared" si="75"/>
        <v>5.1893578302243126</v>
      </c>
      <c r="AX66">
        <f t="shared" si="76"/>
        <v>67.029655425310025</v>
      </c>
      <c r="AY66">
        <f t="shared" si="77"/>
        <v>4.9076036519235871E-3</v>
      </c>
      <c r="AZ66">
        <f t="shared" si="78"/>
        <v>-1</v>
      </c>
      <c r="BA66" t="e">
        <f t="shared" si="79"/>
        <v>#DIV/0!</v>
      </c>
      <c r="BB66" t="s">
        <v>301</v>
      </c>
      <c r="BC66">
        <v>0</v>
      </c>
      <c r="BD66" t="e">
        <f t="shared" si="80"/>
        <v>#DIV/0!</v>
      </c>
      <c r="BE66" t="e">
        <f t="shared" si="81"/>
        <v>#DIV/0!</v>
      </c>
      <c r="BF66" t="e">
        <f t="shared" si="82"/>
        <v>#DIV/0!</v>
      </c>
      <c r="BG66" t="e">
        <f t="shared" si="83"/>
        <v>#DIV/0!</v>
      </c>
      <c r="BH66">
        <f t="shared" si="84"/>
        <v>0.10629696675349902</v>
      </c>
      <c r="BI66" t="e">
        <f t="shared" si="85"/>
        <v>#DIV/0!</v>
      </c>
      <c r="BJ66" t="e">
        <f t="shared" si="86"/>
        <v>#DIV/0!</v>
      </c>
      <c r="BK66" t="e">
        <f t="shared" si="87"/>
        <v>#DIV/0!</v>
      </c>
      <c r="BL66">
        <f t="shared" si="88"/>
        <v>1499.96</v>
      </c>
      <c r="BM66">
        <f t="shared" si="89"/>
        <v>1261.1771995479562</v>
      </c>
      <c r="BN66">
        <f t="shared" si="90"/>
        <v>0.84080722122453677</v>
      </c>
      <c r="BO66">
        <f t="shared" si="91"/>
        <v>0.1611579369633559</v>
      </c>
      <c r="BP66">
        <v>6</v>
      </c>
      <c r="BQ66">
        <v>0.5</v>
      </c>
      <c r="BR66" t="s">
        <v>303</v>
      </c>
      <c r="BS66">
        <v>1634231745.5</v>
      </c>
      <c r="BT66">
        <v>196.50899999999999</v>
      </c>
      <c r="BU66">
        <v>200.02699999999999</v>
      </c>
      <c r="BV66">
        <v>19.2163</v>
      </c>
      <c r="BW66">
        <v>17.1982</v>
      </c>
      <c r="BX66">
        <v>194.71199999999999</v>
      </c>
      <c r="BY66">
        <v>19.128299999999999</v>
      </c>
      <c r="BZ66">
        <v>999.98699999999997</v>
      </c>
      <c r="CA66">
        <v>89.991799999999998</v>
      </c>
      <c r="CB66">
        <v>9.9922200000000003E-2</v>
      </c>
      <c r="CC66">
        <v>26.369</v>
      </c>
      <c r="CD66">
        <v>26.153700000000001</v>
      </c>
      <c r="CE66">
        <v>999.9</v>
      </c>
      <c r="CF66">
        <v>0</v>
      </c>
      <c r="CG66">
        <v>0</v>
      </c>
      <c r="CH66">
        <v>10009.4</v>
      </c>
      <c r="CI66">
        <v>0</v>
      </c>
      <c r="CJ66">
        <v>1.53849E-3</v>
      </c>
      <c r="CK66">
        <v>1499.96</v>
      </c>
      <c r="CL66">
        <v>0.97300299999999995</v>
      </c>
      <c r="CM66">
        <v>2.6997E-2</v>
      </c>
      <c r="CN66">
        <v>0</v>
      </c>
      <c r="CO66">
        <v>1417.06</v>
      </c>
      <c r="CP66">
        <v>5.0005600000000001</v>
      </c>
      <c r="CQ66">
        <v>20747.900000000001</v>
      </c>
      <c r="CR66">
        <v>12931.1</v>
      </c>
      <c r="CS66">
        <v>37.811999999999998</v>
      </c>
      <c r="CT66">
        <v>38.686999999999998</v>
      </c>
      <c r="CU66">
        <v>37.936999999999998</v>
      </c>
      <c r="CV66">
        <v>37.811999999999998</v>
      </c>
      <c r="CW66">
        <v>39.061999999999998</v>
      </c>
      <c r="CX66">
        <v>1454.6</v>
      </c>
      <c r="CY66">
        <v>40.36</v>
      </c>
      <c r="CZ66">
        <v>0</v>
      </c>
      <c r="DA66">
        <v>141</v>
      </c>
      <c r="DB66">
        <v>0</v>
      </c>
      <c r="DC66">
        <v>1416.9036000000001</v>
      </c>
      <c r="DD66">
        <v>1.621538446184412</v>
      </c>
      <c r="DE66">
        <v>-11.46153857883963</v>
      </c>
      <c r="DF66">
        <v>20754.216</v>
      </c>
      <c r="DG66">
        <v>15</v>
      </c>
      <c r="DH66">
        <v>1634231765.5</v>
      </c>
      <c r="DI66" t="s">
        <v>502</v>
      </c>
      <c r="DJ66">
        <v>1634231761.5</v>
      </c>
      <c r="DK66">
        <v>1634231765.5</v>
      </c>
      <c r="DL66">
        <v>55</v>
      </c>
      <c r="DM66">
        <v>-0.18099999999999999</v>
      </c>
      <c r="DN66">
        <v>-2E-3</v>
      </c>
      <c r="DO66">
        <v>1.7969999999999999</v>
      </c>
      <c r="DP66">
        <v>8.7999999999999995E-2</v>
      </c>
      <c r="DQ66">
        <v>200</v>
      </c>
      <c r="DR66">
        <v>17</v>
      </c>
      <c r="DS66">
        <v>0.6</v>
      </c>
      <c r="DT66">
        <v>0.03</v>
      </c>
      <c r="DU66">
        <v>-3.257997</v>
      </c>
      <c r="DV66">
        <v>-0.25697943714820681</v>
      </c>
      <c r="DW66">
        <v>3.3427576505035493E-2</v>
      </c>
      <c r="DX66">
        <v>1</v>
      </c>
      <c r="DY66">
        <v>1416.6787878787879</v>
      </c>
      <c r="DZ66">
        <v>3.7899497487450109</v>
      </c>
      <c r="EA66">
        <v>0.46911753115279958</v>
      </c>
      <c r="EB66">
        <v>0</v>
      </c>
      <c r="EC66">
        <v>2.0101315</v>
      </c>
      <c r="ED66">
        <v>0.15126281425891411</v>
      </c>
      <c r="EE66">
        <v>1.9117663762865989E-2</v>
      </c>
      <c r="EF66">
        <v>0</v>
      </c>
      <c r="EG66">
        <v>1</v>
      </c>
      <c r="EH66">
        <v>3</v>
      </c>
      <c r="EI66" t="s">
        <v>318</v>
      </c>
      <c r="EJ66">
        <v>100</v>
      </c>
      <c r="EK66">
        <v>100</v>
      </c>
      <c r="EL66">
        <v>1.7969999999999999</v>
      </c>
      <c r="EM66">
        <v>8.7999999999999995E-2</v>
      </c>
      <c r="EN66">
        <v>1.6348194121132389</v>
      </c>
      <c r="EO66">
        <v>1.948427853356016E-3</v>
      </c>
      <c r="EP66">
        <v>-1.17243448438673E-6</v>
      </c>
      <c r="EQ66">
        <v>3.7522437633766031E-10</v>
      </c>
      <c r="ER66">
        <v>-6.361309521199604E-2</v>
      </c>
      <c r="ES66">
        <v>1.324990706552629E-3</v>
      </c>
      <c r="ET66">
        <v>4.5198677459254959E-4</v>
      </c>
      <c r="EU66">
        <v>-2.6198240979392152E-7</v>
      </c>
      <c r="EV66">
        <v>2</v>
      </c>
      <c r="EW66">
        <v>2078</v>
      </c>
      <c r="EX66">
        <v>1</v>
      </c>
      <c r="EY66">
        <v>28</v>
      </c>
      <c r="EZ66">
        <v>2</v>
      </c>
      <c r="FA66">
        <v>2</v>
      </c>
      <c r="FB66">
        <v>0.92040999999999995</v>
      </c>
      <c r="FC66">
        <v>2.52441</v>
      </c>
      <c r="FD66">
        <v>2.8491200000000001</v>
      </c>
      <c r="FE66">
        <v>3.1689500000000002</v>
      </c>
      <c r="FF66">
        <v>3.0981399999999999</v>
      </c>
      <c r="FG66">
        <v>2.4084500000000002</v>
      </c>
      <c r="FH66">
        <v>35.754399999999997</v>
      </c>
      <c r="FI66">
        <v>24.2364</v>
      </c>
      <c r="FJ66">
        <v>18</v>
      </c>
      <c r="FK66">
        <v>1064.27</v>
      </c>
      <c r="FL66">
        <v>720.78499999999997</v>
      </c>
      <c r="FM66">
        <v>24.9998</v>
      </c>
      <c r="FN66">
        <v>24.2181</v>
      </c>
      <c r="FO66">
        <v>30</v>
      </c>
      <c r="FP66">
        <v>23.9695</v>
      </c>
      <c r="FQ66">
        <v>24.045100000000001</v>
      </c>
      <c r="FR66">
        <v>18.459700000000002</v>
      </c>
      <c r="FS66">
        <v>32.388300000000001</v>
      </c>
      <c r="FT66">
        <v>0</v>
      </c>
      <c r="FU66">
        <v>25</v>
      </c>
      <c r="FV66">
        <v>200</v>
      </c>
      <c r="FW66">
        <v>17.067799999999998</v>
      </c>
      <c r="FX66">
        <v>101.241</v>
      </c>
      <c r="FY66">
        <v>101.685</v>
      </c>
    </row>
    <row r="67" spans="1:181" x14ac:dyDescent="0.2">
      <c r="A67">
        <v>49</v>
      </c>
      <c r="B67">
        <v>1634231886.5</v>
      </c>
      <c r="C67">
        <v>8347.4000000953674</v>
      </c>
      <c r="D67" t="s">
        <v>503</v>
      </c>
      <c r="E67" t="s">
        <v>504</v>
      </c>
      <c r="F67" t="s">
        <v>300</v>
      </c>
      <c r="G67">
        <v>1634231886.5</v>
      </c>
      <c r="H67">
        <f t="shared" si="46"/>
        <v>3.9222516181104377E-3</v>
      </c>
      <c r="I67">
        <f t="shared" si="47"/>
        <v>3.9222516181104381</v>
      </c>
      <c r="J67">
        <f t="shared" si="48"/>
        <v>1.881725335025122</v>
      </c>
      <c r="K67">
        <f t="shared" si="49"/>
        <v>98.633499999999998</v>
      </c>
      <c r="L67">
        <f t="shared" si="50"/>
        <v>81.454762032532386</v>
      </c>
      <c r="M67">
        <f t="shared" si="51"/>
        <v>7.3386315154090456</v>
      </c>
      <c r="N67">
        <f t="shared" si="52"/>
        <v>8.8863424741944996</v>
      </c>
      <c r="O67">
        <f t="shared" si="53"/>
        <v>0.21591291147687428</v>
      </c>
      <c r="P67">
        <f t="shared" si="54"/>
        <v>2.7478376714406707</v>
      </c>
      <c r="Q67">
        <f t="shared" si="55"/>
        <v>0.20691108117000936</v>
      </c>
      <c r="R67">
        <f t="shared" si="56"/>
        <v>0.13009693016084087</v>
      </c>
      <c r="S67">
        <f t="shared" si="57"/>
        <v>241.72626571096117</v>
      </c>
      <c r="T67">
        <f t="shared" si="58"/>
        <v>26.662060628342715</v>
      </c>
      <c r="U67">
        <f t="shared" si="59"/>
        <v>26.013300000000001</v>
      </c>
      <c r="V67">
        <f t="shared" si="60"/>
        <v>3.37691490920021</v>
      </c>
      <c r="W67">
        <f t="shared" si="61"/>
        <v>50.203677603251329</v>
      </c>
      <c r="X67">
        <f t="shared" si="62"/>
        <v>1.7173465983271998</v>
      </c>
      <c r="Y67">
        <f t="shared" si="63"/>
        <v>3.4207585585642031</v>
      </c>
      <c r="Z67">
        <f t="shared" si="64"/>
        <v>1.6595683108730102</v>
      </c>
      <c r="AA67">
        <f t="shared" si="65"/>
        <v>-172.97129635867032</v>
      </c>
      <c r="AB67">
        <f t="shared" si="66"/>
        <v>32.324458835219133</v>
      </c>
      <c r="AC67">
        <f t="shared" si="67"/>
        <v>2.5165077100890181</v>
      </c>
      <c r="AD67">
        <f t="shared" si="68"/>
        <v>103.59593589759902</v>
      </c>
      <c r="AE67">
        <v>0</v>
      </c>
      <c r="AF67">
        <v>0</v>
      </c>
      <c r="AG67">
        <f t="shared" si="69"/>
        <v>1</v>
      </c>
      <c r="AH67">
        <f t="shared" si="70"/>
        <v>0</v>
      </c>
      <c r="AI67">
        <f t="shared" si="71"/>
        <v>47702.987003993556</v>
      </c>
      <c r="AJ67" t="s">
        <v>301</v>
      </c>
      <c r="AK67">
        <v>0</v>
      </c>
      <c r="AL67">
        <v>0</v>
      </c>
      <c r="AM67">
        <v>0</v>
      </c>
      <c r="AN67" t="e">
        <f t="shared" si="72"/>
        <v>#DIV/0!</v>
      </c>
      <c r="AO67">
        <v>-1</v>
      </c>
      <c r="AP67" t="s">
        <v>505</v>
      </c>
      <c r="AQ67">
        <v>10306.1</v>
      </c>
      <c r="AR67">
        <v>1332.6356000000001</v>
      </c>
      <c r="AS67">
        <v>1472.23</v>
      </c>
      <c r="AT67">
        <f t="shared" si="73"/>
        <v>9.4818336808786596E-2</v>
      </c>
      <c r="AU67">
        <v>0.5</v>
      </c>
      <c r="AV67">
        <f t="shared" si="74"/>
        <v>1261.1523076222597</v>
      </c>
      <c r="AW67">
        <f t="shared" si="75"/>
        <v>1.881725335025122</v>
      </c>
      <c r="AX67">
        <f t="shared" si="76"/>
        <v>59.790182135652934</v>
      </c>
      <c r="AY67">
        <f t="shared" si="77"/>
        <v>2.2849939040735243E-3</v>
      </c>
      <c r="AZ67">
        <f t="shared" si="78"/>
        <v>-1</v>
      </c>
      <c r="BA67" t="e">
        <f t="shared" si="79"/>
        <v>#DIV/0!</v>
      </c>
      <c r="BB67" t="s">
        <v>301</v>
      </c>
      <c r="BC67">
        <v>0</v>
      </c>
      <c r="BD67" t="e">
        <f t="shared" si="80"/>
        <v>#DIV/0!</v>
      </c>
      <c r="BE67" t="e">
        <f t="shared" si="81"/>
        <v>#DIV/0!</v>
      </c>
      <c r="BF67" t="e">
        <f t="shared" si="82"/>
        <v>#DIV/0!</v>
      </c>
      <c r="BG67" t="e">
        <f t="shared" si="83"/>
        <v>#DIV/0!</v>
      </c>
      <c r="BH67">
        <f t="shared" si="84"/>
        <v>9.4818336808786638E-2</v>
      </c>
      <c r="BI67" t="e">
        <f t="shared" si="85"/>
        <v>#DIV/0!</v>
      </c>
      <c r="BJ67" t="e">
        <f t="shared" si="86"/>
        <v>#DIV/0!</v>
      </c>
      <c r="BK67" t="e">
        <f t="shared" si="87"/>
        <v>#DIV/0!</v>
      </c>
      <c r="BL67">
        <f t="shared" si="88"/>
        <v>1499.93</v>
      </c>
      <c r="BM67">
        <f t="shared" si="89"/>
        <v>1261.1523076222597</v>
      </c>
      <c r="BN67">
        <f t="shared" si="90"/>
        <v>0.84080744276216868</v>
      </c>
      <c r="BO67">
        <f t="shared" si="91"/>
        <v>0.16115836453098556</v>
      </c>
      <c r="BP67">
        <v>6</v>
      </c>
      <c r="BQ67">
        <v>0.5</v>
      </c>
      <c r="BR67" t="s">
        <v>303</v>
      </c>
      <c r="BS67">
        <v>1634231886.5</v>
      </c>
      <c r="BT67">
        <v>98.633499999999998</v>
      </c>
      <c r="BU67">
        <v>99.994600000000005</v>
      </c>
      <c r="BV67">
        <v>19.061599999999999</v>
      </c>
      <c r="BW67">
        <v>16.7532</v>
      </c>
      <c r="BX67">
        <v>97.028499999999994</v>
      </c>
      <c r="BY67">
        <v>18.979600000000001</v>
      </c>
      <c r="BZ67">
        <v>1000.04</v>
      </c>
      <c r="CA67">
        <v>89.994399999999999</v>
      </c>
      <c r="CB67">
        <v>0.10016700000000001</v>
      </c>
      <c r="CC67">
        <v>26.2315</v>
      </c>
      <c r="CD67">
        <v>26.013300000000001</v>
      </c>
      <c r="CE67">
        <v>999.9</v>
      </c>
      <c r="CF67">
        <v>0</v>
      </c>
      <c r="CG67">
        <v>0</v>
      </c>
      <c r="CH67">
        <v>9998.75</v>
      </c>
      <c r="CI67">
        <v>0</v>
      </c>
      <c r="CJ67">
        <v>1.5289399999999999E-3</v>
      </c>
      <c r="CK67">
        <v>1499.93</v>
      </c>
      <c r="CL67">
        <v>0.97299199999999997</v>
      </c>
      <c r="CM67">
        <v>2.70076E-2</v>
      </c>
      <c r="CN67">
        <v>0</v>
      </c>
      <c r="CO67">
        <v>1333.87</v>
      </c>
      <c r="CP67">
        <v>5.0005600000000001</v>
      </c>
      <c r="CQ67">
        <v>19512.400000000001</v>
      </c>
      <c r="CR67">
        <v>12930.8</v>
      </c>
      <c r="CS67">
        <v>38</v>
      </c>
      <c r="CT67">
        <v>38.561999999999998</v>
      </c>
      <c r="CU67">
        <v>37.125</v>
      </c>
      <c r="CV67">
        <v>37.625</v>
      </c>
      <c r="CW67">
        <v>38.561999999999998</v>
      </c>
      <c r="CX67">
        <v>1454.55</v>
      </c>
      <c r="CY67">
        <v>40.369999999999997</v>
      </c>
      <c r="CZ67">
        <v>0</v>
      </c>
      <c r="DA67">
        <v>140.29999995231631</v>
      </c>
      <c r="DB67">
        <v>0</v>
      </c>
      <c r="DC67">
        <v>1332.6356000000001</v>
      </c>
      <c r="DD67">
        <v>8.7100000230171251</v>
      </c>
      <c r="DE67">
        <v>200.72307724506479</v>
      </c>
      <c r="DF67">
        <v>19489.828000000001</v>
      </c>
      <c r="DG67">
        <v>15</v>
      </c>
      <c r="DH67">
        <v>1634231914.5</v>
      </c>
      <c r="DI67" t="s">
        <v>506</v>
      </c>
      <c r="DJ67">
        <v>1634231902.5</v>
      </c>
      <c r="DK67">
        <v>1634231914.5</v>
      </c>
      <c r="DL67">
        <v>56</v>
      </c>
      <c r="DM67">
        <v>-0.03</v>
      </c>
      <c r="DN67">
        <v>1E-3</v>
      </c>
      <c r="DO67">
        <v>1.605</v>
      </c>
      <c r="DP67">
        <v>8.2000000000000003E-2</v>
      </c>
      <c r="DQ67">
        <v>100</v>
      </c>
      <c r="DR67">
        <v>17</v>
      </c>
      <c r="DS67">
        <v>0.2</v>
      </c>
      <c r="DT67">
        <v>0.04</v>
      </c>
      <c r="DU67">
        <v>-1.344949</v>
      </c>
      <c r="DV67">
        <v>-6.5319624765477341E-2</v>
      </c>
      <c r="DW67">
        <v>2.3300425618430251E-2</v>
      </c>
      <c r="DX67">
        <v>1</v>
      </c>
      <c r="DY67">
        <v>1332.189142857143</v>
      </c>
      <c r="DZ67">
        <v>9.0401565557736276</v>
      </c>
      <c r="EA67">
        <v>0.9362855835040591</v>
      </c>
      <c r="EB67">
        <v>0</v>
      </c>
      <c r="EC67">
        <v>2.3316444999999999</v>
      </c>
      <c r="ED67">
        <v>0.101026041275794</v>
      </c>
      <c r="EE67">
        <v>1.1489839848753311E-2</v>
      </c>
      <c r="EF67">
        <v>0</v>
      </c>
      <c r="EG67">
        <v>1</v>
      </c>
      <c r="EH67">
        <v>3</v>
      </c>
      <c r="EI67" t="s">
        <v>318</v>
      </c>
      <c r="EJ67">
        <v>100</v>
      </c>
      <c r="EK67">
        <v>100</v>
      </c>
      <c r="EL67">
        <v>1.605</v>
      </c>
      <c r="EM67">
        <v>8.2000000000000003E-2</v>
      </c>
      <c r="EN67">
        <v>1.454235454989643</v>
      </c>
      <c r="EO67">
        <v>1.948427853356016E-3</v>
      </c>
      <c r="EP67">
        <v>-1.17243448438673E-6</v>
      </c>
      <c r="EQ67">
        <v>3.7522437633766031E-10</v>
      </c>
      <c r="ER67">
        <v>-6.5294684676543646E-2</v>
      </c>
      <c r="ES67">
        <v>1.324990706552629E-3</v>
      </c>
      <c r="ET67">
        <v>4.5198677459254959E-4</v>
      </c>
      <c r="EU67">
        <v>-2.6198240979392152E-7</v>
      </c>
      <c r="EV67">
        <v>2</v>
      </c>
      <c r="EW67">
        <v>2078</v>
      </c>
      <c r="EX67">
        <v>1</v>
      </c>
      <c r="EY67">
        <v>28</v>
      </c>
      <c r="EZ67">
        <v>2.1</v>
      </c>
      <c r="FA67">
        <v>2</v>
      </c>
      <c r="FB67">
        <v>0.53832999999999998</v>
      </c>
      <c r="FC67">
        <v>2.5427200000000001</v>
      </c>
      <c r="FD67">
        <v>2.8491200000000001</v>
      </c>
      <c r="FE67">
        <v>3.1701700000000002</v>
      </c>
      <c r="FF67">
        <v>3.0981399999999999</v>
      </c>
      <c r="FG67">
        <v>2.3815900000000001</v>
      </c>
      <c r="FH67">
        <v>35.777700000000003</v>
      </c>
      <c r="FI67">
        <v>24.2364</v>
      </c>
      <c r="FJ67">
        <v>18</v>
      </c>
      <c r="FK67">
        <v>1066.1600000000001</v>
      </c>
      <c r="FL67">
        <v>719.70399999999995</v>
      </c>
      <c r="FM67">
        <v>25</v>
      </c>
      <c r="FN67">
        <v>24.228300000000001</v>
      </c>
      <c r="FO67">
        <v>30.0001</v>
      </c>
      <c r="FP67">
        <v>23.979199999999999</v>
      </c>
      <c r="FQ67">
        <v>24.055199999999999</v>
      </c>
      <c r="FR67">
        <v>10.819699999999999</v>
      </c>
      <c r="FS67">
        <v>34.704999999999998</v>
      </c>
      <c r="FT67">
        <v>0</v>
      </c>
      <c r="FU67">
        <v>25</v>
      </c>
      <c r="FV67">
        <v>100</v>
      </c>
      <c r="FW67">
        <v>16.672000000000001</v>
      </c>
      <c r="FX67">
        <v>101.241</v>
      </c>
      <c r="FY67">
        <v>101.679</v>
      </c>
    </row>
    <row r="68" spans="1:181" x14ac:dyDescent="0.2">
      <c r="A68">
        <v>50</v>
      </c>
      <c r="B68">
        <v>1634232035.5</v>
      </c>
      <c r="C68">
        <v>8496.4000000953674</v>
      </c>
      <c r="D68" t="s">
        <v>507</v>
      </c>
      <c r="E68" t="s">
        <v>508</v>
      </c>
      <c r="F68" t="s">
        <v>300</v>
      </c>
      <c r="G68">
        <v>1634232035.5</v>
      </c>
      <c r="H68">
        <f t="shared" si="46"/>
        <v>4.5187080110892465E-3</v>
      </c>
      <c r="I68">
        <f t="shared" si="47"/>
        <v>4.5187080110892461</v>
      </c>
      <c r="J68">
        <f t="shared" si="48"/>
        <v>-6.9799406642258879E-2</v>
      </c>
      <c r="K68">
        <f t="shared" si="49"/>
        <v>49.934399999999997</v>
      </c>
      <c r="L68">
        <f t="shared" si="50"/>
        <v>48.916666490629055</v>
      </c>
      <c r="M68">
        <f t="shared" si="51"/>
        <v>4.4066051686418417</v>
      </c>
      <c r="N68">
        <f t="shared" si="52"/>
        <v>4.4982865947167996</v>
      </c>
      <c r="O68">
        <f t="shared" si="53"/>
        <v>0.25186862506963403</v>
      </c>
      <c r="P68">
        <f t="shared" si="54"/>
        <v>2.7490149581515659</v>
      </c>
      <c r="Q68">
        <f t="shared" si="55"/>
        <v>0.23971470095682806</v>
      </c>
      <c r="R68">
        <f t="shared" si="56"/>
        <v>0.15086478431923023</v>
      </c>
      <c r="S68">
        <f t="shared" si="57"/>
        <v>241.72568670731715</v>
      </c>
      <c r="T68">
        <f t="shared" si="58"/>
        <v>26.562818305162182</v>
      </c>
      <c r="U68">
        <f t="shared" si="59"/>
        <v>25.938800000000001</v>
      </c>
      <c r="V68">
        <f t="shared" si="60"/>
        <v>3.3620581883328771</v>
      </c>
      <c r="W68">
        <f t="shared" si="61"/>
        <v>49.847042313139276</v>
      </c>
      <c r="X68">
        <f t="shared" si="62"/>
        <v>1.7117656774518</v>
      </c>
      <c r="Y68">
        <f t="shared" si="63"/>
        <v>3.4340366008046828</v>
      </c>
      <c r="Z68">
        <f t="shared" si="64"/>
        <v>1.6502925108810771</v>
      </c>
      <c r="AA68">
        <f t="shared" si="65"/>
        <v>-199.27502328903577</v>
      </c>
      <c r="AB68">
        <f t="shared" si="66"/>
        <v>53.1018136720716</v>
      </c>
      <c r="AC68">
        <f t="shared" si="67"/>
        <v>4.132102084349806</v>
      </c>
      <c r="AD68">
        <f t="shared" si="68"/>
        <v>99.68457917470279</v>
      </c>
      <c r="AE68">
        <v>0</v>
      </c>
      <c r="AF68">
        <v>0</v>
      </c>
      <c r="AG68">
        <f t="shared" si="69"/>
        <v>1</v>
      </c>
      <c r="AH68">
        <f t="shared" si="70"/>
        <v>0</v>
      </c>
      <c r="AI68">
        <f t="shared" si="71"/>
        <v>47724.244739105103</v>
      </c>
      <c r="AJ68" t="s">
        <v>301</v>
      </c>
      <c r="AK68">
        <v>0</v>
      </c>
      <c r="AL68">
        <v>0</v>
      </c>
      <c r="AM68">
        <v>0</v>
      </c>
      <c r="AN68" t="e">
        <f t="shared" si="72"/>
        <v>#DIV/0!</v>
      </c>
      <c r="AO68">
        <v>-1</v>
      </c>
      <c r="AP68" t="s">
        <v>509</v>
      </c>
      <c r="AQ68">
        <v>10298.4</v>
      </c>
      <c r="AR68">
        <v>1225.417307692308</v>
      </c>
      <c r="AS68">
        <v>1332.82</v>
      </c>
      <c r="AT68">
        <f t="shared" si="73"/>
        <v>8.0583043702594503E-2</v>
      </c>
      <c r="AU68">
        <v>0.5</v>
      </c>
      <c r="AV68">
        <f t="shared" si="74"/>
        <v>1261.1520076203717</v>
      </c>
      <c r="AW68">
        <f t="shared" si="75"/>
        <v>-6.9799406642258879E-2</v>
      </c>
      <c r="AX68">
        <f t="shared" si="76"/>
        <v>50.813733672843604</v>
      </c>
      <c r="AY68">
        <f t="shared" si="77"/>
        <v>7.3758007578555692E-4</v>
      </c>
      <c r="AZ68">
        <f t="shared" si="78"/>
        <v>-1</v>
      </c>
      <c r="BA68" t="e">
        <f t="shared" si="79"/>
        <v>#DIV/0!</v>
      </c>
      <c r="BB68" t="s">
        <v>301</v>
      </c>
      <c r="BC68">
        <v>0</v>
      </c>
      <c r="BD68" t="e">
        <f t="shared" si="80"/>
        <v>#DIV/0!</v>
      </c>
      <c r="BE68" t="e">
        <f t="shared" si="81"/>
        <v>#DIV/0!</v>
      </c>
      <c r="BF68" t="e">
        <f t="shared" si="82"/>
        <v>#DIV/0!</v>
      </c>
      <c r="BG68" t="e">
        <f t="shared" si="83"/>
        <v>#DIV/0!</v>
      </c>
      <c r="BH68">
        <f t="shared" si="84"/>
        <v>8.0583043702594462E-2</v>
      </c>
      <c r="BI68" t="e">
        <f t="shared" si="85"/>
        <v>#DIV/0!</v>
      </c>
      <c r="BJ68" t="e">
        <f t="shared" si="86"/>
        <v>#DIV/0!</v>
      </c>
      <c r="BK68" t="e">
        <f t="shared" si="87"/>
        <v>#DIV/0!</v>
      </c>
      <c r="BL68">
        <f t="shared" si="88"/>
        <v>1499.93</v>
      </c>
      <c r="BM68">
        <f t="shared" si="89"/>
        <v>1261.1520076203717</v>
      </c>
      <c r="BN68">
        <f t="shared" si="90"/>
        <v>0.84080724275157614</v>
      </c>
      <c r="BO68">
        <f t="shared" si="91"/>
        <v>0.16115797851054192</v>
      </c>
      <c r="BP68">
        <v>6</v>
      </c>
      <c r="BQ68">
        <v>0.5</v>
      </c>
      <c r="BR68" t="s">
        <v>303</v>
      </c>
      <c r="BS68">
        <v>1634232035.5</v>
      </c>
      <c r="BT68">
        <v>49.934399999999997</v>
      </c>
      <c r="BU68">
        <v>50.027900000000002</v>
      </c>
      <c r="BV68">
        <v>19.001899999999999</v>
      </c>
      <c r="BW68">
        <v>16.342300000000002</v>
      </c>
      <c r="BX68">
        <v>48.510399999999997</v>
      </c>
      <c r="BY68">
        <v>18.930900000000001</v>
      </c>
      <c r="BZ68">
        <v>1000.04</v>
      </c>
      <c r="CA68">
        <v>89.983900000000006</v>
      </c>
      <c r="CB68">
        <v>0.100022</v>
      </c>
      <c r="CC68">
        <v>26.2971</v>
      </c>
      <c r="CD68">
        <v>25.938800000000001</v>
      </c>
      <c r="CE68">
        <v>999.9</v>
      </c>
      <c r="CF68">
        <v>0</v>
      </c>
      <c r="CG68">
        <v>0</v>
      </c>
      <c r="CH68">
        <v>10006.9</v>
      </c>
      <c r="CI68">
        <v>0</v>
      </c>
      <c r="CJ68">
        <v>1.5289399999999999E-3</v>
      </c>
      <c r="CK68">
        <v>1499.93</v>
      </c>
      <c r="CL68">
        <v>0.97299899999999995</v>
      </c>
      <c r="CM68">
        <v>2.70012E-2</v>
      </c>
      <c r="CN68">
        <v>0</v>
      </c>
      <c r="CO68">
        <v>1221.1400000000001</v>
      </c>
      <c r="CP68">
        <v>5.0005600000000001</v>
      </c>
      <c r="CQ68">
        <v>18008.900000000001</v>
      </c>
      <c r="CR68">
        <v>12930.9</v>
      </c>
      <c r="CS68">
        <v>40.875</v>
      </c>
      <c r="CT68">
        <v>41.25</v>
      </c>
      <c r="CU68">
        <v>39.561999999999998</v>
      </c>
      <c r="CV68">
        <v>41.686999999999998</v>
      </c>
      <c r="CW68">
        <v>41.25</v>
      </c>
      <c r="CX68">
        <v>1454.56</v>
      </c>
      <c r="CY68">
        <v>40.36</v>
      </c>
      <c r="CZ68">
        <v>0</v>
      </c>
      <c r="DA68">
        <v>148.5999999046326</v>
      </c>
      <c r="DB68">
        <v>0</v>
      </c>
      <c r="DC68">
        <v>1225.417307692308</v>
      </c>
      <c r="DD68">
        <v>-34.199316236792399</v>
      </c>
      <c r="DE68">
        <v>-446.92649569817809</v>
      </c>
      <c r="DF68">
        <v>18065.807692307691</v>
      </c>
      <c r="DG68">
        <v>15</v>
      </c>
      <c r="DH68">
        <v>1634232056</v>
      </c>
      <c r="DI68" t="s">
        <v>510</v>
      </c>
      <c r="DJ68">
        <v>1634232050.5</v>
      </c>
      <c r="DK68">
        <v>1634232056</v>
      </c>
      <c r="DL68">
        <v>57</v>
      </c>
      <c r="DM68">
        <v>-9.1999999999999998E-2</v>
      </c>
      <c r="DN68">
        <v>-4.0000000000000001E-3</v>
      </c>
      <c r="DO68">
        <v>1.4239999999999999</v>
      </c>
      <c r="DP68">
        <v>7.0999999999999994E-2</v>
      </c>
      <c r="DQ68">
        <v>50</v>
      </c>
      <c r="DR68">
        <v>16</v>
      </c>
      <c r="DS68">
        <v>0.33</v>
      </c>
      <c r="DT68">
        <v>0.03</v>
      </c>
      <c r="DU68">
        <v>3.56802962475E-2</v>
      </c>
      <c r="DV68">
        <v>2.4622969381238199E-2</v>
      </c>
      <c r="DW68">
        <v>2.3822139510804141E-2</v>
      </c>
      <c r="DX68">
        <v>1</v>
      </c>
      <c r="DY68">
        <v>1226.9730303030301</v>
      </c>
      <c r="DZ68">
        <v>-34.305667948037012</v>
      </c>
      <c r="EA68">
        <v>3.2775337040066921</v>
      </c>
      <c r="EB68">
        <v>0</v>
      </c>
      <c r="EC68">
        <v>2.6911907500000001</v>
      </c>
      <c r="ED68">
        <v>9.6961463414632409E-2</v>
      </c>
      <c r="EE68">
        <v>9.3674116989432843E-3</v>
      </c>
      <c r="EF68">
        <v>1</v>
      </c>
      <c r="EG68">
        <v>2</v>
      </c>
      <c r="EH68">
        <v>3</v>
      </c>
      <c r="EI68" t="s">
        <v>305</v>
      </c>
      <c r="EJ68">
        <v>100</v>
      </c>
      <c r="EK68">
        <v>100</v>
      </c>
      <c r="EL68">
        <v>1.4239999999999999</v>
      </c>
      <c r="EM68">
        <v>7.0999999999999994E-2</v>
      </c>
      <c r="EN68">
        <v>1.424232266136243</v>
      </c>
      <c r="EO68">
        <v>1.948427853356016E-3</v>
      </c>
      <c r="EP68">
        <v>-1.17243448438673E-6</v>
      </c>
      <c r="EQ68">
        <v>3.7522437633766031E-10</v>
      </c>
      <c r="ER68">
        <v>-6.4435478294523063E-2</v>
      </c>
      <c r="ES68">
        <v>1.324990706552629E-3</v>
      </c>
      <c r="ET68">
        <v>4.5198677459254959E-4</v>
      </c>
      <c r="EU68">
        <v>-2.6198240979392152E-7</v>
      </c>
      <c r="EV68">
        <v>2</v>
      </c>
      <c r="EW68">
        <v>2078</v>
      </c>
      <c r="EX68">
        <v>1</v>
      </c>
      <c r="EY68">
        <v>28</v>
      </c>
      <c r="EZ68">
        <v>2.2000000000000002</v>
      </c>
      <c r="FA68">
        <v>2</v>
      </c>
      <c r="FB68">
        <v>0.34301799999999999</v>
      </c>
      <c r="FC68">
        <v>2.5634800000000002</v>
      </c>
      <c r="FD68">
        <v>2.8491200000000001</v>
      </c>
      <c r="FE68">
        <v>3.1713900000000002</v>
      </c>
      <c r="FF68">
        <v>3.0981399999999999</v>
      </c>
      <c r="FG68">
        <v>2.36938</v>
      </c>
      <c r="FH68">
        <v>35.801000000000002</v>
      </c>
      <c r="FI68">
        <v>24.227599999999999</v>
      </c>
      <c r="FJ68">
        <v>18</v>
      </c>
      <c r="FK68">
        <v>1065.1300000000001</v>
      </c>
      <c r="FL68">
        <v>718.02300000000002</v>
      </c>
      <c r="FM68">
        <v>25</v>
      </c>
      <c r="FN68">
        <v>24.260899999999999</v>
      </c>
      <c r="FO68">
        <v>30</v>
      </c>
      <c r="FP68">
        <v>24.009499999999999</v>
      </c>
      <c r="FQ68">
        <v>24.0855</v>
      </c>
      <c r="FR68">
        <v>6.9027200000000004</v>
      </c>
      <c r="FS68">
        <v>36.949300000000001</v>
      </c>
      <c r="FT68">
        <v>0</v>
      </c>
      <c r="FU68">
        <v>25</v>
      </c>
      <c r="FV68">
        <v>50</v>
      </c>
      <c r="FW68">
        <v>16.297699999999999</v>
      </c>
      <c r="FX68">
        <v>101.22799999999999</v>
      </c>
      <c r="FY68">
        <v>101.669</v>
      </c>
    </row>
    <row r="69" spans="1:181" x14ac:dyDescent="0.2">
      <c r="A69">
        <v>51</v>
      </c>
      <c r="B69">
        <v>1634232177</v>
      </c>
      <c r="C69">
        <v>8637.9000000953674</v>
      </c>
      <c r="D69" t="s">
        <v>511</v>
      </c>
      <c r="E69" t="s">
        <v>512</v>
      </c>
      <c r="F69" t="s">
        <v>300</v>
      </c>
      <c r="G69">
        <v>1634232177</v>
      </c>
      <c r="H69">
        <f t="shared" si="46"/>
        <v>5.0246181105650769E-3</v>
      </c>
      <c r="I69">
        <f t="shared" si="47"/>
        <v>5.0246181105650765</v>
      </c>
      <c r="J69">
        <f t="shared" si="48"/>
        <v>-2.310407500785578</v>
      </c>
      <c r="K69">
        <f t="shared" si="49"/>
        <v>2.3535200000000001</v>
      </c>
      <c r="L69">
        <f t="shared" si="50"/>
        <v>15.722028182083358</v>
      </c>
      <c r="M69">
        <f t="shared" si="51"/>
        <v>1.4163750207015613</v>
      </c>
      <c r="N69">
        <f t="shared" si="52"/>
        <v>0.21202524891288002</v>
      </c>
      <c r="O69">
        <f t="shared" si="53"/>
        <v>0.2843730804430562</v>
      </c>
      <c r="P69">
        <f t="shared" si="54"/>
        <v>2.7491011810401891</v>
      </c>
      <c r="Q69">
        <f t="shared" si="55"/>
        <v>0.26898313041965538</v>
      </c>
      <c r="R69">
        <f t="shared" si="56"/>
        <v>0.16942774066923266</v>
      </c>
      <c r="S69">
        <f t="shared" si="57"/>
        <v>241.74699812739729</v>
      </c>
      <c r="T69">
        <f t="shared" si="58"/>
        <v>26.462591866586084</v>
      </c>
      <c r="U69">
        <f t="shared" si="59"/>
        <v>25.9131</v>
      </c>
      <c r="V69">
        <f t="shared" si="60"/>
        <v>3.3569463787120353</v>
      </c>
      <c r="W69">
        <f t="shared" si="61"/>
        <v>50.014935217786196</v>
      </c>
      <c r="X69">
        <f t="shared" si="62"/>
        <v>1.7215204827348003</v>
      </c>
      <c r="Y69">
        <f t="shared" si="63"/>
        <v>3.4420128212474363</v>
      </c>
      <c r="Z69">
        <f t="shared" si="64"/>
        <v>1.635425895977235</v>
      </c>
      <c r="AA69">
        <f t="shared" si="65"/>
        <v>-221.58565867591989</v>
      </c>
      <c r="AB69">
        <f t="shared" si="66"/>
        <v>62.737099497818797</v>
      </c>
      <c r="AC69">
        <f t="shared" si="67"/>
        <v>4.8820495509517192</v>
      </c>
      <c r="AD69">
        <f t="shared" si="68"/>
        <v>87.780488500247912</v>
      </c>
      <c r="AE69">
        <v>0</v>
      </c>
      <c r="AF69">
        <v>0</v>
      </c>
      <c r="AG69">
        <f t="shared" si="69"/>
        <v>1</v>
      </c>
      <c r="AH69">
        <f t="shared" si="70"/>
        <v>0</v>
      </c>
      <c r="AI69">
        <f t="shared" si="71"/>
        <v>47720.418358536932</v>
      </c>
      <c r="AJ69" t="s">
        <v>301</v>
      </c>
      <c r="AK69">
        <v>0</v>
      </c>
      <c r="AL69">
        <v>0</v>
      </c>
      <c r="AM69">
        <v>0</v>
      </c>
      <c r="AN69" t="e">
        <f t="shared" si="72"/>
        <v>#DIV/0!</v>
      </c>
      <c r="AO69">
        <v>-1</v>
      </c>
      <c r="AP69" t="s">
        <v>513</v>
      </c>
      <c r="AQ69">
        <v>10300.799999999999</v>
      </c>
      <c r="AR69">
        <v>943.65271999999993</v>
      </c>
      <c r="AS69">
        <v>993.13</v>
      </c>
      <c r="AT69">
        <f t="shared" si="73"/>
        <v>4.9819540241458848E-2</v>
      </c>
      <c r="AU69">
        <v>0.5</v>
      </c>
      <c r="AV69">
        <f t="shared" si="74"/>
        <v>1261.2614995478743</v>
      </c>
      <c r="AW69">
        <f t="shared" si="75"/>
        <v>-2.310407500785578</v>
      </c>
      <c r="AX69">
        <f t="shared" si="76"/>
        <v>31.417734015864028</v>
      </c>
      <c r="AY69">
        <f t="shared" si="77"/>
        <v>-1.0389657507624875E-3</v>
      </c>
      <c r="AZ69">
        <f t="shared" si="78"/>
        <v>-1</v>
      </c>
      <c r="BA69" t="e">
        <f t="shared" si="79"/>
        <v>#DIV/0!</v>
      </c>
      <c r="BB69" t="s">
        <v>301</v>
      </c>
      <c r="BC69">
        <v>0</v>
      </c>
      <c r="BD69" t="e">
        <f t="shared" si="80"/>
        <v>#DIV/0!</v>
      </c>
      <c r="BE69" t="e">
        <f t="shared" si="81"/>
        <v>#DIV/0!</v>
      </c>
      <c r="BF69" t="e">
        <f t="shared" si="82"/>
        <v>#DIV/0!</v>
      </c>
      <c r="BG69" t="e">
        <f t="shared" si="83"/>
        <v>#DIV/0!</v>
      </c>
      <c r="BH69">
        <f t="shared" si="84"/>
        <v>4.981954024145889E-2</v>
      </c>
      <c r="BI69" t="e">
        <f t="shared" si="85"/>
        <v>#DIV/0!</v>
      </c>
      <c r="BJ69" t="e">
        <f t="shared" si="86"/>
        <v>#DIV/0!</v>
      </c>
      <c r="BK69" t="e">
        <f t="shared" si="87"/>
        <v>#DIV/0!</v>
      </c>
      <c r="BL69">
        <f t="shared" si="88"/>
        <v>1500.06</v>
      </c>
      <c r="BM69">
        <f t="shared" si="89"/>
        <v>1261.2614995478743</v>
      </c>
      <c r="BN69">
        <f t="shared" si="90"/>
        <v>0.84080736740388673</v>
      </c>
      <c r="BO69">
        <f t="shared" si="91"/>
        <v>0.16115821908950129</v>
      </c>
      <c r="BP69">
        <v>6</v>
      </c>
      <c r="BQ69">
        <v>0.5</v>
      </c>
      <c r="BR69" t="s">
        <v>303</v>
      </c>
      <c r="BS69">
        <v>1634232177</v>
      </c>
      <c r="BT69">
        <v>2.3535200000000001</v>
      </c>
      <c r="BU69">
        <v>0.97430600000000001</v>
      </c>
      <c r="BV69">
        <v>19.109200000000001</v>
      </c>
      <c r="BW69">
        <v>16.151900000000001</v>
      </c>
      <c r="BX69">
        <v>0.86575199999999997</v>
      </c>
      <c r="BY69">
        <v>18.989599999999999</v>
      </c>
      <c r="BZ69">
        <v>999.95299999999997</v>
      </c>
      <c r="CA69">
        <v>89.988500000000002</v>
      </c>
      <c r="CB69">
        <v>0.10006900000000001</v>
      </c>
      <c r="CC69">
        <v>26.336400000000001</v>
      </c>
      <c r="CD69">
        <v>25.9131</v>
      </c>
      <c r="CE69">
        <v>999.9</v>
      </c>
      <c r="CF69">
        <v>0</v>
      </c>
      <c r="CG69">
        <v>0</v>
      </c>
      <c r="CH69">
        <v>10006.9</v>
      </c>
      <c r="CI69">
        <v>0</v>
      </c>
      <c r="CJ69">
        <v>1.5289399999999999E-3</v>
      </c>
      <c r="CK69">
        <v>1500.06</v>
      </c>
      <c r="CL69">
        <v>0.97299800000000003</v>
      </c>
      <c r="CM69">
        <v>2.7001899999999999E-2</v>
      </c>
      <c r="CN69">
        <v>0</v>
      </c>
      <c r="CO69">
        <v>933.48900000000003</v>
      </c>
      <c r="CP69">
        <v>5.0005600000000001</v>
      </c>
      <c r="CQ69">
        <v>13755.4</v>
      </c>
      <c r="CR69">
        <v>12932</v>
      </c>
      <c r="CS69">
        <v>39.311999999999998</v>
      </c>
      <c r="CT69">
        <v>39.5</v>
      </c>
      <c r="CU69">
        <v>38.5</v>
      </c>
      <c r="CV69">
        <v>38.436999999999998</v>
      </c>
      <c r="CW69">
        <v>39.75</v>
      </c>
      <c r="CX69">
        <v>1454.69</v>
      </c>
      <c r="CY69">
        <v>40.369999999999997</v>
      </c>
      <c r="CZ69">
        <v>0</v>
      </c>
      <c r="DA69">
        <v>140.9000000953674</v>
      </c>
      <c r="DB69">
        <v>0</v>
      </c>
      <c r="DC69">
        <v>943.65271999999993</v>
      </c>
      <c r="DD69">
        <v>-88.668769081570218</v>
      </c>
      <c r="DE69">
        <v>-1324.1461518301539</v>
      </c>
      <c r="DF69">
        <v>13911.016</v>
      </c>
      <c r="DG69">
        <v>15</v>
      </c>
      <c r="DH69">
        <v>1634232125.5</v>
      </c>
      <c r="DI69" t="s">
        <v>514</v>
      </c>
      <c r="DJ69">
        <v>1634232117.5</v>
      </c>
      <c r="DK69">
        <v>1634232125.5</v>
      </c>
      <c r="DL69">
        <v>58</v>
      </c>
      <c r="DM69">
        <v>0.154</v>
      </c>
      <c r="DN69">
        <v>2E-3</v>
      </c>
      <c r="DO69">
        <v>1.4850000000000001</v>
      </c>
      <c r="DP69">
        <v>7.2999999999999995E-2</v>
      </c>
      <c r="DQ69">
        <v>1</v>
      </c>
      <c r="DR69">
        <v>16</v>
      </c>
      <c r="DS69">
        <v>0.46</v>
      </c>
      <c r="DT69">
        <v>0.03</v>
      </c>
      <c r="DU69">
        <v>1.4301495</v>
      </c>
      <c r="DV69">
        <v>-0.17145230769230871</v>
      </c>
      <c r="DW69">
        <v>2.0552396691140441E-2</v>
      </c>
      <c r="DX69">
        <v>1</v>
      </c>
      <c r="DY69">
        <v>949.28800000000001</v>
      </c>
      <c r="DZ69">
        <v>-93.447123287669669</v>
      </c>
      <c r="EA69">
        <v>9.4195615791212557</v>
      </c>
      <c r="EB69">
        <v>0</v>
      </c>
      <c r="EC69">
        <v>2.9508774999999998</v>
      </c>
      <c r="ED69">
        <v>0.10867632270168209</v>
      </c>
      <c r="EE69">
        <v>1.492413494142958E-2</v>
      </c>
      <c r="EF69">
        <v>0</v>
      </c>
      <c r="EG69">
        <v>1</v>
      </c>
      <c r="EH69">
        <v>3</v>
      </c>
      <c r="EI69" t="s">
        <v>318</v>
      </c>
      <c r="EJ69">
        <v>100</v>
      </c>
      <c r="EK69">
        <v>100</v>
      </c>
      <c r="EL69">
        <v>1.488</v>
      </c>
      <c r="EM69">
        <v>0.1196</v>
      </c>
      <c r="EN69">
        <v>1.486080291551265</v>
      </c>
      <c r="EO69">
        <v>1.948427853356016E-3</v>
      </c>
      <c r="EP69">
        <v>-1.17243448438673E-6</v>
      </c>
      <c r="EQ69">
        <v>3.7522437633766031E-10</v>
      </c>
      <c r="ER69">
        <v>-6.6831781044455779E-2</v>
      </c>
      <c r="ES69">
        <v>1.324990706552629E-3</v>
      </c>
      <c r="ET69">
        <v>4.5198677459254959E-4</v>
      </c>
      <c r="EU69">
        <v>-2.6198240979392152E-7</v>
      </c>
      <c r="EV69">
        <v>2</v>
      </c>
      <c r="EW69">
        <v>2078</v>
      </c>
      <c r="EX69">
        <v>1</v>
      </c>
      <c r="EY69">
        <v>28</v>
      </c>
      <c r="EZ69">
        <v>1</v>
      </c>
      <c r="FA69">
        <v>0.9</v>
      </c>
      <c r="FB69">
        <v>3.1738299999999997E-2</v>
      </c>
      <c r="FC69">
        <v>4.99756</v>
      </c>
      <c r="FD69">
        <v>2.8491200000000001</v>
      </c>
      <c r="FE69">
        <v>3.1713900000000002</v>
      </c>
      <c r="FF69">
        <v>3.0981399999999999</v>
      </c>
      <c r="FG69">
        <v>2.4182100000000002</v>
      </c>
      <c r="FH69">
        <v>35.847700000000003</v>
      </c>
      <c r="FI69">
        <v>24.227599999999999</v>
      </c>
      <c r="FJ69">
        <v>18</v>
      </c>
      <c r="FK69">
        <v>1065.8599999999999</v>
      </c>
      <c r="FL69">
        <v>716.53899999999999</v>
      </c>
      <c r="FM69">
        <v>25.0001</v>
      </c>
      <c r="FN69">
        <v>24.308499999999999</v>
      </c>
      <c r="FO69">
        <v>30.0001</v>
      </c>
      <c r="FP69">
        <v>24.0532</v>
      </c>
      <c r="FQ69">
        <v>24.126899999999999</v>
      </c>
      <c r="FR69">
        <v>0</v>
      </c>
      <c r="FS69">
        <v>38.126600000000003</v>
      </c>
      <c r="FT69">
        <v>0</v>
      </c>
      <c r="FU69">
        <v>25</v>
      </c>
      <c r="FV69">
        <v>0</v>
      </c>
      <c r="FW69">
        <v>16.149899999999999</v>
      </c>
      <c r="FX69">
        <v>101.21899999999999</v>
      </c>
      <c r="FY69">
        <v>101.658</v>
      </c>
    </row>
    <row r="70" spans="1:181" x14ac:dyDescent="0.2">
      <c r="A70">
        <v>52</v>
      </c>
      <c r="B70">
        <v>1634232299</v>
      </c>
      <c r="C70">
        <v>8759.9000000953674</v>
      </c>
      <c r="D70" t="s">
        <v>515</v>
      </c>
      <c r="E70" t="s">
        <v>516</v>
      </c>
      <c r="F70" t="s">
        <v>300</v>
      </c>
      <c r="G70">
        <v>1634232299</v>
      </c>
      <c r="H70">
        <f t="shared" si="46"/>
        <v>5.1773412985499524E-3</v>
      </c>
      <c r="I70">
        <f t="shared" si="47"/>
        <v>5.1773412985499521</v>
      </c>
      <c r="J70">
        <f t="shared" si="48"/>
        <v>9.27119749699912</v>
      </c>
      <c r="K70">
        <f t="shared" si="49"/>
        <v>393.41899999999998</v>
      </c>
      <c r="L70">
        <f t="shared" si="50"/>
        <v>330.11501419592759</v>
      </c>
      <c r="M70">
        <f t="shared" si="51"/>
        <v>29.738763946790311</v>
      </c>
      <c r="N70">
        <f t="shared" si="52"/>
        <v>35.441571179911001</v>
      </c>
      <c r="O70">
        <f t="shared" si="53"/>
        <v>0.29606372193509706</v>
      </c>
      <c r="P70">
        <f t="shared" si="54"/>
        <v>2.7447258403265442</v>
      </c>
      <c r="Q70">
        <f t="shared" si="55"/>
        <v>0.27939722013258006</v>
      </c>
      <c r="R70">
        <f t="shared" si="56"/>
        <v>0.17604245011983602</v>
      </c>
      <c r="S70">
        <f t="shared" si="57"/>
        <v>241.69796012765511</v>
      </c>
      <c r="T70">
        <f t="shared" si="58"/>
        <v>26.318759286194638</v>
      </c>
      <c r="U70">
        <f t="shared" si="59"/>
        <v>25.8065</v>
      </c>
      <c r="V70">
        <f t="shared" si="60"/>
        <v>3.3358157136334547</v>
      </c>
      <c r="W70">
        <f t="shared" si="61"/>
        <v>50.074326640866396</v>
      </c>
      <c r="X70">
        <f t="shared" si="62"/>
        <v>1.7132658688489</v>
      </c>
      <c r="Y70">
        <f t="shared" si="63"/>
        <v>3.4214456464616312</v>
      </c>
      <c r="Z70">
        <f t="shared" si="64"/>
        <v>1.6225498447845548</v>
      </c>
      <c r="AA70">
        <f t="shared" si="65"/>
        <v>-228.32075126605289</v>
      </c>
      <c r="AB70">
        <f t="shared" si="66"/>
        <v>63.391915731378496</v>
      </c>
      <c r="AC70">
        <f t="shared" si="67"/>
        <v>4.9357152627085217</v>
      </c>
      <c r="AD70">
        <f t="shared" si="68"/>
        <v>81.704839855689244</v>
      </c>
      <c r="AE70">
        <v>0</v>
      </c>
      <c r="AF70">
        <v>0</v>
      </c>
      <c r="AG70">
        <f t="shared" si="69"/>
        <v>1</v>
      </c>
      <c r="AH70">
        <f t="shared" si="70"/>
        <v>0</v>
      </c>
      <c r="AI70">
        <f t="shared" si="71"/>
        <v>47617.846805892848</v>
      </c>
      <c r="AJ70" t="s">
        <v>301</v>
      </c>
      <c r="AK70">
        <v>0</v>
      </c>
      <c r="AL70">
        <v>0</v>
      </c>
      <c r="AM70">
        <v>0</v>
      </c>
      <c r="AN70" t="e">
        <f t="shared" si="72"/>
        <v>#DIV/0!</v>
      </c>
      <c r="AO70">
        <v>-1</v>
      </c>
      <c r="AP70" t="s">
        <v>517</v>
      </c>
      <c r="AQ70">
        <v>10305.1</v>
      </c>
      <c r="AR70">
        <v>1112.531923076923</v>
      </c>
      <c r="AS70">
        <v>1235.24</v>
      </c>
      <c r="AT70">
        <f t="shared" si="73"/>
        <v>9.9339461904631499E-2</v>
      </c>
      <c r="AU70">
        <v>0.5</v>
      </c>
      <c r="AV70">
        <f t="shared" si="74"/>
        <v>1261.0088995480078</v>
      </c>
      <c r="AW70">
        <f t="shared" si="75"/>
        <v>9.27119749699912</v>
      </c>
      <c r="AX70">
        <f t="shared" si="76"/>
        <v>62.633972769025306</v>
      </c>
      <c r="AY70">
        <f t="shared" si="77"/>
        <v>8.1452220525015297E-3</v>
      </c>
      <c r="AZ70">
        <f t="shared" si="78"/>
        <v>-1</v>
      </c>
      <c r="BA70" t="e">
        <f t="shared" si="79"/>
        <v>#DIV/0!</v>
      </c>
      <c r="BB70" t="s">
        <v>301</v>
      </c>
      <c r="BC70">
        <v>0</v>
      </c>
      <c r="BD70" t="e">
        <f t="shared" si="80"/>
        <v>#DIV/0!</v>
      </c>
      <c r="BE70" t="e">
        <f t="shared" si="81"/>
        <v>#DIV/0!</v>
      </c>
      <c r="BF70" t="e">
        <f t="shared" si="82"/>
        <v>#DIV/0!</v>
      </c>
      <c r="BG70" t="e">
        <f t="shared" si="83"/>
        <v>#DIV/0!</v>
      </c>
      <c r="BH70">
        <f t="shared" si="84"/>
        <v>9.9339461904631471E-2</v>
      </c>
      <c r="BI70" t="e">
        <f t="shared" si="85"/>
        <v>#DIV/0!</v>
      </c>
      <c r="BJ70" t="e">
        <f t="shared" si="86"/>
        <v>#DIV/0!</v>
      </c>
      <c r="BK70" t="e">
        <f t="shared" si="87"/>
        <v>#DIV/0!</v>
      </c>
      <c r="BL70">
        <f t="shared" si="88"/>
        <v>1499.76</v>
      </c>
      <c r="BM70">
        <f t="shared" si="89"/>
        <v>1261.0088995480078</v>
      </c>
      <c r="BN70">
        <f t="shared" si="90"/>
        <v>0.84080712883928621</v>
      </c>
      <c r="BO70">
        <f t="shared" si="91"/>
        <v>0.16115775865982232</v>
      </c>
      <c r="BP70">
        <v>6</v>
      </c>
      <c r="BQ70">
        <v>0.5</v>
      </c>
      <c r="BR70" t="s">
        <v>303</v>
      </c>
      <c r="BS70">
        <v>1634232299</v>
      </c>
      <c r="BT70">
        <v>393.41899999999998</v>
      </c>
      <c r="BU70">
        <v>400.20400000000001</v>
      </c>
      <c r="BV70">
        <v>19.0181</v>
      </c>
      <c r="BW70">
        <v>15.970700000000001</v>
      </c>
      <c r="BX70">
        <v>391.07299999999998</v>
      </c>
      <c r="BY70">
        <v>18.952100000000002</v>
      </c>
      <c r="BZ70">
        <v>999.976</v>
      </c>
      <c r="CA70">
        <v>89.985900000000001</v>
      </c>
      <c r="CB70">
        <v>0.10016899999999999</v>
      </c>
      <c r="CC70">
        <v>26.2349</v>
      </c>
      <c r="CD70">
        <v>25.8065</v>
      </c>
      <c r="CE70">
        <v>999.9</v>
      </c>
      <c r="CF70">
        <v>0</v>
      </c>
      <c r="CG70">
        <v>0</v>
      </c>
      <c r="CH70">
        <v>9981.25</v>
      </c>
      <c r="CI70">
        <v>0</v>
      </c>
      <c r="CJ70">
        <v>1.5289399999999999E-3</v>
      </c>
      <c r="CK70">
        <v>1499.76</v>
      </c>
      <c r="CL70">
        <v>0.97300299999999995</v>
      </c>
      <c r="CM70">
        <v>2.6997E-2</v>
      </c>
      <c r="CN70">
        <v>0</v>
      </c>
      <c r="CO70">
        <v>1113.07</v>
      </c>
      <c r="CP70">
        <v>5.0005600000000001</v>
      </c>
      <c r="CQ70">
        <v>16337.3</v>
      </c>
      <c r="CR70">
        <v>12929.4</v>
      </c>
      <c r="CS70">
        <v>37.561999999999998</v>
      </c>
      <c r="CT70">
        <v>38.625</v>
      </c>
      <c r="CU70">
        <v>37.75</v>
      </c>
      <c r="CV70">
        <v>37.5</v>
      </c>
      <c r="CW70">
        <v>38.75</v>
      </c>
      <c r="CX70">
        <v>1454.41</v>
      </c>
      <c r="CY70">
        <v>40.35</v>
      </c>
      <c r="CZ70">
        <v>0</v>
      </c>
      <c r="DA70">
        <v>121.7999999523163</v>
      </c>
      <c r="DB70">
        <v>0</v>
      </c>
      <c r="DC70">
        <v>1112.531923076923</v>
      </c>
      <c r="DD70">
        <v>5.0143589750938773</v>
      </c>
      <c r="DE70">
        <v>59.268376142277191</v>
      </c>
      <c r="DF70">
        <v>16334.08461538462</v>
      </c>
      <c r="DG70">
        <v>15</v>
      </c>
      <c r="DH70">
        <v>1634232325.5</v>
      </c>
      <c r="DI70" t="s">
        <v>518</v>
      </c>
      <c r="DJ70">
        <v>1634232319</v>
      </c>
      <c r="DK70">
        <v>1634232325.5</v>
      </c>
      <c r="DL70">
        <v>59</v>
      </c>
      <c r="DM70">
        <v>0.246</v>
      </c>
      <c r="DN70">
        <v>-1E-3</v>
      </c>
      <c r="DO70">
        <v>2.3460000000000001</v>
      </c>
      <c r="DP70">
        <v>6.6000000000000003E-2</v>
      </c>
      <c r="DQ70">
        <v>400</v>
      </c>
      <c r="DR70">
        <v>16</v>
      </c>
      <c r="DS70">
        <v>0.28000000000000003</v>
      </c>
      <c r="DT70">
        <v>0.03</v>
      </c>
      <c r="DU70">
        <v>-7.0628917500000004</v>
      </c>
      <c r="DV70">
        <v>0.34124904315196303</v>
      </c>
      <c r="DW70">
        <v>3.6118838705549432E-2</v>
      </c>
      <c r="DX70">
        <v>1</v>
      </c>
      <c r="DY70">
        <v>1112.1296969696971</v>
      </c>
      <c r="DZ70">
        <v>6.9416208442617977</v>
      </c>
      <c r="EA70">
        <v>0.69120660792507405</v>
      </c>
      <c r="EB70">
        <v>0</v>
      </c>
      <c r="EC70">
        <v>3.0743149999999999</v>
      </c>
      <c r="ED70">
        <v>0.12761718574108979</v>
      </c>
      <c r="EE70">
        <v>1.5631326559188731E-2</v>
      </c>
      <c r="EF70">
        <v>0</v>
      </c>
      <c r="EG70">
        <v>1</v>
      </c>
      <c r="EH70">
        <v>3</v>
      </c>
      <c r="EI70" t="s">
        <v>318</v>
      </c>
      <c r="EJ70">
        <v>100</v>
      </c>
      <c r="EK70">
        <v>100</v>
      </c>
      <c r="EL70">
        <v>2.3460000000000001</v>
      </c>
      <c r="EM70">
        <v>6.6000000000000003E-2</v>
      </c>
      <c r="EN70">
        <v>1.486080291551265</v>
      </c>
      <c r="EO70">
        <v>1.948427853356016E-3</v>
      </c>
      <c r="EP70">
        <v>-1.17243448438673E-6</v>
      </c>
      <c r="EQ70">
        <v>3.7522437633766031E-10</v>
      </c>
      <c r="ER70">
        <v>-6.6831781044455779E-2</v>
      </c>
      <c r="ES70">
        <v>1.324990706552629E-3</v>
      </c>
      <c r="ET70">
        <v>4.5198677459254959E-4</v>
      </c>
      <c r="EU70">
        <v>-2.6198240979392152E-7</v>
      </c>
      <c r="EV70">
        <v>2</v>
      </c>
      <c r="EW70">
        <v>2078</v>
      </c>
      <c r="EX70">
        <v>1</v>
      </c>
      <c r="EY70">
        <v>28</v>
      </c>
      <c r="EZ70">
        <v>3</v>
      </c>
      <c r="FA70">
        <v>2.9</v>
      </c>
      <c r="FB70">
        <v>1.62476</v>
      </c>
      <c r="FC70">
        <v>2.5549300000000001</v>
      </c>
      <c r="FD70">
        <v>2.8491200000000001</v>
      </c>
      <c r="FE70">
        <v>3.1726100000000002</v>
      </c>
      <c r="FF70">
        <v>3.0981399999999999</v>
      </c>
      <c r="FG70">
        <v>2.3901400000000002</v>
      </c>
      <c r="FH70">
        <v>35.894399999999997</v>
      </c>
      <c r="FI70">
        <v>24.227599999999999</v>
      </c>
      <c r="FJ70">
        <v>18</v>
      </c>
      <c r="FK70">
        <v>1066.8</v>
      </c>
      <c r="FL70">
        <v>718.35299999999995</v>
      </c>
      <c r="FM70">
        <v>24.9998</v>
      </c>
      <c r="FN70">
        <v>24.337199999999999</v>
      </c>
      <c r="FO70">
        <v>30.0001</v>
      </c>
      <c r="FP70">
        <v>24.080400000000001</v>
      </c>
      <c r="FQ70">
        <v>24.154699999999998</v>
      </c>
      <c r="FR70">
        <v>32.537100000000002</v>
      </c>
      <c r="FS70">
        <v>39.639899999999997</v>
      </c>
      <c r="FT70">
        <v>0</v>
      </c>
      <c r="FU70">
        <v>25</v>
      </c>
      <c r="FV70">
        <v>400</v>
      </c>
      <c r="FW70">
        <v>15.904400000000001</v>
      </c>
      <c r="FX70">
        <v>101.21</v>
      </c>
      <c r="FY70">
        <v>101.661</v>
      </c>
    </row>
    <row r="71" spans="1:181" x14ac:dyDescent="0.2">
      <c r="A71">
        <v>53</v>
      </c>
      <c r="B71">
        <v>1634232446.5</v>
      </c>
      <c r="C71">
        <v>8907.4000000953674</v>
      </c>
      <c r="D71" t="s">
        <v>519</v>
      </c>
      <c r="E71" t="s">
        <v>520</v>
      </c>
      <c r="F71" t="s">
        <v>300</v>
      </c>
      <c r="G71">
        <v>1634232446.5</v>
      </c>
      <c r="H71">
        <f t="shared" si="46"/>
        <v>4.9899617078639222E-3</v>
      </c>
      <c r="I71">
        <f t="shared" si="47"/>
        <v>4.9899617078639222</v>
      </c>
      <c r="J71">
        <f t="shared" si="48"/>
        <v>8.7671218915349858</v>
      </c>
      <c r="K71">
        <f t="shared" si="49"/>
        <v>393.637</v>
      </c>
      <c r="L71">
        <f t="shared" si="50"/>
        <v>330.82544368825842</v>
      </c>
      <c r="M71">
        <f t="shared" si="51"/>
        <v>29.802173488299431</v>
      </c>
      <c r="N71">
        <f t="shared" si="52"/>
        <v>35.460507615817598</v>
      </c>
      <c r="O71">
        <f t="shared" si="53"/>
        <v>0.28247936371109433</v>
      </c>
      <c r="P71">
        <f t="shared" si="54"/>
        <v>2.7502882084012099</v>
      </c>
      <c r="Q71">
        <f t="shared" si="55"/>
        <v>0.26729400213194865</v>
      </c>
      <c r="R71">
        <f t="shared" si="56"/>
        <v>0.1683550359020986</v>
      </c>
      <c r="S71">
        <f t="shared" si="57"/>
        <v>241.69433012720532</v>
      </c>
      <c r="T71">
        <f t="shared" si="58"/>
        <v>26.276393229736655</v>
      </c>
      <c r="U71">
        <f t="shared" si="59"/>
        <v>25.795400000000001</v>
      </c>
      <c r="V71">
        <f t="shared" si="60"/>
        <v>3.3336221219897721</v>
      </c>
      <c r="W71">
        <f t="shared" si="61"/>
        <v>49.929652853438874</v>
      </c>
      <c r="X71">
        <f t="shared" si="62"/>
        <v>1.6988634933292797</v>
      </c>
      <c r="Y71">
        <f t="shared" si="63"/>
        <v>3.4025141298619537</v>
      </c>
      <c r="Z71">
        <f t="shared" si="64"/>
        <v>1.6347586286604925</v>
      </c>
      <c r="AA71">
        <f t="shared" si="65"/>
        <v>-220.05731131679897</v>
      </c>
      <c r="AB71">
        <f t="shared" si="66"/>
        <v>51.243334695241906</v>
      </c>
      <c r="AC71">
        <f t="shared" si="67"/>
        <v>3.9796558780479105</v>
      </c>
      <c r="AD71">
        <f t="shared" si="68"/>
        <v>76.860009383696166</v>
      </c>
      <c r="AE71">
        <v>0</v>
      </c>
      <c r="AF71">
        <v>0</v>
      </c>
      <c r="AG71">
        <f t="shared" si="69"/>
        <v>1</v>
      </c>
      <c r="AH71">
        <f t="shared" si="70"/>
        <v>0</v>
      </c>
      <c r="AI71">
        <f t="shared" si="71"/>
        <v>47783.728823949546</v>
      </c>
      <c r="AJ71" t="s">
        <v>301</v>
      </c>
      <c r="AK71">
        <v>0</v>
      </c>
      <c r="AL71">
        <v>0</v>
      </c>
      <c r="AM71">
        <v>0</v>
      </c>
      <c r="AN71" t="e">
        <f t="shared" si="72"/>
        <v>#DIV/0!</v>
      </c>
      <c r="AO71">
        <v>-1</v>
      </c>
      <c r="AP71" t="s">
        <v>521</v>
      </c>
      <c r="AQ71">
        <v>10304.299999999999</v>
      </c>
      <c r="AR71">
        <v>1071.5603846153849</v>
      </c>
      <c r="AS71">
        <v>1188.6300000000001</v>
      </c>
      <c r="AT71">
        <f t="shared" si="73"/>
        <v>9.849121710255937E-2</v>
      </c>
      <c r="AU71">
        <v>0.5</v>
      </c>
      <c r="AV71">
        <f t="shared" si="74"/>
        <v>1260.9842995477748</v>
      </c>
      <c r="AW71">
        <f t="shared" si="75"/>
        <v>8.7671218915349858</v>
      </c>
      <c r="AX71">
        <f t="shared" si="76"/>
        <v>62.097939204839321</v>
      </c>
      <c r="AY71">
        <f t="shared" si="77"/>
        <v>7.7456332287703794E-3</v>
      </c>
      <c r="AZ71">
        <f t="shared" si="78"/>
        <v>-1</v>
      </c>
      <c r="BA71" t="e">
        <f t="shared" si="79"/>
        <v>#DIV/0!</v>
      </c>
      <c r="BB71" t="s">
        <v>301</v>
      </c>
      <c r="BC71">
        <v>0</v>
      </c>
      <c r="BD71" t="e">
        <f t="shared" si="80"/>
        <v>#DIV/0!</v>
      </c>
      <c r="BE71" t="e">
        <f t="shared" si="81"/>
        <v>#DIV/0!</v>
      </c>
      <c r="BF71" t="e">
        <f t="shared" si="82"/>
        <v>#DIV/0!</v>
      </c>
      <c r="BG71" t="e">
        <f t="shared" si="83"/>
        <v>#DIV/0!</v>
      </c>
      <c r="BH71">
        <f t="shared" si="84"/>
        <v>9.8491217102559397E-2</v>
      </c>
      <c r="BI71" t="e">
        <f t="shared" si="85"/>
        <v>#DIV/0!</v>
      </c>
      <c r="BJ71" t="e">
        <f t="shared" si="86"/>
        <v>#DIV/0!</v>
      </c>
      <c r="BK71" t="e">
        <f t="shared" si="87"/>
        <v>#DIV/0!</v>
      </c>
      <c r="BL71">
        <f t="shared" si="88"/>
        <v>1499.73</v>
      </c>
      <c r="BM71">
        <f t="shared" si="89"/>
        <v>1260.9842995477748</v>
      </c>
      <c r="BN71">
        <f t="shared" si="90"/>
        <v>0.84080754505662669</v>
      </c>
      <c r="BO71">
        <f t="shared" si="91"/>
        <v>0.16115856195928954</v>
      </c>
      <c r="BP71">
        <v>6</v>
      </c>
      <c r="BQ71">
        <v>0.5</v>
      </c>
      <c r="BR71" t="s">
        <v>303</v>
      </c>
      <c r="BS71">
        <v>1634232446.5</v>
      </c>
      <c r="BT71">
        <v>393.637</v>
      </c>
      <c r="BU71">
        <v>400.07600000000002</v>
      </c>
      <c r="BV71">
        <v>18.858599999999999</v>
      </c>
      <c r="BW71">
        <v>15.920999999999999</v>
      </c>
      <c r="BX71">
        <v>391.25900000000001</v>
      </c>
      <c r="BY71">
        <v>18.746200000000002</v>
      </c>
      <c r="BZ71">
        <v>999.971</v>
      </c>
      <c r="CA71">
        <v>89.984399999999994</v>
      </c>
      <c r="CB71">
        <v>9.9884799999999996E-2</v>
      </c>
      <c r="CC71">
        <v>26.140999999999998</v>
      </c>
      <c r="CD71">
        <v>25.795400000000001</v>
      </c>
      <c r="CE71">
        <v>999.9</v>
      </c>
      <c r="CF71">
        <v>0</v>
      </c>
      <c r="CG71">
        <v>0</v>
      </c>
      <c r="CH71">
        <v>10014.4</v>
      </c>
      <c r="CI71">
        <v>0</v>
      </c>
      <c r="CJ71">
        <v>1.5289399999999999E-3</v>
      </c>
      <c r="CK71">
        <v>1499.73</v>
      </c>
      <c r="CL71">
        <v>0.97299199999999997</v>
      </c>
      <c r="CM71">
        <v>2.70076E-2</v>
      </c>
      <c r="CN71">
        <v>0</v>
      </c>
      <c r="CO71">
        <v>1068.3599999999999</v>
      </c>
      <c r="CP71">
        <v>5.0005600000000001</v>
      </c>
      <c r="CQ71">
        <v>15678.1</v>
      </c>
      <c r="CR71">
        <v>12929.2</v>
      </c>
      <c r="CS71">
        <v>38.186999999999998</v>
      </c>
      <c r="CT71">
        <v>38.561999999999998</v>
      </c>
      <c r="CU71">
        <v>37.061999999999998</v>
      </c>
      <c r="CV71">
        <v>37.5</v>
      </c>
      <c r="CW71">
        <v>38.436999999999998</v>
      </c>
      <c r="CX71">
        <v>1454.36</v>
      </c>
      <c r="CY71">
        <v>40.369999999999997</v>
      </c>
      <c r="CZ71">
        <v>0</v>
      </c>
      <c r="DA71">
        <v>147.20000004768369</v>
      </c>
      <c r="DB71">
        <v>0</v>
      </c>
      <c r="DC71">
        <v>1071.5603846153849</v>
      </c>
      <c r="DD71">
        <v>-24.576068406959251</v>
      </c>
      <c r="DE71">
        <v>-286.47179503939049</v>
      </c>
      <c r="DF71">
        <v>15717.01923076923</v>
      </c>
      <c r="DG71">
        <v>15</v>
      </c>
      <c r="DH71">
        <v>1634232387.5</v>
      </c>
      <c r="DI71" t="s">
        <v>522</v>
      </c>
      <c r="DJ71">
        <v>1634232384.5</v>
      </c>
      <c r="DK71">
        <v>1634232387.5</v>
      </c>
      <c r="DL71">
        <v>60</v>
      </c>
      <c r="DM71">
        <v>0.04</v>
      </c>
      <c r="DN71">
        <v>-1E-3</v>
      </c>
      <c r="DO71">
        <v>2.3849999999999998</v>
      </c>
      <c r="DP71">
        <v>6.4000000000000001E-2</v>
      </c>
      <c r="DQ71">
        <v>400</v>
      </c>
      <c r="DR71">
        <v>16</v>
      </c>
      <c r="DS71">
        <v>0.35</v>
      </c>
      <c r="DT71">
        <v>0.02</v>
      </c>
      <c r="DU71">
        <v>-6.4383305000000011</v>
      </c>
      <c r="DV71">
        <v>-7.6510919324566204E-2</v>
      </c>
      <c r="DW71">
        <v>2.183690831482334E-2</v>
      </c>
      <c r="DX71">
        <v>1</v>
      </c>
      <c r="DY71">
        <v>1072.679090909091</v>
      </c>
      <c r="DZ71">
        <v>-24.599579130483342</v>
      </c>
      <c r="EA71">
        <v>2.3539603812689851</v>
      </c>
      <c r="EB71">
        <v>0</v>
      </c>
      <c r="EC71">
        <v>2.9626570000000001</v>
      </c>
      <c r="ED71">
        <v>-0.14382416510319571</v>
      </c>
      <c r="EE71">
        <v>1.3863398428956709E-2</v>
      </c>
      <c r="EF71">
        <v>0</v>
      </c>
      <c r="EG71">
        <v>1</v>
      </c>
      <c r="EH71">
        <v>3</v>
      </c>
      <c r="EI71" t="s">
        <v>318</v>
      </c>
      <c r="EJ71">
        <v>100</v>
      </c>
      <c r="EK71">
        <v>100</v>
      </c>
      <c r="EL71">
        <v>2.3780000000000001</v>
      </c>
      <c r="EM71">
        <v>0.1124</v>
      </c>
      <c r="EN71">
        <v>1.7723470648048529</v>
      </c>
      <c r="EO71">
        <v>1.948427853356016E-3</v>
      </c>
      <c r="EP71">
        <v>-1.17243448438673E-6</v>
      </c>
      <c r="EQ71">
        <v>3.7522437633766031E-10</v>
      </c>
      <c r="ER71">
        <v>-6.9501993260769834E-2</v>
      </c>
      <c r="ES71">
        <v>1.324990706552629E-3</v>
      </c>
      <c r="ET71">
        <v>4.5198677459254959E-4</v>
      </c>
      <c r="EU71">
        <v>-2.6198240979392152E-7</v>
      </c>
      <c r="EV71">
        <v>2</v>
      </c>
      <c r="EW71">
        <v>2078</v>
      </c>
      <c r="EX71">
        <v>1</v>
      </c>
      <c r="EY71">
        <v>28</v>
      </c>
      <c r="EZ71">
        <v>1</v>
      </c>
      <c r="FA71">
        <v>1</v>
      </c>
      <c r="FB71">
        <v>1.6198699999999999</v>
      </c>
      <c r="FC71">
        <v>2.5451700000000002</v>
      </c>
      <c r="FD71">
        <v>2.8491200000000001</v>
      </c>
      <c r="FE71">
        <v>3.1726100000000002</v>
      </c>
      <c r="FF71">
        <v>3.0981399999999999</v>
      </c>
      <c r="FG71">
        <v>2.3815900000000001</v>
      </c>
      <c r="FH71">
        <v>35.9178</v>
      </c>
      <c r="FI71">
        <v>24.227599999999999</v>
      </c>
      <c r="FJ71">
        <v>18</v>
      </c>
      <c r="FK71">
        <v>1066.57</v>
      </c>
      <c r="FL71">
        <v>717.35199999999998</v>
      </c>
      <c r="FM71">
        <v>24.9998</v>
      </c>
      <c r="FN71">
        <v>24.3691</v>
      </c>
      <c r="FO71">
        <v>30.0001</v>
      </c>
      <c r="FP71">
        <v>24.114899999999999</v>
      </c>
      <c r="FQ71">
        <v>24.1905</v>
      </c>
      <c r="FR71">
        <v>32.4285</v>
      </c>
      <c r="FS71">
        <v>39.907400000000003</v>
      </c>
      <c r="FT71">
        <v>0</v>
      </c>
      <c r="FU71">
        <v>25</v>
      </c>
      <c r="FV71">
        <v>400</v>
      </c>
      <c r="FW71">
        <v>15.963699999999999</v>
      </c>
      <c r="FX71">
        <v>101.205</v>
      </c>
      <c r="FY71">
        <v>101.654</v>
      </c>
    </row>
    <row r="72" spans="1:181" x14ac:dyDescent="0.2">
      <c r="A72">
        <v>54</v>
      </c>
      <c r="B72">
        <v>1634232568.5</v>
      </c>
      <c r="C72">
        <v>9029.4000000953674</v>
      </c>
      <c r="D72" t="s">
        <v>523</v>
      </c>
      <c r="E72" t="s">
        <v>524</v>
      </c>
      <c r="F72" t="s">
        <v>300</v>
      </c>
      <c r="G72">
        <v>1634232568.5</v>
      </c>
      <c r="H72">
        <f t="shared" si="46"/>
        <v>4.0685000091216558E-3</v>
      </c>
      <c r="I72">
        <f t="shared" si="47"/>
        <v>4.0685000091216557</v>
      </c>
      <c r="J72">
        <f t="shared" si="48"/>
        <v>10.570597491598472</v>
      </c>
      <c r="K72">
        <f t="shared" si="49"/>
        <v>592.15800000000002</v>
      </c>
      <c r="L72">
        <f t="shared" si="50"/>
        <v>497.10315728417567</v>
      </c>
      <c r="M72">
        <f t="shared" si="51"/>
        <v>44.781104947094974</v>
      </c>
      <c r="N72">
        <f t="shared" si="52"/>
        <v>53.344037660382007</v>
      </c>
      <c r="O72">
        <f t="shared" si="53"/>
        <v>0.22353382795028229</v>
      </c>
      <c r="P72">
        <f t="shared" si="54"/>
        <v>2.7464859481542234</v>
      </c>
      <c r="Q72">
        <f t="shared" si="55"/>
        <v>0.21389604069472179</v>
      </c>
      <c r="R72">
        <f t="shared" si="56"/>
        <v>0.13451631332448799</v>
      </c>
      <c r="S72">
        <f t="shared" si="57"/>
        <v>241.73582612735663</v>
      </c>
      <c r="T72">
        <f t="shared" si="58"/>
        <v>26.634606364934484</v>
      </c>
      <c r="U72">
        <f t="shared" si="59"/>
        <v>25.931799999999999</v>
      </c>
      <c r="V72">
        <f t="shared" si="60"/>
        <v>3.3606651933839076</v>
      </c>
      <c r="W72">
        <f t="shared" si="61"/>
        <v>49.521032233011297</v>
      </c>
      <c r="X72">
        <f t="shared" si="62"/>
        <v>1.6952661984123001</v>
      </c>
      <c r="Y72">
        <f t="shared" si="63"/>
        <v>3.4233256496665185</v>
      </c>
      <c r="Z72">
        <f t="shared" si="64"/>
        <v>1.6653989949716075</v>
      </c>
      <c r="AA72">
        <f t="shared" si="65"/>
        <v>-179.42085040226502</v>
      </c>
      <c r="AB72">
        <f t="shared" si="66"/>
        <v>46.256615156484635</v>
      </c>
      <c r="AC72">
        <f t="shared" si="67"/>
        <v>3.601676985210275</v>
      </c>
      <c r="AD72">
        <f t="shared" si="68"/>
        <v>112.17326786678652</v>
      </c>
      <c r="AE72">
        <v>0</v>
      </c>
      <c r="AF72">
        <v>0</v>
      </c>
      <c r="AG72">
        <f t="shared" si="69"/>
        <v>1</v>
      </c>
      <c r="AH72">
        <f t="shared" si="70"/>
        <v>0</v>
      </c>
      <c r="AI72">
        <f t="shared" si="71"/>
        <v>47664.067417793776</v>
      </c>
      <c r="AJ72" t="s">
        <v>301</v>
      </c>
      <c r="AK72">
        <v>0</v>
      </c>
      <c r="AL72">
        <v>0</v>
      </c>
      <c r="AM72">
        <v>0</v>
      </c>
      <c r="AN72" t="e">
        <f t="shared" si="72"/>
        <v>#DIV/0!</v>
      </c>
      <c r="AO72">
        <v>-1</v>
      </c>
      <c r="AP72" t="s">
        <v>525</v>
      </c>
      <c r="AQ72">
        <v>10298.299999999999</v>
      </c>
      <c r="AR72">
        <v>1047.8416</v>
      </c>
      <c r="AS72">
        <v>1166.8800000000001</v>
      </c>
      <c r="AT72">
        <f t="shared" si="73"/>
        <v>0.10201426024955451</v>
      </c>
      <c r="AU72">
        <v>0.5</v>
      </c>
      <c r="AV72">
        <f t="shared" si="74"/>
        <v>1261.2026995478532</v>
      </c>
      <c r="AW72">
        <f t="shared" si="75"/>
        <v>10.570597491598472</v>
      </c>
      <c r="AX72">
        <f t="shared" si="76"/>
        <v>64.330330209557701</v>
      </c>
      <c r="AY72">
        <f t="shared" si="77"/>
        <v>9.1742568389257192E-3</v>
      </c>
      <c r="AZ72">
        <f t="shared" si="78"/>
        <v>-1</v>
      </c>
      <c r="BA72" t="e">
        <f t="shared" si="79"/>
        <v>#DIV/0!</v>
      </c>
      <c r="BB72" t="s">
        <v>301</v>
      </c>
      <c r="BC72">
        <v>0</v>
      </c>
      <c r="BD72" t="e">
        <f t="shared" si="80"/>
        <v>#DIV/0!</v>
      </c>
      <c r="BE72" t="e">
        <f t="shared" si="81"/>
        <v>#DIV/0!</v>
      </c>
      <c r="BF72" t="e">
        <f t="shared" si="82"/>
        <v>#DIV/0!</v>
      </c>
      <c r="BG72" t="e">
        <f t="shared" si="83"/>
        <v>#DIV/0!</v>
      </c>
      <c r="BH72">
        <f t="shared" si="84"/>
        <v>0.10201426024955447</v>
      </c>
      <c r="BI72" t="e">
        <f t="shared" si="85"/>
        <v>#DIV/0!</v>
      </c>
      <c r="BJ72" t="e">
        <f t="shared" si="86"/>
        <v>#DIV/0!</v>
      </c>
      <c r="BK72" t="e">
        <f t="shared" si="87"/>
        <v>#DIV/0!</v>
      </c>
      <c r="BL72">
        <f t="shared" si="88"/>
        <v>1499.99</v>
      </c>
      <c r="BM72">
        <f t="shared" si="89"/>
        <v>1261.2026995478532</v>
      </c>
      <c r="BN72">
        <f t="shared" si="90"/>
        <v>0.84080740508126939</v>
      </c>
      <c r="BO72">
        <f t="shared" si="91"/>
        <v>0.16115829180684979</v>
      </c>
      <c r="BP72">
        <v>6</v>
      </c>
      <c r="BQ72">
        <v>0.5</v>
      </c>
      <c r="BR72" t="s">
        <v>303</v>
      </c>
      <c r="BS72">
        <v>1634232568.5</v>
      </c>
      <c r="BT72">
        <v>592.15800000000002</v>
      </c>
      <c r="BU72">
        <v>599.94600000000003</v>
      </c>
      <c r="BV72">
        <v>18.8187</v>
      </c>
      <c r="BW72">
        <v>16.423500000000001</v>
      </c>
      <c r="BX72">
        <v>589.38</v>
      </c>
      <c r="BY72">
        <v>18.7407</v>
      </c>
      <c r="BZ72">
        <v>999.98400000000004</v>
      </c>
      <c r="CA72">
        <v>89.984099999999998</v>
      </c>
      <c r="CB72">
        <v>0.10002900000000001</v>
      </c>
      <c r="CC72">
        <v>26.244199999999999</v>
      </c>
      <c r="CD72">
        <v>25.931799999999999</v>
      </c>
      <c r="CE72">
        <v>999.9</v>
      </c>
      <c r="CF72">
        <v>0</v>
      </c>
      <c r="CG72">
        <v>0</v>
      </c>
      <c r="CH72">
        <v>9991.8799999999992</v>
      </c>
      <c r="CI72">
        <v>0</v>
      </c>
      <c r="CJ72">
        <v>1.5289399999999999E-3</v>
      </c>
      <c r="CK72">
        <v>1499.99</v>
      </c>
      <c r="CL72">
        <v>0.97299899999999995</v>
      </c>
      <c r="CM72">
        <v>2.70012E-2</v>
      </c>
      <c r="CN72">
        <v>0</v>
      </c>
      <c r="CO72">
        <v>1046.29</v>
      </c>
      <c r="CP72">
        <v>5.0005600000000001</v>
      </c>
      <c r="CQ72">
        <v>15457.3</v>
      </c>
      <c r="CR72">
        <v>12931.5</v>
      </c>
      <c r="CS72">
        <v>40.25</v>
      </c>
      <c r="CT72">
        <v>40.875</v>
      </c>
      <c r="CU72">
        <v>39.061999999999998</v>
      </c>
      <c r="CV72">
        <v>41</v>
      </c>
      <c r="CW72">
        <v>40.75</v>
      </c>
      <c r="CX72">
        <v>1454.62</v>
      </c>
      <c r="CY72">
        <v>40.369999999999997</v>
      </c>
      <c r="CZ72">
        <v>0</v>
      </c>
      <c r="DA72">
        <v>121.2999999523163</v>
      </c>
      <c r="DB72">
        <v>0</v>
      </c>
      <c r="DC72">
        <v>1047.8416</v>
      </c>
      <c r="DD72">
        <v>-12.285384619069189</v>
      </c>
      <c r="DE72">
        <v>-156.20769241714251</v>
      </c>
      <c r="DF72">
        <v>15476.324000000001</v>
      </c>
      <c r="DG72">
        <v>15</v>
      </c>
      <c r="DH72">
        <v>1634232590</v>
      </c>
      <c r="DI72" t="s">
        <v>526</v>
      </c>
      <c r="DJ72">
        <v>1634232587.5</v>
      </c>
      <c r="DK72">
        <v>1634232590</v>
      </c>
      <c r="DL72">
        <v>61</v>
      </c>
      <c r="DM72">
        <v>0.18</v>
      </c>
      <c r="DN72">
        <v>5.0000000000000001E-3</v>
      </c>
      <c r="DO72">
        <v>2.778</v>
      </c>
      <c r="DP72">
        <v>7.8E-2</v>
      </c>
      <c r="DQ72">
        <v>600</v>
      </c>
      <c r="DR72">
        <v>16</v>
      </c>
      <c r="DS72">
        <v>0.51</v>
      </c>
      <c r="DT72">
        <v>0.03</v>
      </c>
      <c r="DU72">
        <v>-8.0860889999999994</v>
      </c>
      <c r="DV72">
        <v>0.34898746716700968</v>
      </c>
      <c r="DW72">
        <v>4.7297198743688783E-2</v>
      </c>
      <c r="DX72">
        <v>1</v>
      </c>
      <c r="DY72">
        <v>1048.493428571428</v>
      </c>
      <c r="DZ72">
        <v>-12.791859099803901</v>
      </c>
      <c r="EA72">
        <v>1.3018381353349049</v>
      </c>
      <c r="EB72">
        <v>0</v>
      </c>
      <c r="EC72">
        <v>2.4894585</v>
      </c>
      <c r="ED72">
        <v>-0.25467624765478469</v>
      </c>
      <c r="EE72">
        <v>2.5828116612521299E-2</v>
      </c>
      <c r="EF72">
        <v>0</v>
      </c>
      <c r="EG72">
        <v>1</v>
      </c>
      <c r="EH72">
        <v>3</v>
      </c>
      <c r="EI72" t="s">
        <v>318</v>
      </c>
      <c r="EJ72">
        <v>100</v>
      </c>
      <c r="EK72">
        <v>100</v>
      </c>
      <c r="EL72">
        <v>2.778</v>
      </c>
      <c r="EM72">
        <v>7.8E-2</v>
      </c>
      <c r="EN72">
        <v>1.7723470648048529</v>
      </c>
      <c r="EO72">
        <v>1.948427853356016E-3</v>
      </c>
      <c r="EP72">
        <v>-1.17243448438673E-6</v>
      </c>
      <c r="EQ72">
        <v>3.7522437633766031E-10</v>
      </c>
      <c r="ER72">
        <v>-6.9501993260769834E-2</v>
      </c>
      <c r="ES72">
        <v>1.324990706552629E-3</v>
      </c>
      <c r="ET72">
        <v>4.5198677459254959E-4</v>
      </c>
      <c r="EU72">
        <v>-2.6198240979392152E-7</v>
      </c>
      <c r="EV72">
        <v>2</v>
      </c>
      <c r="EW72">
        <v>2078</v>
      </c>
      <c r="EX72">
        <v>1</v>
      </c>
      <c r="EY72">
        <v>28</v>
      </c>
      <c r="EZ72">
        <v>3.1</v>
      </c>
      <c r="FA72">
        <v>3</v>
      </c>
      <c r="FB72">
        <v>2.2412100000000001</v>
      </c>
      <c r="FC72">
        <v>2.5476100000000002</v>
      </c>
      <c r="FD72">
        <v>2.8491200000000001</v>
      </c>
      <c r="FE72">
        <v>3.1726100000000002</v>
      </c>
      <c r="FF72">
        <v>3.0981399999999999</v>
      </c>
      <c r="FG72">
        <v>2.3901400000000002</v>
      </c>
      <c r="FH72">
        <v>35.941200000000002</v>
      </c>
      <c r="FI72">
        <v>24.2364</v>
      </c>
      <c r="FJ72">
        <v>18</v>
      </c>
      <c r="FK72">
        <v>1065.6099999999999</v>
      </c>
      <c r="FL72">
        <v>719.36099999999999</v>
      </c>
      <c r="FM72">
        <v>24.9999</v>
      </c>
      <c r="FN72">
        <v>24.3855</v>
      </c>
      <c r="FO72">
        <v>30.0002</v>
      </c>
      <c r="FP72">
        <v>24.133199999999999</v>
      </c>
      <c r="FQ72">
        <v>24.209199999999999</v>
      </c>
      <c r="FR72">
        <v>44.8842</v>
      </c>
      <c r="FS72">
        <v>36.761400000000002</v>
      </c>
      <c r="FT72">
        <v>0</v>
      </c>
      <c r="FU72">
        <v>25</v>
      </c>
      <c r="FV72">
        <v>600</v>
      </c>
      <c r="FW72">
        <v>16.523900000000001</v>
      </c>
      <c r="FX72">
        <v>101.199</v>
      </c>
      <c r="FY72">
        <v>101.649</v>
      </c>
    </row>
    <row r="73" spans="1:181" x14ac:dyDescent="0.2">
      <c r="A73">
        <v>55</v>
      </c>
      <c r="B73">
        <v>1634232711</v>
      </c>
      <c r="C73">
        <v>9171.9000000953674</v>
      </c>
      <c r="D73" t="s">
        <v>527</v>
      </c>
      <c r="E73" t="s">
        <v>528</v>
      </c>
      <c r="F73" t="s">
        <v>300</v>
      </c>
      <c r="G73">
        <v>1634232711</v>
      </c>
      <c r="H73">
        <f t="shared" si="46"/>
        <v>2.8315877255819378E-3</v>
      </c>
      <c r="I73">
        <f t="shared" si="47"/>
        <v>2.8315877255819379</v>
      </c>
      <c r="J73">
        <f t="shared" si="48"/>
        <v>11.779455461999978</v>
      </c>
      <c r="K73">
        <f t="shared" si="49"/>
        <v>791.56499999999994</v>
      </c>
      <c r="L73">
        <f t="shared" si="50"/>
        <v>641.80119065279132</v>
      </c>
      <c r="M73">
        <f t="shared" si="51"/>
        <v>57.813157565778603</v>
      </c>
      <c r="N73">
        <f t="shared" si="52"/>
        <v>71.303812979855991</v>
      </c>
      <c r="O73">
        <f t="shared" si="53"/>
        <v>0.15137962234453695</v>
      </c>
      <c r="P73">
        <f t="shared" si="54"/>
        <v>2.7512500792995449</v>
      </c>
      <c r="Q73">
        <f t="shared" si="55"/>
        <v>0.14689992678897271</v>
      </c>
      <c r="R73">
        <f t="shared" si="56"/>
        <v>9.2203894773030787E-2</v>
      </c>
      <c r="S73">
        <f t="shared" si="57"/>
        <v>241.73263412734497</v>
      </c>
      <c r="T73">
        <f t="shared" si="58"/>
        <v>27.120178159238066</v>
      </c>
      <c r="U73">
        <f t="shared" si="59"/>
        <v>26.1403</v>
      </c>
      <c r="V73">
        <f t="shared" si="60"/>
        <v>3.4023733445844515</v>
      </c>
      <c r="W73">
        <f t="shared" si="61"/>
        <v>49.680555503786202</v>
      </c>
      <c r="X73">
        <f t="shared" si="62"/>
        <v>1.71535770206048</v>
      </c>
      <c r="Y73">
        <f t="shared" si="63"/>
        <v>3.4527748022659508</v>
      </c>
      <c r="Z73">
        <f t="shared" si="64"/>
        <v>1.6870156425239715</v>
      </c>
      <c r="AA73">
        <f t="shared" si="65"/>
        <v>-124.87301869816346</v>
      </c>
      <c r="AB73">
        <f t="shared" si="66"/>
        <v>36.933023174523896</v>
      </c>
      <c r="AC73">
        <f t="shared" si="67"/>
        <v>2.8758285159860906</v>
      </c>
      <c r="AD73">
        <f t="shared" si="68"/>
        <v>156.66846711969148</v>
      </c>
      <c r="AE73">
        <v>0</v>
      </c>
      <c r="AF73">
        <v>0</v>
      </c>
      <c r="AG73">
        <f t="shared" si="69"/>
        <v>1</v>
      </c>
      <c r="AH73">
        <f t="shared" si="70"/>
        <v>0</v>
      </c>
      <c r="AI73">
        <f t="shared" si="71"/>
        <v>47770.10103107219</v>
      </c>
      <c r="AJ73" t="s">
        <v>301</v>
      </c>
      <c r="AK73">
        <v>0</v>
      </c>
      <c r="AL73">
        <v>0</v>
      </c>
      <c r="AM73">
        <v>0</v>
      </c>
      <c r="AN73" t="e">
        <f t="shared" si="72"/>
        <v>#DIV/0!</v>
      </c>
      <c r="AO73">
        <v>-1</v>
      </c>
      <c r="AP73" t="s">
        <v>529</v>
      </c>
      <c r="AQ73">
        <v>10300.799999999999</v>
      </c>
      <c r="AR73">
        <v>1033.7403999999999</v>
      </c>
      <c r="AS73">
        <v>1154.05</v>
      </c>
      <c r="AT73">
        <f t="shared" si="73"/>
        <v>0.10424990251722199</v>
      </c>
      <c r="AU73">
        <v>0.5</v>
      </c>
      <c r="AV73">
        <f t="shared" si="74"/>
        <v>1261.1858995478472</v>
      </c>
      <c r="AW73">
        <f t="shared" si="75"/>
        <v>11.779455461999978</v>
      </c>
      <c r="AX73">
        <f t="shared" si="76"/>
        <v>65.739253541978997</v>
      </c>
      <c r="AY73">
        <f t="shared" si="77"/>
        <v>1.0132887995799504E-2</v>
      </c>
      <c r="AZ73">
        <f t="shared" si="78"/>
        <v>-1</v>
      </c>
      <c r="BA73" t="e">
        <f t="shared" si="79"/>
        <v>#DIV/0!</v>
      </c>
      <c r="BB73" t="s">
        <v>301</v>
      </c>
      <c r="BC73">
        <v>0</v>
      </c>
      <c r="BD73" t="e">
        <f t="shared" si="80"/>
        <v>#DIV/0!</v>
      </c>
      <c r="BE73" t="e">
        <f t="shared" si="81"/>
        <v>#DIV/0!</v>
      </c>
      <c r="BF73" t="e">
        <f t="shared" si="82"/>
        <v>#DIV/0!</v>
      </c>
      <c r="BG73" t="e">
        <f t="shared" si="83"/>
        <v>#DIV/0!</v>
      </c>
      <c r="BH73">
        <f t="shared" si="84"/>
        <v>0.10424990251722201</v>
      </c>
      <c r="BI73" t="e">
        <f t="shared" si="85"/>
        <v>#DIV/0!</v>
      </c>
      <c r="BJ73" t="e">
        <f t="shared" si="86"/>
        <v>#DIV/0!</v>
      </c>
      <c r="BK73" t="e">
        <f t="shared" si="87"/>
        <v>#DIV/0!</v>
      </c>
      <c r="BL73">
        <f t="shared" si="88"/>
        <v>1499.97</v>
      </c>
      <c r="BM73">
        <f t="shared" si="89"/>
        <v>1261.1858995478472</v>
      </c>
      <c r="BN73">
        <f t="shared" si="90"/>
        <v>0.84080741584688168</v>
      </c>
      <c r="BO73">
        <f t="shared" si="91"/>
        <v>0.16115831258448166</v>
      </c>
      <c r="BP73">
        <v>6</v>
      </c>
      <c r="BQ73">
        <v>0.5</v>
      </c>
      <c r="BR73" t="s">
        <v>303</v>
      </c>
      <c r="BS73">
        <v>1634232711</v>
      </c>
      <c r="BT73">
        <v>791.56499999999994</v>
      </c>
      <c r="BU73">
        <v>799.97699999999998</v>
      </c>
      <c r="BV73">
        <v>19.0427</v>
      </c>
      <c r="BW73">
        <v>17.376200000000001</v>
      </c>
      <c r="BX73">
        <v>788.87199999999996</v>
      </c>
      <c r="BY73">
        <v>18.9467</v>
      </c>
      <c r="BZ73">
        <v>1000.06</v>
      </c>
      <c r="CA73">
        <v>89.98</v>
      </c>
      <c r="CB73">
        <v>9.9542400000000003E-2</v>
      </c>
      <c r="CC73">
        <v>26.389299999999999</v>
      </c>
      <c r="CD73">
        <v>26.1403</v>
      </c>
      <c r="CE73">
        <v>999.9</v>
      </c>
      <c r="CF73">
        <v>0</v>
      </c>
      <c r="CG73">
        <v>0</v>
      </c>
      <c r="CH73">
        <v>10020.6</v>
      </c>
      <c r="CI73">
        <v>0</v>
      </c>
      <c r="CJ73">
        <v>1.5289399999999999E-3</v>
      </c>
      <c r="CK73">
        <v>1499.97</v>
      </c>
      <c r="CL73">
        <v>0.97299800000000003</v>
      </c>
      <c r="CM73">
        <v>2.7001899999999999E-2</v>
      </c>
      <c r="CN73">
        <v>0</v>
      </c>
      <c r="CO73">
        <v>1032.93</v>
      </c>
      <c r="CP73">
        <v>5.0005600000000001</v>
      </c>
      <c r="CQ73">
        <v>15240.3</v>
      </c>
      <c r="CR73">
        <v>12931.2</v>
      </c>
      <c r="CS73">
        <v>39.5</v>
      </c>
      <c r="CT73">
        <v>39.811999999999998</v>
      </c>
      <c r="CU73">
        <v>38.25</v>
      </c>
      <c r="CV73">
        <v>38.811999999999998</v>
      </c>
      <c r="CW73">
        <v>39.936999999999998</v>
      </c>
      <c r="CX73">
        <v>1454.6</v>
      </c>
      <c r="CY73">
        <v>40.369999999999997</v>
      </c>
      <c r="CZ73">
        <v>0</v>
      </c>
      <c r="DA73">
        <v>142</v>
      </c>
      <c r="DB73">
        <v>0</v>
      </c>
      <c r="DC73">
        <v>1033.7403999999999</v>
      </c>
      <c r="DD73">
        <v>-8.0253845957475978</v>
      </c>
      <c r="DE73">
        <v>-153.33076899444021</v>
      </c>
      <c r="DF73">
        <v>15259.864</v>
      </c>
      <c r="DG73">
        <v>15</v>
      </c>
      <c r="DH73">
        <v>1634232736</v>
      </c>
      <c r="DI73" t="s">
        <v>530</v>
      </c>
      <c r="DJ73">
        <v>1634232736</v>
      </c>
      <c r="DK73">
        <v>1634232732</v>
      </c>
      <c r="DL73">
        <v>62</v>
      </c>
      <c r="DM73">
        <v>-0.25800000000000001</v>
      </c>
      <c r="DN73">
        <v>3.0000000000000001E-3</v>
      </c>
      <c r="DO73">
        <v>2.6930000000000001</v>
      </c>
      <c r="DP73">
        <v>9.6000000000000002E-2</v>
      </c>
      <c r="DQ73">
        <v>800</v>
      </c>
      <c r="DR73">
        <v>17</v>
      </c>
      <c r="DS73">
        <v>0.23</v>
      </c>
      <c r="DT73">
        <v>0.04</v>
      </c>
      <c r="DU73">
        <v>-8.1875827500000007</v>
      </c>
      <c r="DV73">
        <v>3.6627579737363802E-2</v>
      </c>
      <c r="DW73">
        <v>4.7064199185129073E-2</v>
      </c>
      <c r="DX73">
        <v>1</v>
      </c>
      <c r="DY73">
        <v>1034.255714285714</v>
      </c>
      <c r="DZ73">
        <v>-8.5608610567521666</v>
      </c>
      <c r="EA73">
        <v>0.89639686910361438</v>
      </c>
      <c r="EB73">
        <v>0</v>
      </c>
      <c r="EC73">
        <v>1.7519175</v>
      </c>
      <c r="ED73">
        <v>-0.32891189493433931</v>
      </c>
      <c r="EE73">
        <v>3.3924294078875109E-2</v>
      </c>
      <c r="EF73">
        <v>0</v>
      </c>
      <c r="EG73">
        <v>1</v>
      </c>
      <c r="EH73">
        <v>3</v>
      </c>
      <c r="EI73" t="s">
        <v>318</v>
      </c>
      <c r="EJ73">
        <v>100</v>
      </c>
      <c r="EK73">
        <v>100</v>
      </c>
      <c r="EL73">
        <v>2.6930000000000001</v>
      </c>
      <c r="EM73">
        <v>9.6000000000000002E-2</v>
      </c>
      <c r="EN73">
        <v>1.9528726760452091</v>
      </c>
      <c r="EO73">
        <v>1.948427853356016E-3</v>
      </c>
      <c r="EP73">
        <v>-1.17243448438673E-6</v>
      </c>
      <c r="EQ73">
        <v>3.7522437633766031E-10</v>
      </c>
      <c r="ER73">
        <v>-6.4220221335935274E-2</v>
      </c>
      <c r="ES73">
        <v>1.324990706552629E-3</v>
      </c>
      <c r="ET73">
        <v>4.5198677459254959E-4</v>
      </c>
      <c r="EU73">
        <v>-2.6198240979392152E-7</v>
      </c>
      <c r="EV73">
        <v>2</v>
      </c>
      <c r="EW73">
        <v>2078</v>
      </c>
      <c r="EX73">
        <v>1</v>
      </c>
      <c r="EY73">
        <v>28</v>
      </c>
      <c r="EZ73">
        <v>2.1</v>
      </c>
      <c r="FA73">
        <v>2</v>
      </c>
      <c r="FB73">
        <v>2.81494</v>
      </c>
      <c r="FC73">
        <v>2.5402800000000001</v>
      </c>
      <c r="FD73">
        <v>2.8491200000000001</v>
      </c>
      <c r="FE73">
        <v>3.1701700000000002</v>
      </c>
      <c r="FF73">
        <v>3.0981399999999999</v>
      </c>
      <c r="FG73">
        <v>2.3962400000000001</v>
      </c>
      <c r="FH73">
        <v>35.941200000000002</v>
      </c>
      <c r="FI73">
        <v>24.218800000000002</v>
      </c>
      <c r="FJ73">
        <v>18</v>
      </c>
      <c r="FK73">
        <v>1064.5999999999999</v>
      </c>
      <c r="FL73">
        <v>721.072</v>
      </c>
      <c r="FM73">
        <v>25.0001</v>
      </c>
      <c r="FN73">
        <v>24.3978</v>
      </c>
      <c r="FO73">
        <v>30.000299999999999</v>
      </c>
      <c r="FP73">
        <v>24.150099999999998</v>
      </c>
      <c r="FQ73">
        <v>24.2272</v>
      </c>
      <c r="FR73">
        <v>56.365699999999997</v>
      </c>
      <c r="FS73">
        <v>32.167299999999997</v>
      </c>
      <c r="FT73">
        <v>0</v>
      </c>
      <c r="FU73">
        <v>25</v>
      </c>
      <c r="FV73">
        <v>800</v>
      </c>
      <c r="FW73">
        <v>17.504999999999999</v>
      </c>
      <c r="FX73">
        <v>101.2</v>
      </c>
      <c r="FY73">
        <v>101.65</v>
      </c>
    </row>
    <row r="74" spans="1:181" x14ac:dyDescent="0.2">
      <c r="A74">
        <v>56</v>
      </c>
      <c r="B74">
        <v>1634232857</v>
      </c>
      <c r="C74">
        <v>9317.9000000953674</v>
      </c>
      <c r="D74" t="s">
        <v>531</v>
      </c>
      <c r="E74" t="s">
        <v>532</v>
      </c>
      <c r="F74" t="s">
        <v>300</v>
      </c>
      <c r="G74">
        <v>1634232857</v>
      </c>
      <c r="H74">
        <f t="shared" si="46"/>
        <v>2.0570946046750932E-3</v>
      </c>
      <c r="I74">
        <f t="shared" si="47"/>
        <v>2.0570946046750933</v>
      </c>
      <c r="J74">
        <f t="shared" si="48"/>
        <v>12.173820910049756</v>
      </c>
      <c r="K74">
        <f t="shared" si="49"/>
        <v>991.52200000000005</v>
      </c>
      <c r="L74">
        <f t="shared" si="50"/>
        <v>782.16042787991887</v>
      </c>
      <c r="M74">
        <f t="shared" si="51"/>
        <v>70.460789569369965</v>
      </c>
      <c r="N74">
        <f t="shared" si="52"/>
        <v>89.321091307020993</v>
      </c>
      <c r="O74">
        <f t="shared" si="53"/>
        <v>0.10899302610952039</v>
      </c>
      <c r="P74">
        <f t="shared" si="54"/>
        <v>2.7480746629274284</v>
      </c>
      <c r="Q74">
        <f t="shared" si="55"/>
        <v>0.10664720855823814</v>
      </c>
      <c r="R74">
        <f t="shared" si="56"/>
        <v>6.6861062632928653E-2</v>
      </c>
      <c r="S74">
        <f t="shared" si="57"/>
        <v>241.77311312727423</v>
      </c>
      <c r="T74">
        <f t="shared" si="58"/>
        <v>27.300385189149466</v>
      </c>
      <c r="U74">
        <f t="shared" si="59"/>
        <v>26.197099999999999</v>
      </c>
      <c r="V74">
        <f t="shared" si="60"/>
        <v>3.4138136198005236</v>
      </c>
      <c r="W74">
        <f t="shared" si="61"/>
        <v>50.084134637458398</v>
      </c>
      <c r="X74">
        <f t="shared" si="62"/>
        <v>1.7257550978884999</v>
      </c>
      <c r="Y74">
        <f t="shared" si="63"/>
        <v>3.4457121209753145</v>
      </c>
      <c r="Z74">
        <f t="shared" si="64"/>
        <v>1.6880585219120237</v>
      </c>
      <c r="AA74">
        <f t="shared" si="65"/>
        <v>-90.717872066171608</v>
      </c>
      <c r="AB74">
        <f t="shared" si="66"/>
        <v>23.334286693369965</v>
      </c>
      <c r="AC74">
        <f t="shared" si="67"/>
        <v>1.8192494748736248</v>
      </c>
      <c r="AD74">
        <f t="shared" si="68"/>
        <v>176.2087772293462</v>
      </c>
      <c r="AE74">
        <v>0</v>
      </c>
      <c r="AF74">
        <v>0</v>
      </c>
      <c r="AG74">
        <f t="shared" si="69"/>
        <v>1</v>
      </c>
      <c r="AH74">
        <f t="shared" si="70"/>
        <v>0</v>
      </c>
      <c r="AI74">
        <f t="shared" si="71"/>
        <v>47689.595218549417</v>
      </c>
      <c r="AJ74" t="s">
        <v>301</v>
      </c>
      <c r="AK74">
        <v>0</v>
      </c>
      <c r="AL74">
        <v>0</v>
      </c>
      <c r="AM74">
        <v>0</v>
      </c>
      <c r="AN74" t="e">
        <f t="shared" si="72"/>
        <v>#DIV/0!</v>
      </c>
      <c r="AO74">
        <v>-1</v>
      </c>
      <c r="AP74" t="s">
        <v>533</v>
      </c>
      <c r="AQ74">
        <v>10303.9</v>
      </c>
      <c r="AR74">
        <v>1026.4034615384619</v>
      </c>
      <c r="AS74">
        <v>1150.71</v>
      </c>
      <c r="AT74">
        <f t="shared" si="73"/>
        <v>0.1080259478596155</v>
      </c>
      <c r="AU74">
        <v>0.5</v>
      </c>
      <c r="AV74">
        <f t="shared" si="74"/>
        <v>1261.3961995478103</v>
      </c>
      <c r="AW74">
        <f t="shared" si="75"/>
        <v>12.173820910049756</v>
      </c>
      <c r="AX74">
        <f t="shared" si="76"/>
        <v>68.131760041334445</v>
      </c>
      <c r="AY74">
        <f t="shared" si="77"/>
        <v>1.0443840654326018E-2</v>
      </c>
      <c r="AZ74">
        <f t="shared" si="78"/>
        <v>-1</v>
      </c>
      <c r="BA74" t="e">
        <f t="shared" si="79"/>
        <v>#DIV/0!</v>
      </c>
      <c r="BB74" t="s">
        <v>301</v>
      </c>
      <c r="BC74">
        <v>0</v>
      </c>
      <c r="BD74" t="e">
        <f t="shared" si="80"/>
        <v>#DIV/0!</v>
      </c>
      <c r="BE74" t="e">
        <f t="shared" si="81"/>
        <v>#DIV/0!</v>
      </c>
      <c r="BF74" t="e">
        <f t="shared" si="82"/>
        <v>#DIV/0!</v>
      </c>
      <c r="BG74" t="e">
        <f t="shared" si="83"/>
        <v>#DIV/0!</v>
      </c>
      <c r="BH74">
        <f t="shared" si="84"/>
        <v>0.10802594785961549</v>
      </c>
      <c r="BI74" t="e">
        <f t="shared" si="85"/>
        <v>#DIV/0!</v>
      </c>
      <c r="BJ74" t="e">
        <f t="shared" si="86"/>
        <v>#DIV/0!</v>
      </c>
      <c r="BK74" t="e">
        <f t="shared" si="87"/>
        <v>#DIV/0!</v>
      </c>
      <c r="BL74">
        <f t="shared" si="88"/>
        <v>1500.22</v>
      </c>
      <c r="BM74">
        <f t="shared" si="89"/>
        <v>1261.3961995478103</v>
      </c>
      <c r="BN74">
        <f t="shared" si="90"/>
        <v>0.84080748126795424</v>
      </c>
      <c r="BO74">
        <f t="shared" si="91"/>
        <v>0.16115843884715189</v>
      </c>
      <c r="BP74">
        <v>6</v>
      </c>
      <c r="BQ74">
        <v>0.5</v>
      </c>
      <c r="BR74" t="s">
        <v>303</v>
      </c>
      <c r="BS74">
        <v>1634232857</v>
      </c>
      <c r="BT74">
        <v>991.52200000000005</v>
      </c>
      <c r="BU74">
        <v>1000.05</v>
      </c>
      <c r="BV74">
        <v>19.157</v>
      </c>
      <c r="BW74">
        <v>17.946400000000001</v>
      </c>
      <c r="BX74">
        <v>988.64</v>
      </c>
      <c r="BY74">
        <v>19.030999999999999</v>
      </c>
      <c r="BZ74">
        <v>1000.01</v>
      </c>
      <c r="CA74">
        <v>89.984999999999999</v>
      </c>
      <c r="CB74">
        <v>9.9830500000000003E-2</v>
      </c>
      <c r="CC74">
        <v>26.354600000000001</v>
      </c>
      <c r="CD74">
        <v>26.197099999999999</v>
      </c>
      <c r="CE74">
        <v>999.9</v>
      </c>
      <c r="CF74">
        <v>0</v>
      </c>
      <c r="CG74">
        <v>0</v>
      </c>
      <c r="CH74">
        <v>10001.200000000001</v>
      </c>
      <c r="CI74">
        <v>0</v>
      </c>
      <c r="CJ74">
        <v>1.5289399999999999E-3</v>
      </c>
      <c r="CK74">
        <v>1500.22</v>
      </c>
      <c r="CL74">
        <v>0.97299199999999997</v>
      </c>
      <c r="CM74">
        <v>2.70076E-2</v>
      </c>
      <c r="CN74">
        <v>0</v>
      </c>
      <c r="CO74">
        <v>1025.3699999999999</v>
      </c>
      <c r="CP74">
        <v>5.0005600000000001</v>
      </c>
      <c r="CQ74">
        <v>15080</v>
      </c>
      <c r="CR74">
        <v>12933.4</v>
      </c>
      <c r="CS74">
        <v>37.936999999999998</v>
      </c>
      <c r="CT74">
        <v>38.625</v>
      </c>
      <c r="CU74">
        <v>37.75</v>
      </c>
      <c r="CV74">
        <v>37.625</v>
      </c>
      <c r="CW74">
        <v>38.875</v>
      </c>
      <c r="CX74">
        <v>1454.84</v>
      </c>
      <c r="CY74">
        <v>40.380000000000003</v>
      </c>
      <c r="CZ74">
        <v>0</v>
      </c>
      <c r="DA74">
        <v>145.79999995231631</v>
      </c>
      <c r="DB74">
        <v>0</v>
      </c>
      <c r="DC74">
        <v>1026.4034615384619</v>
      </c>
      <c r="DD74">
        <v>-7.5299145273057473</v>
      </c>
      <c r="DE74">
        <v>-127.08034182267779</v>
      </c>
      <c r="DF74">
        <v>15093.58846153846</v>
      </c>
      <c r="DG74">
        <v>15</v>
      </c>
      <c r="DH74">
        <v>1634232818</v>
      </c>
      <c r="DI74" t="s">
        <v>534</v>
      </c>
      <c r="DJ74">
        <v>1634232818</v>
      </c>
      <c r="DK74">
        <v>1634232810.5</v>
      </c>
      <c r="DL74">
        <v>63</v>
      </c>
      <c r="DM74">
        <v>4.4999999999999998E-2</v>
      </c>
      <c r="DN74">
        <v>0</v>
      </c>
      <c r="DO74">
        <v>2.8879999999999999</v>
      </c>
      <c r="DP74">
        <v>0.10100000000000001</v>
      </c>
      <c r="DQ74">
        <v>1000</v>
      </c>
      <c r="DR74">
        <v>18</v>
      </c>
      <c r="DS74">
        <v>0.2</v>
      </c>
      <c r="DT74">
        <v>0.1</v>
      </c>
      <c r="DU74">
        <v>-8.5127035000000006</v>
      </c>
      <c r="DV74">
        <v>0.40050146341465259</v>
      </c>
      <c r="DW74">
        <v>5.5800468033431347E-2</v>
      </c>
      <c r="DX74">
        <v>1</v>
      </c>
      <c r="DY74">
        <v>1026.8402941176471</v>
      </c>
      <c r="DZ74">
        <v>-7.3136094674542189</v>
      </c>
      <c r="EA74">
        <v>0.74857309476141087</v>
      </c>
      <c r="EB74">
        <v>0</v>
      </c>
      <c r="EC74">
        <v>1.2371019999999999</v>
      </c>
      <c r="ED74">
        <v>-0.15324450281426361</v>
      </c>
      <c r="EE74">
        <v>1.475602354972368E-2</v>
      </c>
      <c r="EF74">
        <v>0</v>
      </c>
      <c r="EG74">
        <v>1</v>
      </c>
      <c r="EH74">
        <v>3</v>
      </c>
      <c r="EI74" t="s">
        <v>318</v>
      </c>
      <c r="EJ74">
        <v>100</v>
      </c>
      <c r="EK74">
        <v>100</v>
      </c>
      <c r="EL74">
        <v>2.8820000000000001</v>
      </c>
      <c r="EM74">
        <v>0.126</v>
      </c>
      <c r="EN74">
        <v>1.7388471360199691</v>
      </c>
      <c r="EO74">
        <v>1.948427853356016E-3</v>
      </c>
      <c r="EP74">
        <v>-1.17243448438673E-6</v>
      </c>
      <c r="EQ74">
        <v>3.7522437633766031E-10</v>
      </c>
      <c r="ER74">
        <v>-6.1108832662649298E-2</v>
      </c>
      <c r="ES74">
        <v>1.324990706552629E-3</v>
      </c>
      <c r="ET74">
        <v>4.5198677459254959E-4</v>
      </c>
      <c r="EU74">
        <v>-2.6198240979392152E-7</v>
      </c>
      <c r="EV74">
        <v>2</v>
      </c>
      <c r="EW74">
        <v>2078</v>
      </c>
      <c r="EX74">
        <v>1</v>
      </c>
      <c r="EY74">
        <v>28</v>
      </c>
      <c r="EZ74">
        <v>0.7</v>
      </c>
      <c r="FA74">
        <v>0.8</v>
      </c>
      <c r="FB74">
        <v>3.3508300000000002</v>
      </c>
      <c r="FC74">
        <v>2.5305200000000001</v>
      </c>
      <c r="FD74">
        <v>2.8491200000000001</v>
      </c>
      <c r="FE74">
        <v>3.1701700000000002</v>
      </c>
      <c r="FF74">
        <v>3.0981399999999999</v>
      </c>
      <c r="FG74">
        <v>2.4230999999999998</v>
      </c>
      <c r="FH74">
        <v>35.964500000000001</v>
      </c>
      <c r="FI74">
        <v>24.2364</v>
      </c>
      <c r="FJ74">
        <v>18</v>
      </c>
      <c r="FK74">
        <v>1064.4000000000001</v>
      </c>
      <c r="FL74">
        <v>722.28399999999999</v>
      </c>
      <c r="FM74">
        <v>24.9999</v>
      </c>
      <c r="FN74">
        <v>24.420500000000001</v>
      </c>
      <c r="FO74">
        <v>30</v>
      </c>
      <c r="FP74">
        <v>24.175999999999998</v>
      </c>
      <c r="FQ74">
        <v>24.2516</v>
      </c>
      <c r="FR74">
        <v>67.059600000000003</v>
      </c>
      <c r="FS74">
        <v>29.6144</v>
      </c>
      <c r="FT74">
        <v>0</v>
      </c>
      <c r="FU74">
        <v>25</v>
      </c>
      <c r="FV74">
        <v>1000</v>
      </c>
      <c r="FW74">
        <v>17.8858</v>
      </c>
      <c r="FX74">
        <v>101.196</v>
      </c>
      <c r="FY74">
        <v>101.642</v>
      </c>
    </row>
    <row r="75" spans="1:181" x14ac:dyDescent="0.2">
      <c r="A75">
        <v>57</v>
      </c>
      <c r="B75">
        <v>1634232979</v>
      </c>
      <c r="C75">
        <v>9439.9000000953674</v>
      </c>
      <c r="D75" t="s">
        <v>535</v>
      </c>
      <c r="E75" t="s">
        <v>536</v>
      </c>
      <c r="F75" t="s">
        <v>300</v>
      </c>
      <c r="G75">
        <v>1634232979</v>
      </c>
      <c r="H75">
        <f t="shared" si="46"/>
        <v>1.6224990526975387E-3</v>
      </c>
      <c r="I75">
        <f t="shared" si="47"/>
        <v>1.6224990526975387</v>
      </c>
      <c r="J75">
        <f t="shared" si="48"/>
        <v>12.667846878521431</v>
      </c>
      <c r="K75">
        <f t="shared" si="49"/>
        <v>1191.3</v>
      </c>
      <c r="L75">
        <f t="shared" si="50"/>
        <v>916.91267943142054</v>
      </c>
      <c r="M75">
        <f t="shared" si="51"/>
        <v>82.595119879426619</v>
      </c>
      <c r="N75">
        <f t="shared" si="52"/>
        <v>107.31181771134</v>
      </c>
      <c r="O75">
        <f t="shared" si="53"/>
        <v>8.5070952748198383E-2</v>
      </c>
      <c r="P75">
        <f t="shared" si="54"/>
        <v>2.7562048803115013</v>
      </c>
      <c r="Q75">
        <f t="shared" si="55"/>
        <v>8.363871035105358E-2</v>
      </c>
      <c r="R75">
        <f t="shared" si="56"/>
        <v>5.2400866725031574E-2</v>
      </c>
      <c r="S75">
        <f t="shared" si="57"/>
        <v>241.76716712768908</v>
      </c>
      <c r="T75">
        <f t="shared" si="58"/>
        <v>27.35957547028304</v>
      </c>
      <c r="U75">
        <f t="shared" si="59"/>
        <v>26.1995</v>
      </c>
      <c r="V75">
        <f t="shared" si="60"/>
        <v>3.4142977505241943</v>
      </c>
      <c r="W75">
        <f t="shared" si="61"/>
        <v>49.989574896389819</v>
      </c>
      <c r="X75">
        <f t="shared" si="62"/>
        <v>1.7166197570550601</v>
      </c>
      <c r="Y75">
        <f t="shared" si="63"/>
        <v>3.4339555009479228</v>
      </c>
      <c r="Z75">
        <f t="shared" si="64"/>
        <v>1.6976779934691342</v>
      </c>
      <c r="AA75">
        <f t="shared" si="65"/>
        <v>-71.552208223961458</v>
      </c>
      <c r="AB75">
        <f t="shared" si="66"/>
        <v>14.443192701714903</v>
      </c>
      <c r="AC75">
        <f t="shared" si="67"/>
        <v>1.1224244862851778</v>
      </c>
      <c r="AD75">
        <f t="shared" si="68"/>
        <v>185.78057609172771</v>
      </c>
      <c r="AE75">
        <v>0</v>
      </c>
      <c r="AF75">
        <v>0</v>
      </c>
      <c r="AG75">
        <f t="shared" si="69"/>
        <v>1</v>
      </c>
      <c r="AH75">
        <f t="shared" si="70"/>
        <v>0</v>
      </c>
      <c r="AI75">
        <f t="shared" si="71"/>
        <v>47919.435093149441</v>
      </c>
      <c r="AJ75" t="s">
        <v>301</v>
      </c>
      <c r="AK75">
        <v>0</v>
      </c>
      <c r="AL75">
        <v>0</v>
      </c>
      <c r="AM75">
        <v>0</v>
      </c>
      <c r="AN75" t="e">
        <f t="shared" si="72"/>
        <v>#DIV/0!</v>
      </c>
      <c r="AO75">
        <v>-1</v>
      </c>
      <c r="AP75" t="s">
        <v>537</v>
      </c>
      <c r="AQ75">
        <v>10305.6</v>
      </c>
      <c r="AR75">
        <v>1024.3407999999999</v>
      </c>
      <c r="AS75">
        <v>1149.3699999999999</v>
      </c>
      <c r="AT75">
        <f t="shared" si="73"/>
        <v>0.10878063634860835</v>
      </c>
      <c r="AU75">
        <v>0.5</v>
      </c>
      <c r="AV75">
        <f t="shared" si="74"/>
        <v>1261.3703995480255</v>
      </c>
      <c r="AW75">
        <f t="shared" si="75"/>
        <v>12.667846878521431</v>
      </c>
      <c r="AX75">
        <f t="shared" si="76"/>
        <v>68.606337367066288</v>
      </c>
      <c r="AY75">
        <f t="shared" si="77"/>
        <v>1.0835712399322909E-2</v>
      </c>
      <c r="AZ75">
        <f t="shared" si="78"/>
        <v>-1</v>
      </c>
      <c r="BA75" t="e">
        <f t="shared" si="79"/>
        <v>#DIV/0!</v>
      </c>
      <c r="BB75" t="s">
        <v>301</v>
      </c>
      <c r="BC75">
        <v>0</v>
      </c>
      <c r="BD75" t="e">
        <f t="shared" si="80"/>
        <v>#DIV/0!</v>
      </c>
      <c r="BE75" t="e">
        <f t="shared" si="81"/>
        <v>#DIV/0!</v>
      </c>
      <c r="BF75" t="e">
        <f t="shared" si="82"/>
        <v>#DIV/0!</v>
      </c>
      <c r="BG75" t="e">
        <f t="shared" si="83"/>
        <v>#DIV/0!</v>
      </c>
      <c r="BH75">
        <f t="shared" si="84"/>
        <v>0.10878063634860834</v>
      </c>
      <c r="BI75" t="e">
        <f t="shared" si="85"/>
        <v>#DIV/0!</v>
      </c>
      <c r="BJ75" t="e">
        <f t="shared" si="86"/>
        <v>#DIV/0!</v>
      </c>
      <c r="BK75" t="e">
        <f t="shared" si="87"/>
        <v>#DIV/0!</v>
      </c>
      <c r="BL75">
        <f t="shared" si="88"/>
        <v>1500.19</v>
      </c>
      <c r="BM75">
        <f t="shared" si="89"/>
        <v>1261.3703995480255</v>
      </c>
      <c r="BN75">
        <f t="shared" si="90"/>
        <v>0.84080709746633786</v>
      </c>
      <c r="BO75">
        <f t="shared" si="91"/>
        <v>0.16115769811003211</v>
      </c>
      <c r="BP75">
        <v>6</v>
      </c>
      <c r="BQ75">
        <v>0.5</v>
      </c>
      <c r="BR75" t="s">
        <v>303</v>
      </c>
      <c r="BS75">
        <v>1634232979</v>
      </c>
      <c r="BT75">
        <v>1191.3</v>
      </c>
      <c r="BU75">
        <v>1200.06</v>
      </c>
      <c r="BV75">
        <v>19.056699999999999</v>
      </c>
      <c r="BW75">
        <v>18.101800000000001</v>
      </c>
      <c r="BX75">
        <v>1188.22</v>
      </c>
      <c r="BY75">
        <v>18.931999999999999</v>
      </c>
      <c r="BZ75">
        <v>1000.05</v>
      </c>
      <c r="CA75">
        <v>89.980400000000003</v>
      </c>
      <c r="CB75">
        <v>9.9191799999999997E-2</v>
      </c>
      <c r="CC75">
        <v>26.296700000000001</v>
      </c>
      <c r="CD75">
        <v>26.1995</v>
      </c>
      <c r="CE75">
        <v>999.9</v>
      </c>
      <c r="CF75">
        <v>0</v>
      </c>
      <c r="CG75">
        <v>0</v>
      </c>
      <c r="CH75">
        <v>10050</v>
      </c>
      <c r="CI75">
        <v>0</v>
      </c>
      <c r="CJ75">
        <v>1.5289399999999999E-3</v>
      </c>
      <c r="CK75">
        <v>1500.19</v>
      </c>
      <c r="CL75">
        <v>0.97300900000000001</v>
      </c>
      <c r="CM75">
        <v>2.6991299999999999E-2</v>
      </c>
      <c r="CN75">
        <v>0</v>
      </c>
      <c r="CO75">
        <v>1023.88</v>
      </c>
      <c r="CP75">
        <v>5.0005600000000001</v>
      </c>
      <c r="CQ75">
        <v>15021.6</v>
      </c>
      <c r="CR75">
        <v>12933.2</v>
      </c>
      <c r="CS75">
        <v>36.811999999999998</v>
      </c>
      <c r="CT75">
        <v>38.061999999999998</v>
      </c>
      <c r="CU75">
        <v>37.125</v>
      </c>
      <c r="CV75">
        <v>37.061999999999998</v>
      </c>
      <c r="CW75">
        <v>38.186999999999998</v>
      </c>
      <c r="CX75">
        <v>1454.83</v>
      </c>
      <c r="CY75">
        <v>40.36</v>
      </c>
      <c r="CZ75">
        <v>0</v>
      </c>
      <c r="DA75">
        <v>121.4000000953674</v>
      </c>
      <c r="DB75">
        <v>0</v>
      </c>
      <c r="DC75">
        <v>1024.3407999999999</v>
      </c>
      <c r="DD75">
        <v>-3.956153822872146</v>
      </c>
      <c r="DE75">
        <v>-80.923076640228601</v>
      </c>
      <c r="DF75">
        <v>15029.611999999999</v>
      </c>
      <c r="DG75">
        <v>15</v>
      </c>
      <c r="DH75">
        <v>1634232937.5</v>
      </c>
      <c r="DI75" t="s">
        <v>538</v>
      </c>
      <c r="DJ75">
        <v>1634232937.5</v>
      </c>
      <c r="DK75">
        <v>1634232937</v>
      </c>
      <c r="DL75">
        <v>64</v>
      </c>
      <c r="DM75">
        <v>5.6000000000000001E-2</v>
      </c>
      <c r="DN75">
        <v>1E-3</v>
      </c>
      <c r="DO75">
        <v>3.09</v>
      </c>
      <c r="DP75">
        <v>0.108</v>
      </c>
      <c r="DQ75">
        <v>1200</v>
      </c>
      <c r="DR75">
        <v>18</v>
      </c>
      <c r="DS75">
        <v>0.28999999999999998</v>
      </c>
      <c r="DT75">
        <v>0.06</v>
      </c>
      <c r="DU75">
        <v>-8.7729762499999993</v>
      </c>
      <c r="DV75">
        <v>0.39683245778611848</v>
      </c>
      <c r="DW75">
        <v>5.4057584051060641E-2</v>
      </c>
      <c r="DX75">
        <v>1</v>
      </c>
      <c r="DY75">
        <v>1024.5476470588239</v>
      </c>
      <c r="DZ75">
        <v>-3.9296625799464939</v>
      </c>
      <c r="EA75">
        <v>0.45829003675125718</v>
      </c>
      <c r="EB75">
        <v>0</v>
      </c>
      <c r="EC75">
        <v>0.98272000000000015</v>
      </c>
      <c r="ED75">
        <v>-0.18403458911820131</v>
      </c>
      <c r="EE75">
        <v>1.9894040737115221E-2</v>
      </c>
      <c r="EF75">
        <v>0</v>
      </c>
      <c r="EG75">
        <v>1</v>
      </c>
      <c r="EH75">
        <v>3</v>
      </c>
      <c r="EI75" t="s">
        <v>318</v>
      </c>
      <c r="EJ75">
        <v>100</v>
      </c>
      <c r="EK75">
        <v>100</v>
      </c>
      <c r="EL75">
        <v>3.08</v>
      </c>
      <c r="EM75">
        <v>0.12470000000000001</v>
      </c>
      <c r="EN75">
        <v>1.793674225328532</v>
      </c>
      <c r="EO75">
        <v>1.948427853356016E-3</v>
      </c>
      <c r="EP75">
        <v>-1.17243448438673E-6</v>
      </c>
      <c r="EQ75">
        <v>3.7522437633766031E-10</v>
      </c>
      <c r="ER75">
        <v>-6.0601975049678208E-2</v>
      </c>
      <c r="ES75">
        <v>1.324990706552629E-3</v>
      </c>
      <c r="ET75">
        <v>4.5198677459254959E-4</v>
      </c>
      <c r="EU75">
        <v>-2.6198240979392152E-7</v>
      </c>
      <c r="EV75">
        <v>2</v>
      </c>
      <c r="EW75">
        <v>2078</v>
      </c>
      <c r="EX75">
        <v>1</v>
      </c>
      <c r="EY75">
        <v>28</v>
      </c>
      <c r="EZ75">
        <v>0.7</v>
      </c>
      <c r="FA75">
        <v>0.7</v>
      </c>
      <c r="FB75">
        <v>3.8525399999999999</v>
      </c>
      <c r="FC75">
        <v>2.52197</v>
      </c>
      <c r="FD75">
        <v>2.8491200000000001</v>
      </c>
      <c r="FE75">
        <v>3.1701700000000002</v>
      </c>
      <c r="FF75">
        <v>3.0981399999999999</v>
      </c>
      <c r="FG75">
        <v>2.4035600000000001</v>
      </c>
      <c r="FH75">
        <v>35.964500000000001</v>
      </c>
      <c r="FI75">
        <v>24.2364</v>
      </c>
      <c r="FJ75">
        <v>18</v>
      </c>
      <c r="FK75">
        <v>1064.45</v>
      </c>
      <c r="FL75">
        <v>723.38300000000004</v>
      </c>
      <c r="FM75">
        <v>24.9999</v>
      </c>
      <c r="FN75">
        <v>24.434799999999999</v>
      </c>
      <c r="FO75">
        <v>30</v>
      </c>
      <c r="FP75">
        <v>24.189699999999998</v>
      </c>
      <c r="FQ75">
        <v>24.265799999999999</v>
      </c>
      <c r="FR75">
        <v>77.090999999999994</v>
      </c>
      <c r="FS75">
        <v>29.006399999999999</v>
      </c>
      <c r="FT75">
        <v>0</v>
      </c>
      <c r="FU75">
        <v>25</v>
      </c>
      <c r="FV75">
        <v>1200</v>
      </c>
      <c r="FW75">
        <v>18.090499999999999</v>
      </c>
      <c r="FX75">
        <v>101.194</v>
      </c>
      <c r="FY75">
        <v>101.64</v>
      </c>
    </row>
    <row r="76" spans="1:181" x14ac:dyDescent="0.2">
      <c r="A76">
        <v>58</v>
      </c>
      <c r="B76">
        <v>1634233101</v>
      </c>
      <c r="C76">
        <v>9561.9000000953674</v>
      </c>
      <c r="D76" t="s">
        <v>539</v>
      </c>
      <c r="E76" t="s">
        <v>540</v>
      </c>
      <c r="F76" t="s">
        <v>300</v>
      </c>
      <c r="G76">
        <v>1634233101</v>
      </c>
      <c r="H76">
        <f t="shared" si="46"/>
        <v>1.3224050445643364E-3</v>
      </c>
      <c r="I76">
        <f t="shared" si="47"/>
        <v>1.3224050445643365</v>
      </c>
      <c r="J76">
        <f t="shared" si="48"/>
        <v>12.894770763786909</v>
      </c>
      <c r="K76">
        <f t="shared" si="49"/>
        <v>1491.02</v>
      </c>
      <c r="L76">
        <f t="shared" si="50"/>
        <v>1147.2565777143586</v>
      </c>
      <c r="M76">
        <f t="shared" si="51"/>
        <v>103.34390767772756</v>
      </c>
      <c r="N76">
        <f t="shared" si="52"/>
        <v>134.30982765217999</v>
      </c>
      <c r="O76">
        <f t="shared" si="53"/>
        <v>6.8949037873065791E-2</v>
      </c>
      <c r="P76">
        <f t="shared" si="54"/>
        <v>2.746711473385655</v>
      </c>
      <c r="Q76">
        <f t="shared" si="55"/>
        <v>6.8001747136964621E-2</v>
      </c>
      <c r="R76">
        <f t="shared" si="56"/>
        <v>4.2585117968966302E-2</v>
      </c>
      <c r="S76">
        <f t="shared" si="57"/>
        <v>241.74221012737985</v>
      </c>
      <c r="T76">
        <f t="shared" si="58"/>
        <v>27.502882269306713</v>
      </c>
      <c r="U76">
        <f t="shared" si="59"/>
        <v>26.237100000000002</v>
      </c>
      <c r="V76">
        <f t="shared" si="60"/>
        <v>3.4218902969671308</v>
      </c>
      <c r="W76">
        <f t="shared" si="61"/>
        <v>49.923575259540783</v>
      </c>
      <c r="X76">
        <f t="shared" si="62"/>
        <v>1.7201516202639997</v>
      </c>
      <c r="Y76">
        <f t="shared" si="63"/>
        <v>3.4455697760453674</v>
      </c>
      <c r="Z76">
        <f t="shared" si="64"/>
        <v>1.7017386767031311</v>
      </c>
      <c r="AA76">
        <f t="shared" si="65"/>
        <v>-58.318062465287234</v>
      </c>
      <c r="AB76">
        <f t="shared" si="66"/>
        <v>17.295826805729632</v>
      </c>
      <c r="AC76">
        <f t="shared" si="67"/>
        <v>1.3493980303438116</v>
      </c>
      <c r="AD76">
        <f t="shared" si="68"/>
        <v>202.06937249816608</v>
      </c>
      <c r="AE76">
        <v>0</v>
      </c>
      <c r="AF76">
        <v>0</v>
      </c>
      <c r="AG76">
        <f t="shared" si="69"/>
        <v>1</v>
      </c>
      <c r="AH76">
        <f t="shared" si="70"/>
        <v>0</v>
      </c>
      <c r="AI76">
        <f t="shared" si="71"/>
        <v>47652.612779621464</v>
      </c>
      <c r="AJ76" t="s">
        <v>301</v>
      </c>
      <c r="AK76">
        <v>0</v>
      </c>
      <c r="AL76">
        <v>0</v>
      </c>
      <c r="AM76">
        <v>0</v>
      </c>
      <c r="AN76" t="e">
        <f t="shared" si="72"/>
        <v>#DIV/0!</v>
      </c>
      <c r="AO76">
        <v>-1</v>
      </c>
      <c r="AP76" t="s">
        <v>541</v>
      </c>
      <c r="AQ76">
        <v>10298.1</v>
      </c>
      <c r="AR76">
        <v>1019.067692307692</v>
      </c>
      <c r="AS76">
        <v>1144.23</v>
      </c>
      <c r="AT76">
        <f t="shared" si="73"/>
        <v>0.1093856197550388</v>
      </c>
      <c r="AU76">
        <v>0.5</v>
      </c>
      <c r="AV76">
        <f t="shared" si="74"/>
        <v>1261.2362995478652</v>
      </c>
      <c r="AW76">
        <f t="shared" si="75"/>
        <v>12.894770763786909</v>
      </c>
      <c r="AX76">
        <f t="shared" si="76"/>
        <v>68.980557141797505</v>
      </c>
      <c r="AY76">
        <f t="shared" si="77"/>
        <v>1.1016786282449991E-2</v>
      </c>
      <c r="AZ76">
        <f t="shared" si="78"/>
        <v>-1</v>
      </c>
      <c r="BA76" t="e">
        <f t="shared" si="79"/>
        <v>#DIV/0!</v>
      </c>
      <c r="BB76" t="s">
        <v>301</v>
      </c>
      <c r="BC76">
        <v>0</v>
      </c>
      <c r="BD76" t="e">
        <f t="shared" si="80"/>
        <v>#DIV/0!</v>
      </c>
      <c r="BE76" t="e">
        <f t="shared" si="81"/>
        <v>#DIV/0!</v>
      </c>
      <c r="BF76" t="e">
        <f t="shared" si="82"/>
        <v>#DIV/0!</v>
      </c>
      <c r="BG76" t="e">
        <f t="shared" si="83"/>
        <v>#DIV/0!</v>
      </c>
      <c r="BH76">
        <f t="shared" si="84"/>
        <v>0.10938561975503874</v>
      </c>
      <c r="BI76" t="e">
        <f t="shared" si="85"/>
        <v>#DIV/0!</v>
      </c>
      <c r="BJ76" t="e">
        <f t="shared" si="86"/>
        <v>#DIV/0!</v>
      </c>
      <c r="BK76" t="e">
        <f t="shared" si="87"/>
        <v>#DIV/0!</v>
      </c>
      <c r="BL76">
        <f t="shared" si="88"/>
        <v>1500.03</v>
      </c>
      <c r="BM76">
        <f t="shared" si="89"/>
        <v>1261.2362995478652</v>
      </c>
      <c r="BN76">
        <f t="shared" si="90"/>
        <v>0.84080738355090578</v>
      </c>
      <c r="BO76">
        <f t="shared" si="91"/>
        <v>0.16115825025324818</v>
      </c>
      <c r="BP76">
        <v>6</v>
      </c>
      <c r="BQ76">
        <v>0.5</v>
      </c>
      <c r="BR76" t="s">
        <v>303</v>
      </c>
      <c r="BS76">
        <v>1634233101</v>
      </c>
      <c r="BT76">
        <v>1491.02</v>
      </c>
      <c r="BU76">
        <v>1499.94</v>
      </c>
      <c r="BV76">
        <v>19.096</v>
      </c>
      <c r="BW76">
        <v>18.317699999999999</v>
      </c>
      <c r="BX76">
        <v>1487.17</v>
      </c>
      <c r="BY76">
        <v>18.970099999999999</v>
      </c>
      <c r="BZ76">
        <v>999.98900000000003</v>
      </c>
      <c r="CA76">
        <v>89.979299999999995</v>
      </c>
      <c r="CB76">
        <v>9.9859000000000003E-2</v>
      </c>
      <c r="CC76">
        <v>26.353899999999999</v>
      </c>
      <c r="CD76">
        <v>26.237100000000002</v>
      </c>
      <c r="CE76">
        <v>999.9</v>
      </c>
      <c r="CF76">
        <v>0</v>
      </c>
      <c r="CG76">
        <v>0</v>
      </c>
      <c r="CH76">
        <v>9993.75</v>
      </c>
      <c r="CI76">
        <v>0</v>
      </c>
      <c r="CJ76">
        <v>1.5289399999999999E-3</v>
      </c>
      <c r="CK76">
        <v>1500.03</v>
      </c>
      <c r="CL76">
        <v>0.97299899999999995</v>
      </c>
      <c r="CM76">
        <v>2.70012E-2</v>
      </c>
      <c r="CN76">
        <v>0</v>
      </c>
      <c r="CO76">
        <v>1017.88</v>
      </c>
      <c r="CP76">
        <v>5.0005600000000001</v>
      </c>
      <c r="CQ76">
        <v>15033.1</v>
      </c>
      <c r="CR76">
        <v>12931.7</v>
      </c>
      <c r="CS76">
        <v>39.436999999999998</v>
      </c>
      <c r="CT76">
        <v>40.5</v>
      </c>
      <c r="CU76">
        <v>37.936999999999998</v>
      </c>
      <c r="CV76">
        <v>40.25</v>
      </c>
      <c r="CW76">
        <v>40.25</v>
      </c>
      <c r="CX76">
        <v>1454.66</v>
      </c>
      <c r="CY76">
        <v>40.369999999999997</v>
      </c>
      <c r="CZ76">
        <v>0</v>
      </c>
      <c r="DA76">
        <v>121.7999999523163</v>
      </c>
      <c r="DB76">
        <v>0</v>
      </c>
      <c r="DC76">
        <v>1019.067692307692</v>
      </c>
      <c r="DD76">
        <v>-8.9914529905862182</v>
      </c>
      <c r="DE76">
        <v>-76.157264945063247</v>
      </c>
      <c r="DF76">
        <v>15042.792307692311</v>
      </c>
      <c r="DG76">
        <v>15</v>
      </c>
      <c r="DH76">
        <v>1634233051</v>
      </c>
      <c r="DI76" t="s">
        <v>542</v>
      </c>
      <c r="DJ76">
        <v>1634233050</v>
      </c>
      <c r="DK76">
        <v>1634233051</v>
      </c>
      <c r="DL76">
        <v>65</v>
      </c>
      <c r="DM76">
        <v>0.51900000000000002</v>
      </c>
      <c r="DN76">
        <v>0</v>
      </c>
      <c r="DO76">
        <v>3.86</v>
      </c>
      <c r="DP76">
        <v>0.111</v>
      </c>
      <c r="DQ76">
        <v>1500</v>
      </c>
      <c r="DR76">
        <v>18</v>
      </c>
      <c r="DS76">
        <v>0.25</v>
      </c>
      <c r="DT76">
        <v>0.09</v>
      </c>
      <c r="DU76">
        <v>-9.0413182499999998</v>
      </c>
      <c r="DV76">
        <v>0.30673542213885702</v>
      </c>
      <c r="DW76">
        <v>5.4904344039770743E-2</v>
      </c>
      <c r="DX76">
        <v>1</v>
      </c>
      <c r="DY76">
        <v>1019.565294117647</v>
      </c>
      <c r="DZ76">
        <v>-8.3108474723070707</v>
      </c>
      <c r="EA76">
        <v>0.83480971870000675</v>
      </c>
      <c r="EB76">
        <v>0</v>
      </c>
      <c r="EC76">
        <v>0.79145989999999999</v>
      </c>
      <c r="ED76">
        <v>-8.9096893058162346E-2</v>
      </c>
      <c r="EE76">
        <v>8.6271634788034485E-3</v>
      </c>
      <c r="EF76">
        <v>1</v>
      </c>
      <c r="EG76">
        <v>2</v>
      </c>
      <c r="EH76">
        <v>3</v>
      </c>
      <c r="EI76" t="s">
        <v>305</v>
      </c>
      <c r="EJ76">
        <v>100</v>
      </c>
      <c r="EK76">
        <v>100</v>
      </c>
      <c r="EL76">
        <v>3.85</v>
      </c>
      <c r="EM76">
        <v>0.12590000000000001</v>
      </c>
      <c r="EN76">
        <v>2.313163123540503</v>
      </c>
      <c r="EO76">
        <v>1.948427853356016E-3</v>
      </c>
      <c r="EP76">
        <v>-1.17243448438673E-6</v>
      </c>
      <c r="EQ76">
        <v>3.7522437633766031E-10</v>
      </c>
      <c r="ER76">
        <v>-6.0109799206447413E-2</v>
      </c>
      <c r="ES76">
        <v>1.324990706552629E-3</v>
      </c>
      <c r="ET76">
        <v>4.5198677459254959E-4</v>
      </c>
      <c r="EU76">
        <v>-2.6198240979392152E-7</v>
      </c>
      <c r="EV76">
        <v>2</v>
      </c>
      <c r="EW76">
        <v>2078</v>
      </c>
      <c r="EX76">
        <v>1</v>
      </c>
      <c r="EY76">
        <v>28</v>
      </c>
      <c r="EZ76">
        <v>0.8</v>
      </c>
      <c r="FA76">
        <v>0.8</v>
      </c>
      <c r="FB76">
        <v>4.5519999999999996</v>
      </c>
      <c r="FC76">
        <v>2.5134300000000001</v>
      </c>
      <c r="FD76">
        <v>2.8491200000000001</v>
      </c>
      <c r="FE76">
        <v>3.1701700000000002</v>
      </c>
      <c r="FF76">
        <v>3.0981399999999999</v>
      </c>
      <c r="FG76">
        <v>2.3840300000000001</v>
      </c>
      <c r="FH76">
        <v>35.964500000000001</v>
      </c>
      <c r="FI76">
        <v>24.2364</v>
      </c>
      <c r="FJ76">
        <v>18</v>
      </c>
      <c r="FK76">
        <v>1063.82</v>
      </c>
      <c r="FL76">
        <v>724.78300000000002</v>
      </c>
      <c r="FM76">
        <v>25.0001</v>
      </c>
      <c r="FN76">
        <v>24.451799999999999</v>
      </c>
      <c r="FO76">
        <v>30.0002</v>
      </c>
      <c r="FP76">
        <v>24.206499999999998</v>
      </c>
      <c r="FQ76">
        <v>24.2821</v>
      </c>
      <c r="FR76">
        <v>91.060699999999997</v>
      </c>
      <c r="FS76">
        <v>28.022500000000001</v>
      </c>
      <c r="FT76">
        <v>0</v>
      </c>
      <c r="FU76">
        <v>25</v>
      </c>
      <c r="FV76">
        <v>1500</v>
      </c>
      <c r="FW76">
        <v>18.292999999999999</v>
      </c>
      <c r="FX76">
        <v>101.188</v>
      </c>
      <c r="FY76">
        <v>101.63500000000001</v>
      </c>
    </row>
    <row r="77" spans="1:181" x14ac:dyDescent="0.2">
      <c r="A77">
        <v>59</v>
      </c>
      <c r="B77">
        <v>1634233223</v>
      </c>
      <c r="C77">
        <v>9683.9000000953674</v>
      </c>
      <c r="D77" t="s">
        <v>543</v>
      </c>
      <c r="E77" t="s">
        <v>544</v>
      </c>
      <c r="F77" t="s">
        <v>300</v>
      </c>
      <c r="G77">
        <v>1634233223</v>
      </c>
      <c r="H77">
        <f t="shared" si="46"/>
        <v>1.0930574397334137E-3</v>
      </c>
      <c r="I77">
        <f t="shared" si="47"/>
        <v>1.0930574397334136</v>
      </c>
      <c r="J77">
        <f t="shared" si="48"/>
        <v>13.16200480247516</v>
      </c>
      <c r="K77">
        <f t="shared" si="49"/>
        <v>1697.04</v>
      </c>
      <c r="L77">
        <f t="shared" si="50"/>
        <v>1274.618563535719</v>
      </c>
      <c r="M77">
        <f t="shared" si="51"/>
        <v>114.81474732900577</v>
      </c>
      <c r="N77">
        <f t="shared" si="52"/>
        <v>152.86551159801601</v>
      </c>
      <c r="O77">
        <f t="shared" si="53"/>
        <v>5.6553099746125116E-2</v>
      </c>
      <c r="P77">
        <f t="shared" si="54"/>
        <v>2.7473158358767411</v>
      </c>
      <c r="Q77">
        <f t="shared" si="55"/>
        <v>5.5914242448689415E-2</v>
      </c>
      <c r="R77">
        <f t="shared" si="56"/>
        <v>3.5003198883197653E-2</v>
      </c>
      <c r="S77">
        <f t="shared" si="57"/>
        <v>241.74424412782378</v>
      </c>
      <c r="T77">
        <f t="shared" si="58"/>
        <v>27.714672985576897</v>
      </c>
      <c r="U77">
        <f t="shared" si="59"/>
        <v>26.345500000000001</v>
      </c>
      <c r="V77">
        <f t="shared" si="60"/>
        <v>3.4438620373670332</v>
      </c>
      <c r="W77">
        <f t="shared" si="61"/>
        <v>49.872925125826697</v>
      </c>
      <c r="X77">
        <f t="shared" si="62"/>
        <v>1.7335549293210402</v>
      </c>
      <c r="Y77">
        <f t="shared" si="63"/>
        <v>3.4759439614728329</v>
      </c>
      <c r="Z77">
        <f t="shared" si="64"/>
        <v>1.7103071080459931</v>
      </c>
      <c r="AA77">
        <f t="shared" si="65"/>
        <v>-48.203833092243542</v>
      </c>
      <c r="AB77">
        <f t="shared" si="66"/>
        <v>23.283409399243229</v>
      </c>
      <c r="AC77">
        <f t="shared" si="67"/>
        <v>1.8184839877412717</v>
      </c>
      <c r="AD77">
        <f t="shared" si="68"/>
        <v>218.64230442256473</v>
      </c>
      <c r="AE77">
        <v>0</v>
      </c>
      <c r="AF77">
        <v>0</v>
      </c>
      <c r="AG77">
        <f t="shared" si="69"/>
        <v>1</v>
      </c>
      <c r="AH77">
        <f t="shared" si="70"/>
        <v>0</v>
      </c>
      <c r="AI77">
        <f t="shared" si="71"/>
        <v>47645.28685020141</v>
      </c>
      <c r="AJ77" t="s">
        <v>301</v>
      </c>
      <c r="AK77">
        <v>0</v>
      </c>
      <c r="AL77">
        <v>0</v>
      </c>
      <c r="AM77">
        <v>0</v>
      </c>
      <c r="AN77" t="e">
        <f t="shared" si="72"/>
        <v>#DIV/0!</v>
      </c>
      <c r="AO77">
        <v>-1</v>
      </c>
      <c r="AP77" t="s">
        <v>545</v>
      </c>
      <c r="AQ77">
        <v>10297.9</v>
      </c>
      <c r="AR77">
        <v>1009.8592</v>
      </c>
      <c r="AS77">
        <v>1133.33</v>
      </c>
      <c r="AT77">
        <f t="shared" si="73"/>
        <v>0.10894514395630572</v>
      </c>
      <c r="AU77">
        <v>0.5</v>
      </c>
      <c r="AV77">
        <f t="shared" si="74"/>
        <v>1261.2524995480951</v>
      </c>
      <c r="AW77">
        <f t="shared" si="75"/>
        <v>13.16200480247516</v>
      </c>
      <c r="AX77">
        <f t="shared" si="76"/>
        <v>68.703667564258822</v>
      </c>
      <c r="AY77">
        <f t="shared" si="77"/>
        <v>1.1228524666987288E-2</v>
      </c>
      <c r="AZ77">
        <f t="shared" si="78"/>
        <v>-1</v>
      </c>
      <c r="BA77" t="e">
        <f t="shared" si="79"/>
        <v>#DIV/0!</v>
      </c>
      <c r="BB77" t="s">
        <v>301</v>
      </c>
      <c r="BC77">
        <v>0</v>
      </c>
      <c r="BD77" t="e">
        <f t="shared" si="80"/>
        <v>#DIV/0!</v>
      </c>
      <c r="BE77" t="e">
        <f t="shared" si="81"/>
        <v>#DIV/0!</v>
      </c>
      <c r="BF77" t="e">
        <f t="shared" si="82"/>
        <v>#DIV/0!</v>
      </c>
      <c r="BG77" t="e">
        <f t="shared" si="83"/>
        <v>#DIV/0!</v>
      </c>
      <c r="BH77">
        <f t="shared" si="84"/>
        <v>0.10894514395630571</v>
      </c>
      <c r="BI77" t="e">
        <f t="shared" si="85"/>
        <v>#DIV/0!</v>
      </c>
      <c r="BJ77" t="e">
        <f t="shared" si="86"/>
        <v>#DIV/0!</v>
      </c>
      <c r="BK77" t="e">
        <f t="shared" si="87"/>
        <v>#DIV/0!</v>
      </c>
      <c r="BL77">
        <f t="shared" si="88"/>
        <v>1500.05</v>
      </c>
      <c r="BM77">
        <f t="shared" si="89"/>
        <v>1261.2524995480951</v>
      </c>
      <c r="BN77">
        <f t="shared" si="90"/>
        <v>0.84080697279963679</v>
      </c>
      <c r="BO77">
        <f t="shared" si="91"/>
        <v>0.16115745750329907</v>
      </c>
      <c r="BP77">
        <v>6</v>
      </c>
      <c r="BQ77">
        <v>0.5</v>
      </c>
      <c r="BR77" t="s">
        <v>303</v>
      </c>
      <c r="BS77">
        <v>1634233223</v>
      </c>
      <c r="BT77">
        <v>1697.04</v>
      </c>
      <c r="BU77">
        <v>1706.05</v>
      </c>
      <c r="BV77">
        <v>19.245100000000001</v>
      </c>
      <c r="BW77">
        <v>18.601900000000001</v>
      </c>
      <c r="BX77">
        <v>1693.17</v>
      </c>
      <c r="BY77">
        <v>19.116</v>
      </c>
      <c r="BZ77">
        <v>1000.02</v>
      </c>
      <c r="CA77">
        <v>89.977800000000002</v>
      </c>
      <c r="CB77">
        <v>9.9930400000000003E-2</v>
      </c>
      <c r="CC77">
        <v>26.502700000000001</v>
      </c>
      <c r="CD77">
        <v>26.345500000000001</v>
      </c>
      <c r="CE77">
        <v>999.9</v>
      </c>
      <c r="CF77">
        <v>0</v>
      </c>
      <c r="CG77">
        <v>0</v>
      </c>
      <c r="CH77">
        <v>9997.5</v>
      </c>
      <c r="CI77">
        <v>0</v>
      </c>
      <c r="CJ77">
        <v>1.5289399999999999E-3</v>
      </c>
      <c r="CK77">
        <v>1500.05</v>
      </c>
      <c r="CL77">
        <v>0.97300900000000001</v>
      </c>
      <c r="CM77">
        <v>2.69906E-2</v>
      </c>
      <c r="CN77">
        <v>0</v>
      </c>
      <c r="CO77">
        <v>1009.45</v>
      </c>
      <c r="CP77">
        <v>5.0005600000000001</v>
      </c>
      <c r="CQ77">
        <v>14932</v>
      </c>
      <c r="CR77">
        <v>12932</v>
      </c>
      <c r="CS77">
        <v>39.625</v>
      </c>
      <c r="CT77">
        <v>40.561999999999998</v>
      </c>
      <c r="CU77">
        <v>39.561999999999998</v>
      </c>
      <c r="CV77">
        <v>40.186999999999998</v>
      </c>
      <c r="CW77">
        <v>40.75</v>
      </c>
      <c r="CX77">
        <v>1454.7</v>
      </c>
      <c r="CY77">
        <v>40.35</v>
      </c>
      <c r="CZ77">
        <v>0</v>
      </c>
      <c r="DA77">
        <v>121.4000000953674</v>
      </c>
      <c r="DB77">
        <v>0</v>
      </c>
      <c r="DC77">
        <v>1009.8592</v>
      </c>
      <c r="DD77">
        <v>-4.1069230661395473</v>
      </c>
      <c r="DE77">
        <v>-92.676922960503262</v>
      </c>
      <c r="DF77">
        <v>14942.364</v>
      </c>
      <c r="DG77">
        <v>15</v>
      </c>
      <c r="DH77">
        <v>1634233167.5</v>
      </c>
      <c r="DI77" t="s">
        <v>546</v>
      </c>
      <c r="DJ77">
        <v>1634233167.5</v>
      </c>
      <c r="DK77">
        <v>1634233158</v>
      </c>
      <c r="DL77">
        <v>66</v>
      </c>
      <c r="DM77">
        <v>-0.19700000000000001</v>
      </c>
      <c r="DN77">
        <v>1E-3</v>
      </c>
      <c r="DO77">
        <v>3.8839999999999999</v>
      </c>
      <c r="DP77">
        <v>0.115</v>
      </c>
      <c r="DQ77">
        <v>1706</v>
      </c>
      <c r="DR77">
        <v>18</v>
      </c>
      <c r="DS77">
        <v>0.37</v>
      </c>
      <c r="DT77">
        <v>0.16</v>
      </c>
      <c r="DU77">
        <v>-9.0902707500000002</v>
      </c>
      <c r="DV77">
        <v>0.12848341463416521</v>
      </c>
      <c r="DW77">
        <v>4.173303040683117E-2</v>
      </c>
      <c r="DX77">
        <v>1</v>
      </c>
      <c r="DY77">
        <v>1010.127428571429</v>
      </c>
      <c r="DZ77">
        <v>-4.4996477495090117</v>
      </c>
      <c r="EA77">
        <v>0.52959468521902642</v>
      </c>
      <c r="EB77">
        <v>0</v>
      </c>
      <c r="EC77">
        <v>0.65316712500000007</v>
      </c>
      <c r="ED77">
        <v>-4.4903133208255348E-2</v>
      </c>
      <c r="EE77">
        <v>4.3693529165512611E-3</v>
      </c>
      <c r="EF77">
        <v>1</v>
      </c>
      <c r="EG77">
        <v>2</v>
      </c>
      <c r="EH77">
        <v>3</v>
      </c>
      <c r="EI77" t="s">
        <v>305</v>
      </c>
      <c r="EJ77">
        <v>100</v>
      </c>
      <c r="EK77">
        <v>100</v>
      </c>
      <c r="EL77">
        <v>3.87</v>
      </c>
      <c r="EM77">
        <v>0.12909999999999999</v>
      </c>
      <c r="EN77">
        <v>2.1139524385349282</v>
      </c>
      <c r="EO77">
        <v>1.948427853356016E-3</v>
      </c>
      <c r="EP77">
        <v>-1.17243448438673E-6</v>
      </c>
      <c r="EQ77">
        <v>3.7522437633766031E-10</v>
      </c>
      <c r="ER77">
        <v>-5.9472388095788919E-2</v>
      </c>
      <c r="ES77">
        <v>1.324990706552629E-3</v>
      </c>
      <c r="ET77">
        <v>4.5198677459254959E-4</v>
      </c>
      <c r="EU77">
        <v>-2.6198240979392152E-7</v>
      </c>
      <c r="EV77">
        <v>2</v>
      </c>
      <c r="EW77">
        <v>2078</v>
      </c>
      <c r="EX77">
        <v>1</v>
      </c>
      <c r="EY77">
        <v>28</v>
      </c>
      <c r="EZ77">
        <v>0.9</v>
      </c>
      <c r="FA77">
        <v>1.1000000000000001</v>
      </c>
      <c r="FB77">
        <v>4.99756</v>
      </c>
      <c r="FC77">
        <v>2.49512</v>
      </c>
      <c r="FD77">
        <v>2.8491200000000001</v>
      </c>
      <c r="FE77">
        <v>3.1701700000000002</v>
      </c>
      <c r="FF77">
        <v>3.0981399999999999</v>
      </c>
      <c r="FG77">
        <v>2.4560499999999998</v>
      </c>
      <c r="FH77">
        <v>35.964500000000001</v>
      </c>
      <c r="FI77">
        <v>24.2364</v>
      </c>
      <c r="FJ77">
        <v>18</v>
      </c>
      <c r="FK77">
        <v>1064.6300000000001</v>
      </c>
      <c r="FL77">
        <v>725.96900000000005</v>
      </c>
      <c r="FM77">
        <v>25.000399999999999</v>
      </c>
      <c r="FN77">
        <v>24.4697</v>
      </c>
      <c r="FO77">
        <v>30.0002</v>
      </c>
      <c r="FP77">
        <v>24.222899999999999</v>
      </c>
      <c r="FQ77">
        <v>24.299199999999999</v>
      </c>
      <c r="FR77">
        <v>100</v>
      </c>
      <c r="FS77">
        <v>26.6967</v>
      </c>
      <c r="FT77">
        <v>0</v>
      </c>
      <c r="FU77">
        <v>25</v>
      </c>
      <c r="FV77">
        <v>2000</v>
      </c>
      <c r="FW77">
        <v>18.561800000000002</v>
      </c>
      <c r="FX77">
        <v>101.188</v>
      </c>
      <c r="FY77">
        <v>101.63</v>
      </c>
    </row>
    <row r="78" spans="1:181" x14ac:dyDescent="0.2">
      <c r="A78">
        <v>60</v>
      </c>
      <c r="B78">
        <v>1634233345.0999999</v>
      </c>
      <c r="C78">
        <v>9806</v>
      </c>
      <c r="D78" t="s">
        <v>547</v>
      </c>
      <c r="E78" t="s">
        <v>548</v>
      </c>
      <c r="F78" t="s">
        <v>300</v>
      </c>
      <c r="G78">
        <v>1634233345.0999999</v>
      </c>
      <c r="H78">
        <f t="shared" si="46"/>
        <v>9.9981532548163734E-4</v>
      </c>
      <c r="I78">
        <f t="shared" si="47"/>
        <v>0.99981532548163743</v>
      </c>
      <c r="J78">
        <f t="shared" si="48"/>
        <v>5.1383119114894464</v>
      </c>
      <c r="K78">
        <f t="shared" si="49"/>
        <v>396.70600000000002</v>
      </c>
      <c r="L78">
        <f t="shared" si="50"/>
        <v>226.38786903438222</v>
      </c>
      <c r="M78">
        <f t="shared" si="51"/>
        <v>20.391172936351239</v>
      </c>
      <c r="N78">
        <f t="shared" si="52"/>
        <v>35.732041144217</v>
      </c>
      <c r="O78">
        <f t="shared" si="53"/>
        <v>5.1653867103528761E-2</v>
      </c>
      <c r="P78">
        <f t="shared" si="54"/>
        <v>2.748153230845412</v>
      </c>
      <c r="Q78">
        <f t="shared" si="55"/>
        <v>5.1120502044882617E-2</v>
      </c>
      <c r="R78">
        <f t="shared" si="56"/>
        <v>3.1997775458954013E-2</v>
      </c>
      <c r="S78">
        <f t="shared" si="57"/>
        <v>241.74699812739729</v>
      </c>
      <c r="T78">
        <f t="shared" si="58"/>
        <v>27.740289921209687</v>
      </c>
      <c r="U78">
        <f t="shared" si="59"/>
        <v>26.384599999999999</v>
      </c>
      <c r="V78">
        <f t="shared" si="60"/>
        <v>3.4518174459722339</v>
      </c>
      <c r="W78">
        <f t="shared" si="61"/>
        <v>50.085707761393635</v>
      </c>
      <c r="X78">
        <f t="shared" si="62"/>
        <v>1.7409716607871502</v>
      </c>
      <c r="Y78">
        <f t="shared" si="63"/>
        <v>3.4759849438108597</v>
      </c>
      <c r="Z78">
        <f t="shared" si="64"/>
        <v>1.7108457851850838</v>
      </c>
      <c r="AA78">
        <f t="shared" si="65"/>
        <v>-44.091855853740206</v>
      </c>
      <c r="AB78">
        <f t="shared" si="66"/>
        <v>17.527143094892477</v>
      </c>
      <c r="AC78">
        <f t="shared" si="67"/>
        <v>1.3687595788234057</v>
      </c>
      <c r="AD78">
        <f t="shared" si="68"/>
        <v>216.55104494737296</v>
      </c>
      <c r="AE78">
        <v>0</v>
      </c>
      <c r="AF78">
        <v>0</v>
      </c>
      <c r="AG78">
        <f t="shared" si="69"/>
        <v>1</v>
      </c>
      <c r="AH78">
        <f t="shared" si="70"/>
        <v>0</v>
      </c>
      <c r="AI78">
        <f t="shared" si="71"/>
        <v>47667.831852694988</v>
      </c>
      <c r="AJ78" t="s">
        <v>301</v>
      </c>
      <c r="AK78">
        <v>0</v>
      </c>
      <c r="AL78">
        <v>0</v>
      </c>
      <c r="AM78">
        <v>0</v>
      </c>
      <c r="AN78" t="e">
        <f t="shared" si="72"/>
        <v>#DIV/0!</v>
      </c>
      <c r="AO78">
        <v>-1</v>
      </c>
      <c r="AP78" t="s">
        <v>549</v>
      </c>
      <c r="AQ78">
        <v>10300.799999999999</v>
      </c>
      <c r="AR78">
        <v>932.03780769230775</v>
      </c>
      <c r="AS78">
        <v>1032.74</v>
      </c>
      <c r="AT78">
        <f t="shared" si="73"/>
        <v>9.750972394570967E-2</v>
      </c>
      <c r="AU78">
        <v>0.5</v>
      </c>
      <c r="AV78">
        <f t="shared" si="74"/>
        <v>1261.2614995478743</v>
      </c>
      <c r="AW78">
        <f t="shared" si="75"/>
        <v>5.1383119114894464</v>
      </c>
      <c r="AX78">
        <f t="shared" si="76"/>
        <v>61.492630322132527</v>
      </c>
      <c r="AY78">
        <f t="shared" si="77"/>
        <v>4.8668035246377164E-3</v>
      </c>
      <c r="AZ78">
        <f t="shared" si="78"/>
        <v>-1</v>
      </c>
      <c r="BA78" t="e">
        <f t="shared" si="79"/>
        <v>#DIV/0!</v>
      </c>
      <c r="BB78" t="s">
        <v>301</v>
      </c>
      <c r="BC78">
        <v>0</v>
      </c>
      <c r="BD78" t="e">
        <f t="shared" si="80"/>
        <v>#DIV/0!</v>
      </c>
      <c r="BE78" t="e">
        <f t="shared" si="81"/>
        <v>#DIV/0!</v>
      </c>
      <c r="BF78" t="e">
        <f t="shared" si="82"/>
        <v>#DIV/0!</v>
      </c>
      <c r="BG78" t="e">
        <f t="shared" si="83"/>
        <v>#DIV/0!</v>
      </c>
      <c r="BH78">
        <f t="shared" si="84"/>
        <v>9.7509723945709725E-2</v>
      </c>
      <c r="BI78" t="e">
        <f t="shared" si="85"/>
        <v>#DIV/0!</v>
      </c>
      <c r="BJ78" t="e">
        <f t="shared" si="86"/>
        <v>#DIV/0!</v>
      </c>
      <c r="BK78" t="e">
        <f t="shared" si="87"/>
        <v>#DIV/0!</v>
      </c>
      <c r="BL78">
        <f t="shared" si="88"/>
        <v>1500.06</v>
      </c>
      <c r="BM78">
        <f t="shared" si="89"/>
        <v>1261.2614995478743</v>
      </c>
      <c r="BN78">
        <f t="shared" si="90"/>
        <v>0.84080736740388673</v>
      </c>
      <c r="BO78">
        <f t="shared" si="91"/>
        <v>0.16115821908950129</v>
      </c>
      <c r="BP78">
        <v>6</v>
      </c>
      <c r="BQ78">
        <v>0.5</v>
      </c>
      <c r="BR78" t="s">
        <v>303</v>
      </c>
      <c r="BS78">
        <v>1634233345.0999999</v>
      </c>
      <c r="BT78">
        <v>396.70600000000002</v>
      </c>
      <c r="BU78">
        <v>400.02699999999999</v>
      </c>
      <c r="BV78">
        <v>19.328700000000001</v>
      </c>
      <c r="BW78">
        <v>18.740400000000001</v>
      </c>
      <c r="BX78">
        <v>394.45299999999997</v>
      </c>
      <c r="BY78">
        <v>19.210699999999999</v>
      </c>
      <c r="BZ78">
        <v>999.99</v>
      </c>
      <c r="CA78">
        <v>89.972099999999998</v>
      </c>
      <c r="CB78">
        <v>9.97445E-2</v>
      </c>
      <c r="CC78">
        <v>26.5029</v>
      </c>
      <c r="CD78">
        <v>26.384599999999999</v>
      </c>
      <c r="CE78">
        <v>999.9</v>
      </c>
      <c r="CF78">
        <v>0</v>
      </c>
      <c r="CG78">
        <v>0</v>
      </c>
      <c r="CH78">
        <v>10003.1</v>
      </c>
      <c r="CI78">
        <v>0</v>
      </c>
      <c r="CJ78">
        <v>1.5289399999999999E-3</v>
      </c>
      <c r="CK78">
        <v>1500.06</v>
      </c>
      <c r="CL78">
        <v>0.97299800000000003</v>
      </c>
      <c r="CM78">
        <v>2.7001899999999999E-2</v>
      </c>
      <c r="CN78">
        <v>0</v>
      </c>
      <c r="CO78">
        <v>937.66899999999998</v>
      </c>
      <c r="CP78">
        <v>5.0005600000000001</v>
      </c>
      <c r="CQ78">
        <v>13825.3</v>
      </c>
      <c r="CR78">
        <v>12932</v>
      </c>
      <c r="CS78">
        <v>38.25</v>
      </c>
      <c r="CT78">
        <v>39.125</v>
      </c>
      <c r="CU78">
        <v>38.311999999999998</v>
      </c>
      <c r="CV78">
        <v>38.125</v>
      </c>
      <c r="CW78">
        <v>39.375</v>
      </c>
      <c r="CX78">
        <v>1454.69</v>
      </c>
      <c r="CY78">
        <v>40.369999999999997</v>
      </c>
      <c r="CZ78">
        <v>0</v>
      </c>
      <c r="DA78">
        <v>121.7999999523163</v>
      </c>
      <c r="DB78">
        <v>0</v>
      </c>
      <c r="DC78">
        <v>932.03780769230775</v>
      </c>
      <c r="DD78">
        <v>46.476547049925109</v>
      </c>
      <c r="DE78">
        <v>657.02564149328316</v>
      </c>
      <c r="DF78">
        <v>13744.607692307691</v>
      </c>
      <c r="DG78">
        <v>15</v>
      </c>
      <c r="DH78">
        <v>1634233364.0999999</v>
      </c>
      <c r="DI78" t="s">
        <v>550</v>
      </c>
      <c r="DJ78">
        <v>1634233364.0999999</v>
      </c>
      <c r="DK78">
        <v>1634233362.0999999</v>
      </c>
      <c r="DL78">
        <v>67</v>
      </c>
      <c r="DM78">
        <v>-0.47399999999999998</v>
      </c>
      <c r="DN78">
        <v>-2E-3</v>
      </c>
      <c r="DO78">
        <v>2.2530000000000001</v>
      </c>
      <c r="DP78">
        <v>0.11799999999999999</v>
      </c>
      <c r="DQ78">
        <v>400</v>
      </c>
      <c r="DR78">
        <v>19</v>
      </c>
      <c r="DS78">
        <v>0.53</v>
      </c>
      <c r="DT78">
        <v>0.12</v>
      </c>
      <c r="DU78">
        <v>-2.773657</v>
      </c>
      <c r="DV78">
        <v>-0.31048592870543318</v>
      </c>
      <c r="DW78">
        <v>3.3823962748323833E-2</v>
      </c>
      <c r="DX78">
        <v>1</v>
      </c>
      <c r="DY78">
        <v>929.39848484848483</v>
      </c>
      <c r="DZ78">
        <v>48.077590560899672</v>
      </c>
      <c r="EA78">
        <v>4.5942474908679216</v>
      </c>
      <c r="EB78">
        <v>0</v>
      </c>
      <c r="EC78">
        <v>0.59941682499999993</v>
      </c>
      <c r="ED78">
        <v>1.7855020637898369E-2</v>
      </c>
      <c r="EE78">
        <v>1.8097879970800489E-3</v>
      </c>
      <c r="EF78">
        <v>1</v>
      </c>
      <c r="EG78">
        <v>2</v>
      </c>
      <c r="EH78">
        <v>3</v>
      </c>
      <c r="EI78" t="s">
        <v>305</v>
      </c>
      <c r="EJ78">
        <v>100</v>
      </c>
      <c r="EK78">
        <v>100</v>
      </c>
      <c r="EL78">
        <v>2.2530000000000001</v>
      </c>
      <c r="EM78">
        <v>0.11799999999999999</v>
      </c>
      <c r="EN78">
        <v>2.1139524385349282</v>
      </c>
      <c r="EO78">
        <v>1.948427853356016E-3</v>
      </c>
      <c r="EP78">
        <v>-1.17243448438673E-6</v>
      </c>
      <c r="EQ78">
        <v>3.7522437633766031E-10</v>
      </c>
      <c r="ER78">
        <v>-5.9472388095788919E-2</v>
      </c>
      <c r="ES78">
        <v>1.324990706552629E-3</v>
      </c>
      <c r="ET78">
        <v>4.5198677459254959E-4</v>
      </c>
      <c r="EU78">
        <v>-2.6198240979392152E-7</v>
      </c>
      <c r="EV78">
        <v>2</v>
      </c>
      <c r="EW78">
        <v>2078</v>
      </c>
      <c r="EX78">
        <v>1</v>
      </c>
      <c r="EY78">
        <v>28</v>
      </c>
      <c r="EZ78">
        <v>3</v>
      </c>
      <c r="FA78">
        <v>3.1</v>
      </c>
      <c r="FB78">
        <v>1.6186499999999999</v>
      </c>
      <c r="FC78">
        <v>2.52319</v>
      </c>
      <c r="FD78">
        <v>2.8491200000000001</v>
      </c>
      <c r="FE78">
        <v>3.1689500000000002</v>
      </c>
      <c r="FF78">
        <v>3.0981399999999999</v>
      </c>
      <c r="FG78">
        <v>2.36572</v>
      </c>
      <c r="FH78">
        <v>35.964500000000001</v>
      </c>
      <c r="FI78">
        <v>24.227599999999999</v>
      </c>
      <c r="FJ78">
        <v>18</v>
      </c>
      <c r="FK78">
        <v>1064.78</v>
      </c>
      <c r="FL78">
        <v>721.06500000000005</v>
      </c>
      <c r="FM78">
        <v>24.9999</v>
      </c>
      <c r="FN78">
        <v>24.488199999999999</v>
      </c>
      <c r="FO78">
        <v>30.0002</v>
      </c>
      <c r="FP78">
        <v>24.2392</v>
      </c>
      <c r="FQ78">
        <v>24.316600000000001</v>
      </c>
      <c r="FR78">
        <v>32.409999999999997</v>
      </c>
      <c r="FS78">
        <v>25.424900000000001</v>
      </c>
      <c r="FT78">
        <v>0</v>
      </c>
      <c r="FU78">
        <v>25</v>
      </c>
      <c r="FV78">
        <v>400</v>
      </c>
      <c r="FW78">
        <v>18.799700000000001</v>
      </c>
      <c r="FX78">
        <v>101.18300000000001</v>
      </c>
      <c r="FY78">
        <v>101.623</v>
      </c>
    </row>
    <row r="79" spans="1:181" x14ac:dyDescent="0.2">
      <c r="A79">
        <v>61</v>
      </c>
      <c r="B79">
        <v>1634234177.5999999</v>
      </c>
      <c r="C79">
        <v>10638.5</v>
      </c>
      <c r="D79" t="s">
        <v>553</v>
      </c>
      <c r="E79" t="s">
        <v>554</v>
      </c>
      <c r="F79" t="s">
        <v>300</v>
      </c>
      <c r="G79">
        <v>1634234177.5999999</v>
      </c>
      <c r="H79">
        <f t="shared" si="46"/>
        <v>1.7845341327505774E-3</v>
      </c>
      <c r="I79">
        <f t="shared" si="47"/>
        <v>1.7845341327505775</v>
      </c>
      <c r="J79">
        <f t="shared" si="48"/>
        <v>6.6041773589473598</v>
      </c>
      <c r="K79">
        <f t="shared" si="49"/>
        <v>395.60399999999998</v>
      </c>
      <c r="L79">
        <f t="shared" si="50"/>
        <v>268.94563294225179</v>
      </c>
      <c r="M79">
        <f t="shared" si="51"/>
        <v>24.221183351379164</v>
      </c>
      <c r="N79">
        <f t="shared" si="52"/>
        <v>35.6280074664624</v>
      </c>
      <c r="O79">
        <f t="shared" si="53"/>
        <v>9.2369380243634211E-2</v>
      </c>
      <c r="P79">
        <f t="shared" si="54"/>
        <v>2.7472992850761071</v>
      </c>
      <c r="Q79">
        <f t="shared" si="55"/>
        <v>9.0678113372215027E-2</v>
      </c>
      <c r="R79">
        <f t="shared" si="56"/>
        <v>5.6823195163348994E-2</v>
      </c>
      <c r="S79">
        <f t="shared" si="57"/>
        <v>241.7715171272684</v>
      </c>
      <c r="T79">
        <f t="shared" si="58"/>
        <v>27.341626869614284</v>
      </c>
      <c r="U79">
        <f t="shared" si="59"/>
        <v>26.3141</v>
      </c>
      <c r="V79">
        <f t="shared" si="60"/>
        <v>3.4374848911779781</v>
      </c>
      <c r="W79">
        <f t="shared" si="61"/>
        <v>49.896945580409216</v>
      </c>
      <c r="X79">
        <f t="shared" si="62"/>
        <v>1.7158278507087599</v>
      </c>
      <c r="Y79">
        <f t="shared" si="63"/>
        <v>3.4387432552232946</v>
      </c>
      <c r="Z79">
        <f t="shared" si="64"/>
        <v>1.7216570404692182</v>
      </c>
      <c r="AA79">
        <f t="shared" si="65"/>
        <v>-78.697955254300467</v>
      </c>
      <c r="AB79">
        <f t="shared" si="66"/>
        <v>0.91829687415350791</v>
      </c>
      <c r="AC79">
        <f t="shared" si="67"/>
        <v>7.1644583526012606E-2</v>
      </c>
      <c r="AD79">
        <f t="shared" si="68"/>
        <v>164.06350333064745</v>
      </c>
      <c r="AE79">
        <v>0</v>
      </c>
      <c r="AF79">
        <v>0</v>
      </c>
      <c r="AG79">
        <f t="shared" si="69"/>
        <v>1</v>
      </c>
      <c r="AH79">
        <f t="shared" si="70"/>
        <v>0</v>
      </c>
      <c r="AI79">
        <f t="shared" si="71"/>
        <v>47673.486910399239</v>
      </c>
      <c r="AJ79" t="s">
        <v>301</v>
      </c>
      <c r="AK79">
        <v>0</v>
      </c>
      <c r="AL79">
        <v>0</v>
      </c>
      <c r="AM79">
        <v>0</v>
      </c>
      <c r="AN79" t="e">
        <f t="shared" si="72"/>
        <v>#DIV/0!</v>
      </c>
      <c r="AO79">
        <v>-1</v>
      </c>
      <c r="AP79" t="s">
        <v>555</v>
      </c>
      <c r="AQ79">
        <v>10292.799999999999</v>
      </c>
      <c r="AR79">
        <v>1712.5688</v>
      </c>
      <c r="AS79">
        <v>1909.78</v>
      </c>
      <c r="AT79">
        <f t="shared" si="73"/>
        <v>0.10326383143608164</v>
      </c>
      <c r="AU79">
        <v>0.5</v>
      </c>
      <c r="AV79">
        <f t="shared" si="74"/>
        <v>1261.3877995478074</v>
      </c>
      <c r="AW79">
        <f t="shared" si="75"/>
        <v>6.6041773589473598</v>
      </c>
      <c r="AX79">
        <f t="shared" si="76"/>
        <v>65.127868554017368</v>
      </c>
      <c r="AY79">
        <f t="shared" si="77"/>
        <v>6.0284215224480266E-3</v>
      </c>
      <c r="AZ79">
        <f t="shared" si="78"/>
        <v>-1</v>
      </c>
      <c r="BA79" t="e">
        <f t="shared" si="79"/>
        <v>#DIV/0!</v>
      </c>
      <c r="BB79" t="s">
        <v>301</v>
      </c>
      <c r="BC79">
        <v>0</v>
      </c>
      <c r="BD79" t="e">
        <f t="shared" si="80"/>
        <v>#DIV/0!</v>
      </c>
      <c r="BE79" t="e">
        <f t="shared" si="81"/>
        <v>#DIV/0!</v>
      </c>
      <c r="BF79" t="e">
        <f t="shared" si="82"/>
        <v>#DIV/0!</v>
      </c>
      <c r="BG79" t="e">
        <f t="shared" si="83"/>
        <v>#DIV/0!</v>
      </c>
      <c r="BH79">
        <f t="shared" si="84"/>
        <v>0.10326383143608163</v>
      </c>
      <c r="BI79" t="e">
        <f t="shared" si="85"/>
        <v>#DIV/0!</v>
      </c>
      <c r="BJ79" t="e">
        <f t="shared" si="86"/>
        <v>#DIV/0!</v>
      </c>
      <c r="BK79" t="e">
        <f t="shared" si="87"/>
        <v>#DIV/0!</v>
      </c>
      <c r="BL79">
        <f t="shared" si="88"/>
        <v>1500.21</v>
      </c>
      <c r="BM79">
        <f t="shared" si="89"/>
        <v>1261.3877995478074</v>
      </c>
      <c r="BN79">
        <f t="shared" si="90"/>
        <v>0.84080748665040717</v>
      </c>
      <c r="BO79">
        <f t="shared" si="91"/>
        <v>0.16115844923528599</v>
      </c>
      <c r="BP79">
        <v>6</v>
      </c>
      <c r="BQ79">
        <v>0.5</v>
      </c>
      <c r="BR79" t="s">
        <v>303</v>
      </c>
      <c r="BS79">
        <v>1634234177.5999999</v>
      </c>
      <c r="BT79">
        <v>395.60399999999998</v>
      </c>
      <c r="BU79">
        <v>399.99</v>
      </c>
      <c r="BV79">
        <v>19.052099999999999</v>
      </c>
      <c r="BW79">
        <v>18.001799999999999</v>
      </c>
      <c r="BX79">
        <v>393.27</v>
      </c>
      <c r="BY79">
        <v>18.928999999999998</v>
      </c>
      <c r="BZ79">
        <v>1000.02</v>
      </c>
      <c r="CA79">
        <v>89.96</v>
      </c>
      <c r="CB79">
        <v>9.9775600000000006E-2</v>
      </c>
      <c r="CC79">
        <v>26.3203</v>
      </c>
      <c r="CD79">
        <v>26.3141</v>
      </c>
      <c r="CE79">
        <v>999.9</v>
      </c>
      <c r="CF79">
        <v>0</v>
      </c>
      <c r="CG79">
        <v>0</v>
      </c>
      <c r="CH79">
        <v>9999.3799999999992</v>
      </c>
      <c r="CI79">
        <v>0</v>
      </c>
      <c r="CJ79">
        <v>1.5289399999999999E-3</v>
      </c>
      <c r="CK79">
        <v>1500.21</v>
      </c>
      <c r="CL79">
        <v>0.97299400000000003</v>
      </c>
      <c r="CM79">
        <v>2.7006100000000002E-2</v>
      </c>
      <c r="CN79">
        <v>0</v>
      </c>
      <c r="CO79">
        <v>1706.43</v>
      </c>
      <c r="CP79">
        <v>5.0005600000000001</v>
      </c>
      <c r="CQ79">
        <v>25207.200000000001</v>
      </c>
      <c r="CR79">
        <v>12933.3</v>
      </c>
      <c r="CS79">
        <v>39</v>
      </c>
      <c r="CT79">
        <v>40.186999999999998</v>
      </c>
      <c r="CU79">
        <v>38</v>
      </c>
      <c r="CV79">
        <v>39.75</v>
      </c>
      <c r="CW79">
        <v>39.936999999999998</v>
      </c>
      <c r="CX79">
        <v>1454.83</v>
      </c>
      <c r="CY79">
        <v>40.380000000000003</v>
      </c>
      <c r="CZ79">
        <v>0</v>
      </c>
      <c r="DA79">
        <v>832.20000004768372</v>
      </c>
      <c r="DB79">
        <v>0</v>
      </c>
      <c r="DC79">
        <v>1712.5688</v>
      </c>
      <c r="DD79">
        <v>-51.660000087485187</v>
      </c>
      <c r="DE79">
        <v>-663.02307806874114</v>
      </c>
      <c r="DF79">
        <v>25282.48</v>
      </c>
      <c r="DG79">
        <v>15</v>
      </c>
      <c r="DH79">
        <v>1634234107.0999999</v>
      </c>
      <c r="DI79" t="s">
        <v>556</v>
      </c>
      <c r="DJ79">
        <v>1634234104.5999999</v>
      </c>
      <c r="DK79">
        <v>1634234107.0999999</v>
      </c>
      <c r="DL79">
        <v>70</v>
      </c>
      <c r="DM79">
        <v>1.2E-2</v>
      </c>
      <c r="DN79">
        <v>0</v>
      </c>
      <c r="DO79">
        <v>2.339</v>
      </c>
      <c r="DP79">
        <v>0.108</v>
      </c>
      <c r="DQ79">
        <v>400</v>
      </c>
      <c r="DR79">
        <v>18</v>
      </c>
      <c r="DS79">
        <v>0.28999999999999998</v>
      </c>
      <c r="DT79">
        <v>7.0000000000000007E-2</v>
      </c>
      <c r="DU79">
        <v>-4.4234382499999993</v>
      </c>
      <c r="DV79">
        <v>-6.0755684802985238E-2</v>
      </c>
      <c r="DW79">
        <v>2.2772305316710931E-2</v>
      </c>
      <c r="DX79">
        <v>1</v>
      </c>
      <c r="DY79">
        <v>1715.3026470588229</v>
      </c>
      <c r="DZ79">
        <v>-50.155659207066648</v>
      </c>
      <c r="EA79">
        <v>4.9440566273310633</v>
      </c>
      <c r="EB79">
        <v>0</v>
      </c>
      <c r="EC79">
        <v>1.0467547500000001</v>
      </c>
      <c r="ED79">
        <v>2.6506604127575158E-2</v>
      </c>
      <c r="EE79">
        <v>2.8014817396335161E-3</v>
      </c>
      <c r="EF79">
        <v>1</v>
      </c>
      <c r="EG79">
        <v>2</v>
      </c>
      <c r="EH79">
        <v>3</v>
      </c>
      <c r="EI79" t="s">
        <v>305</v>
      </c>
      <c r="EJ79">
        <v>100</v>
      </c>
      <c r="EK79">
        <v>100</v>
      </c>
      <c r="EL79">
        <v>2.3340000000000001</v>
      </c>
      <c r="EM79">
        <v>0.1231</v>
      </c>
      <c r="EN79">
        <v>1.726068101816717</v>
      </c>
      <c r="EO79">
        <v>1.948427853356016E-3</v>
      </c>
      <c r="EP79">
        <v>-1.17243448438673E-6</v>
      </c>
      <c r="EQ79">
        <v>3.7522437633766031E-10</v>
      </c>
      <c r="ER79">
        <v>-6.2180507996539257E-2</v>
      </c>
      <c r="ES79">
        <v>1.324990706552629E-3</v>
      </c>
      <c r="ET79">
        <v>4.5198677459254959E-4</v>
      </c>
      <c r="EU79">
        <v>-2.6198240979392152E-7</v>
      </c>
      <c r="EV79">
        <v>2</v>
      </c>
      <c r="EW79">
        <v>2078</v>
      </c>
      <c r="EX79">
        <v>1</v>
      </c>
      <c r="EY79">
        <v>28</v>
      </c>
      <c r="EZ79">
        <v>1.2</v>
      </c>
      <c r="FA79">
        <v>1.2</v>
      </c>
      <c r="FB79">
        <v>1.6186499999999999</v>
      </c>
      <c r="FC79">
        <v>2.52563</v>
      </c>
      <c r="FD79">
        <v>2.8491200000000001</v>
      </c>
      <c r="FE79">
        <v>3.1689500000000002</v>
      </c>
      <c r="FF79">
        <v>3.0981399999999999</v>
      </c>
      <c r="FG79">
        <v>2.36084</v>
      </c>
      <c r="FH79">
        <v>35.987900000000003</v>
      </c>
      <c r="FI79">
        <v>24.227599999999999</v>
      </c>
      <c r="FJ79">
        <v>18</v>
      </c>
      <c r="FK79">
        <v>1064.31</v>
      </c>
      <c r="FL79">
        <v>719.79899999999998</v>
      </c>
      <c r="FM79">
        <v>25.0001</v>
      </c>
      <c r="FN79">
        <v>24.490200000000002</v>
      </c>
      <c r="FO79">
        <v>30</v>
      </c>
      <c r="FP79">
        <v>24.255500000000001</v>
      </c>
      <c r="FQ79">
        <v>24.332999999999998</v>
      </c>
      <c r="FR79">
        <v>32.406399999999998</v>
      </c>
      <c r="FS79">
        <v>28.271100000000001</v>
      </c>
      <c r="FT79">
        <v>0</v>
      </c>
      <c r="FU79">
        <v>25</v>
      </c>
      <c r="FV79">
        <v>400</v>
      </c>
      <c r="FW79">
        <v>17.972999999999999</v>
      </c>
      <c r="FX79">
        <v>101.19</v>
      </c>
      <c r="FY79">
        <v>101.62</v>
      </c>
    </row>
    <row r="80" spans="1:181" x14ac:dyDescent="0.2">
      <c r="A80">
        <v>62</v>
      </c>
      <c r="B80">
        <v>1634234299.5999999</v>
      </c>
      <c r="C80">
        <v>10760.5</v>
      </c>
      <c r="D80" t="s">
        <v>557</v>
      </c>
      <c r="E80" t="s">
        <v>558</v>
      </c>
      <c r="F80" t="s">
        <v>300</v>
      </c>
      <c r="G80">
        <v>1634234299.5999999</v>
      </c>
      <c r="H80">
        <f t="shared" si="46"/>
        <v>1.8644505486942182E-3</v>
      </c>
      <c r="I80">
        <f t="shared" si="47"/>
        <v>1.8644505486942182</v>
      </c>
      <c r="J80">
        <f t="shared" si="48"/>
        <v>5.3189726478615968</v>
      </c>
      <c r="K80">
        <f t="shared" si="49"/>
        <v>296.50099999999998</v>
      </c>
      <c r="L80">
        <f t="shared" si="50"/>
        <v>199.11791370994439</v>
      </c>
      <c r="M80">
        <f t="shared" si="51"/>
        <v>17.93025234848114</v>
      </c>
      <c r="N80">
        <f t="shared" si="52"/>
        <v>26.699444829064099</v>
      </c>
      <c r="O80">
        <f t="shared" si="53"/>
        <v>9.6567667414961186E-2</v>
      </c>
      <c r="P80">
        <f t="shared" si="54"/>
        <v>2.7472950576882735</v>
      </c>
      <c r="Q80">
        <f t="shared" si="55"/>
        <v>9.4720820750611237E-2</v>
      </c>
      <c r="R80">
        <f t="shared" si="56"/>
        <v>5.9363502902832099E-2</v>
      </c>
      <c r="S80">
        <f t="shared" si="57"/>
        <v>241.75062812784708</v>
      </c>
      <c r="T80">
        <f t="shared" si="58"/>
        <v>27.486103809606785</v>
      </c>
      <c r="U80">
        <f t="shared" si="59"/>
        <v>26.404900000000001</v>
      </c>
      <c r="V80">
        <f t="shared" si="60"/>
        <v>3.4559540725308207</v>
      </c>
      <c r="W80">
        <f t="shared" si="61"/>
        <v>49.947685740219875</v>
      </c>
      <c r="X80">
        <f t="shared" si="62"/>
        <v>1.73455757660125</v>
      </c>
      <c r="Y80">
        <f t="shared" si="63"/>
        <v>3.4727486386912116</v>
      </c>
      <c r="Z80">
        <f t="shared" si="64"/>
        <v>1.7213964959295707</v>
      </c>
      <c r="AA80">
        <f t="shared" si="65"/>
        <v>-82.222269197415031</v>
      </c>
      <c r="AB80">
        <f t="shared" si="66"/>
        <v>12.174820468537455</v>
      </c>
      <c r="AC80">
        <f t="shared" si="67"/>
        <v>0.95109527769327562</v>
      </c>
      <c r="AD80">
        <f t="shared" si="68"/>
        <v>172.65427467666279</v>
      </c>
      <c r="AE80">
        <v>0</v>
      </c>
      <c r="AF80">
        <v>0</v>
      </c>
      <c r="AG80">
        <f t="shared" si="69"/>
        <v>1</v>
      </c>
      <c r="AH80">
        <f t="shared" si="70"/>
        <v>0</v>
      </c>
      <c r="AI80">
        <f t="shared" si="71"/>
        <v>47646.577999045236</v>
      </c>
      <c r="AJ80" t="s">
        <v>301</v>
      </c>
      <c r="AK80">
        <v>0</v>
      </c>
      <c r="AL80">
        <v>0</v>
      </c>
      <c r="AM80">
        <v>0</v>
      </c>
      <c r="AN80" t="e">
        <f t="shared" si="72"/>
        <v>#DIV/0!</v>
      </c>
      <c r="AO80">
        <v>-1</v>
      </c>
      <c r="AP80" t="s">
        <v>559</v>
      </c>
      <c r="AQ80">
        <v>10290</v>
      </c>
      <c r="AR80">
        <v>1612.3951999999999</v>
      </c>
      <c r="AS80">
        <v>1800.55</v>
      </c>
      <c r="AT80">
        <f t="shared" si="73"/>
        <v>0.10449851434283974</v>
      </c>
      <c r="AU80">
        <v>0.5</v>
      </c>
      <c r="AV80">
        <f t="shared" si="74"/>
        <v>1261.2860995481071</v>
      </c>
      <c r="AW80">
        <f t="shared" si="75"/>
        <v>5.3189726478615968</v>
      </c>
      <c r="AX80">
        <f t="shared" si="76"/>
        <v>65.90126178202614</v>
      </c>
      <c r="AY80">
        <f t="shared" si="77"/>
        <v>5.0099439374821893E-3</v>
      </c>
      <c r="AZ80">
        <f t="shared" si="78"/>
        <v>-1</v>
      </c>
      <c r="BA80" t="e">
        <f t="shared" si="79"/>
        <v>#DIV/0!</v>
      </c>
      <c r="BB80" t="s">
        <v>301</v>
      </c>
      <c r="BC80">
        <v>0</v>
      </c>
      <c r="BD80" t="e">
        <f t="shared" si="80"/>
        <v>#DIV/0!</v>
      </c>
      <c r="BE80" t="e">
        <f t="shared" si="81"/>
        <v>#DIV/0!</v>
      </c>
      <c r="BF80" t="e">
        <f t="shared" si="82"/>
        <v>#DIV/0!</v>
      </c>
      <c r="BG80" t="e">
        <f t="shared" si="83"/>
        <v>#DIV/0!</v>
      </c>
      <c r="BH80">
        <f t="shared" si="84"/>
        <v>0.1044985143428397</v>
      </c>
      <c r="BI80" t="e">
        <f t="shared" si="85"/>
        <v>#DIV/0!</v>
      </c>
      <c r="BJ80" t="e">
        <f t="shared" si="86"/>
        <v>#DIV/0!</v>
      </c>
      <c r="BK80" t="e">
        <f t="shared" si="87"/>
        <v>#DIV/0!</v>
      </c>
      <c r="BL80">
        <f t="shared" si="88"/>
        <v>1500.09</v>
      </c>
      <c r="BM80">
        <f t="shared" si="89"/>
        <v>1261.2860995481071</v>
      </c>
      <c r="BN80">
        <f t="shared" si="90"/>
        <v>0.84080695128166127</v>
      </c>
      <c r="BO80">
        <f t="shared" si="91"/>
        <v>0.1611574159736063</v>
      </c>
      <c r="BP80">
        <v>6</v>
      </c>
      <c r="BQ80">
        <v>0.5</v>
      </c>
      <c r="BR80" t="s">
        <v>303</v>
      </c>
      <c r="BS80">
        <v>1634234299.5999999</v>
      </c>
      <c r="BT80">
        <v>296.50099999999998</v>
      </c>
      <c r="BU80">
        <v>300.024</v>
      </c>
      <c r="BV80">
        <v>19.262499999999999</v>
      </c>
      <c r="BW80">
        <v>18.165400000000002</v>
      </c>
      <c r="BX80">
        <v>294.411</v>
      </c>
      <c r="BY80">
        <v>19.1585</v>
      </c>
      <c r="BZ80">
        <v>1000.02</v>
      </c>
      <c r="CA80">
        <v>89.948800000000006</v>
      </c>
      <c r="CB80">
        <v>9.9614099999999997E-2</v>
      </c>
      <c r="CC80">
        <v>26.487100000000002</v>
      </c>
      <c r="CD80">
        <v>26.404900000000001</v>
      </c>
      <c r="CE80">
        <v>999.9</v>
      </c>
      <c r="CF80">
        <v>0</v>
      </c>
      <c r="CG80">
        <v>0</v>
      </c>
      <c r="CH80">
        <v>10000.6</v>
      </c>
      <c r="CI80">
        <v>0</v>
      </c>
      <c r="CJ80">
        <v>1.5289399999999999E-3</v>
      </c>
      <c r="CK80">
        <v>1500.09</v>
      </c>
      <c r="CL80">
        <v>0.97301000000000004</v>
      </c>
      <c r="CM80">
        <v>2.6989900000000001E-2</v>
      </c>
      <c r="CN80">
        <v>0</v>
      </c>
      <c r="CO80">
        <v>1608.9</v>
      </c>
      <c r="CP80">
        <v>5.0005600000000001</v>
      </c>
      <c r="CQ80">
        <v>23830.9</v>
      </c>
      <c r="CR80">
        <v>12932.3</v>
      </c>
      <c r="CS80">
        <v>40.311999999999998</v>
      </c>
      <c r="CT80">
        <v>40.75</v>
      </c>
      <c r="CU80">
        <v>38.811999999999998</v>
      </c>
      <c r="CV80">
        <v>40.375</v>
      </c>
      <c r="CW80">
        <v>40.875</v>
      </c>
      <c r="CX80">
        <v>1454.74</v>
      </c>
      <c r="CY80">
        <v>40.35</v>
      </c>
      <c r="CZ80">
        <v>0</v>
      </c>
      <c r="DA80">
        <v>121.4000000953674</v>
      </c>
      <c r="DB80">
        <v>0</v>
      </c>
      <c r="DC80">
        <v>1612.3951999999999</v>
      </c>
      <c r="DD80">
        <v>-30.837692254089191</v>
      </c>
      <c r="DE80">
        <v>-501.86922985518862</v>
      </c>
      <c r="DF80">
        <v>23891.08</v>
      </c>
      <c r="DG80">
        <v>15</v>
      </c>
      <c r="DH80">
        <v>1634234318.5999999</v>
      </c>
      <c r="DI80" t="s">
        <v>560</v>
      </c>
      <c r="DJ80">
        <v>1634234318.5999999</v>
      </c>
      <c r="DK80">
        <v>1634234316.5999999</v>
      </c>
      <c r="DL80">
        <v>71</v>
      </c>
      <c r="DM80">
        <v>-0.122</v>
      </c>
      <c r="DN80">
        <v>-3.0000000000000001E-3</v>
      </c>
      <c r="DO80">
        <v>2.09</v>
      </c>
      <c r="DP80">
        <v>0.104</v>
      </c>
      <c r="DQ80">
        <v>300</v>
      </c>
      <c r="DR80">
        <v>18</v>
      </c>
      <c r="DS80">
        <v>0.28999999999999998</v>
      </c>
      <c r="DT80">
        <v>0.08</v>
      </c>
      <c r="DU80">
        <v>-3.37441075</v>
      </c>
      <c r="DV80">
        <v>5.2115234521581413E-2</v>
      </c>
      <c r="DW80">
        <v>1.764384331537492E-2</v>
      </c>
      <c r="DX80">
        <v>1</v>
      </c>
      <c r="DY80">
        <v>1613.831142857143</v>
      </c>
      <c r="DZ80">
        <v>-29.557808219175911</v>
      </c>
      <c r="EA80">
        <v>2.9838889020189341</v>
      </c>
      <c r="EB80">
        <v>0</v>
      </c>
      <c r="EC80">
        <v>1.1105164999999999</v>
      </c>
      <c r="ED80">
        <v>4.8535834896808273E-2</v>
      </c>
      <c r="EE80">
        <v>4.6992422527467326E-3</v>
      </c>
      <c r="EF80">
        <v>1</v>
      </c>
      <c r="EG80">
        <v>2</v>
      </c>
      <c r="EH80">
        <v>3</v>
      </c>
      <c r="EI80" t="s">
        <v>305</v>
      </c>
      <c r="EJ80">
        <v>100</v>
      </c>
      <c r="EK80">
        <v>100</v>
      </c>
      <c r="EL80">
        <v>2.09</v>
      </c>
      <c r="EM80">
        <v>0.104</v>
      </c>
      <c r="EN80">
        <v>1.726068101816717</v>
      </c>
      <c r="EO80">
        <v>1.948427853356016E-3</v>
      </c>
      <c r="EP80">
        <v>-1.17243448438673E-6</v>
      </c>
      <c r="EQ80">
        <v>3.7522437633766031E-10</v>
      </c>
      <c r="ER80">
        <v>-6.2180507996539257E-2</v>
      </c>
      <c r="ES80">
        <v>1.324990706552629E-3</v>
      </c>
      <c r="ET80">
        <v>4.5198677459254959E-4</v>
      </c>
      <c r="EU80">
        <v>-2.6198240979392152E-7</v>
      </c>
      <c r="EV80">
        <v>2</v>
      </c>
      <c r="EW80">
        <v>2078</v>
      </c>
      <c r="EX80">
        <v>1</v>
      </c>
      <c r="EY80">
        <v>28</v>
      </c>
      <c r="EZ80">
        <v>3.2</v>
      </c>
      <c r="FA80">
        <v>3.2</v>
      </c>
      <c r="FB80">
        <v>1.2805200000000001</v>
      </c>
      <c r="FC80">
        <v>2.52197</v>
      </c>
      <c r="FD80">
        <v>2.8491200000000001</v>
      </c>
      <c r="FE80">
        <v>3.1701700000000002</v>
      </c>
      <c r="FF80">
        <v>3.0981399999999999</v>
      </c>
      <c r="FG80">
        <v>2.4194300000000002</v>
      </c>
      <c r="FH80">
        <v>35.987900000000003</v>
      </c>
      <c r="FI80">
        <v>24.2364</v>
      </c>
      <c r="FJ80">
        <v>18</v>
      </c>
      <c r="FK80">
        <v>1063.98</v>
      </c>
      <c r="FL80">
        <v>719.31500000000005</v>
      </c>
      <c r="FM80">
        <v>25</v>
      </c>
      <c r="FN80">
        <v>24.4861</v>
      </c>
      <c r="FO80">
        <v>30</v>
      </c>
      <c r="FP80">
        <v>24.249400000000001</v>
      </c>
      <c r="FQ80">
        <v>24.329000000000001</v>
      </c>
      <c r="FR80">
        <v>25.648199999999999</v>
      </c>
      <c r="FS80">
        <v>26.758299999999998</v>
      </c>
      <c r="FT80">
        <v>0</v>
      </c>
      <c r="FU80">
        <v>25</v>
      </c>
      <c r="FV80">
        <v>300</v>
      </c>
      <c r="FW80">
        <v>18.204799999999999</v>
      </c>
      <c r="FX80">
        <v>101.188</v>
      </c>
      <c r="FY80">
        <v>101.617</v>
      </c>
    </row>
    <row r="81" spans="1:181" x14ac:dyDescent="0.2">
      <c r="A81">
        <v>63</v>
      </c>
      <c r="B81">
        <v>1634234439.5999999</v>
      </c>
      <c r="C81">
        <v>10900.5</v>
      </c>
      <c r="D81" t="s">
        <v>561</v>
      </c>
      <c r="E81" t="s">
        <v>562</v>
      </c>
      <c r="F81" t="s">
        <v>300</v>
      </c>
      <c r="G81">
        <v>1634234439.5999999</v>
      </c>
      <c r="H81">
        <f t="shared" si="46"/>
        <v>2.0599535503005037E-3</v>
      </c>
      <c r="I81">
        <f t="shared" si="47"/>
        <v>2.0599535503005035</v>
      </c>
      <c r="J81">
        <f t="shared" si="48"/>
        <v>3.5927883391109177</v>
      </c>
      <c r="K81">
        <f t="shared" si="49"/>
        <v>197.614</v>
      </c>
      <c r="L81">
        <f t="shared" si="50"/>
        <v>137.81722537312407</v>
      </c>
      <c r="M81">
        <f t="shared" si="51"/>
        <v>12.41043797505364</v>
      </c>
      <c r="N81">
        <f t="shared" si="52"/>
        <v>17.795136154878001</v>
      </c>
      <c r="O81">
        <f t="shared" si="53"/>
        <v>0.10733257677238403</v>
      </c>
      <c r="P81">
        <f t="shared" si="54"/>
        <v>2.748057363523376</v>
      </c>
      <c r="Q81">
        <f t="shared" si="55"/>
        <v>0.10505687126443569</v>
      </c>
      <c r="R81">
        <f t="shared" si="56"/>
        <v>6.5860988915869556E-2</v>
      </c>
      <c r="S81">
        <f t="shared" si="57"/>
        <v>241.72465412731586</v>
      </c>
      <c r="T81">
        <f t="shared" si="58"/>
        <v>27.410921323856986</v>
      </c>
      <c r="U81">
        <f t="shared" si="59"/>
        <v>26.41</v>
      </c>
      <c r="V81">
        <f t="shared" si="60"/>
        <v>3.4569940036517663</v>
      </c>
      <c r="W81">
        <f t="shared" si="61"/>
        <v>50.231306442568687</v>
      </c>
      <c r="X81">
        <f t="shared" si="62"/>
        <v>1.7422689450005999</v>
      </c>
      <c r="Y81">
        <f t="shared" si="63"/>
        <v>3.468492198172469</v>
      </c>
      <c r="Z81">
        <f t="shared" si="64"/>
        <v>1.7147250586511664</v>
      </c>
      <c r="AA81">
        <f t="shared" si="65"/>
        <v>-90.843951568252209</v>
      </c>
      <c r="AB81">
        <f t="shared" si="66"/>
        <v>8.3410290211819635</v>
      </c>
      <c r="AC81">
        <f t="shared" si="67"/>
        <v>0.65136803551365718</v>
      </c>
      <c r="AD81">
        <f t="shared" si="68"/>
        <v>159.87309961575926</v>
      </c>
      <c r="AE81">
        <v>0</v>
      </c>
      <c r="AF81">
        <v>0</v>
      </c>
      <c r="AG81">
        <f t="shared" si="69"/>
        <v>1</v>
      </c>
      <c r="AH81">
        <f t="shared" si="70"/>
        <v>0</v>
      </c>
      <c r="AI81">
        <f t="shared" si="71"/>
        <v>47670.576561913993</v>
      </c>
      <c r="AJ81" t="s">
        <v>301</v>
      </c>
      <c r="AK81">
        <v>0</v>
      </c>
      <c r="AL81">
        <v>0</v>
      </c>
      <c r="AM81">
        <v>0</v>
      </c>
      <c r="AN81" t="e">
        <f t="shared" si="72"/>
        <v>#DIV/0!</v>
      </c>
      <c r="AO81">
        <v>-1</v>
      </c>
      <c r="AP81" t="s">
        <v>563</v>
      </c>
      <c r="AQ81">
        <v>10293.299999999999</v>
      </c>
      <c r="AR81">
        <v>1526.885384615385</v>
      </c>
      <c r="AS81">
        <v>1697.9</v>
      </c>
      <c r="AT81">
        <f t="shared" si="73"/>
        <v>0.10072125295047718</v>
      </c>
      <c r="AU81">
        <v>0.5</v>
      </c>
      <c r="AV81">
        <f t="shared" si="74"/>
        <v>1261.143899547832</v>
      </c>
      <c r="AW81">
        <f t="shared" si="75"/>
        <v>3.5927883391109177</v>
      </c>
      <c r="AX81">
        <f t="shared" si="76"/>
        <v>63.511996856654186</v>
      </c>
      <c r="AY81">
        <f t="shared" si="77"/>
        <v>3.6417639103337902E-3</v>
      </c>
      <c r="AZ81">
        <f t="shared" si="78"/>
        <v>-1</v>
      </c>
      <c r="BA81" t="e">
        <f t="shared" si="79"/>
        <v>#DIV/0!</v>
      </c>
      <c r="BB81" t="s">
        <v>301</v>
      </c>
      <c r="BC81">
        <v>0</v>
      </c>
      <c r="BD81" t="e">
        <f t="shared" si="80"/>
        <v>#DIV/0!</v>
      </c>
      <c r="BE81" t="e">
        <f t="shared" si="81"/>
        <v>#DIV/0!</v>
      </c>
      <c r="BF81" t="e">
        <f t="shared" si="82"/>
        <v>#DIV/0!</v>
      </c>
      <c r="BG81" t="e">
        <f t="shared" si="83"/>
        <v>#DIV/0!</v>
      </c>
      <c r="BH81">
        <f t="shared" si="84"/>
        <v>0.10072125295047712</v>
      </c>
      <c r="BI81" t="e">
        <f t="shared" si="85"/>
        <v>#DIV/0!</v>
      </c>
      <c r="BJ81" t="e">
        <f t="shared" si="86"/>
        <v>#DIV/0!</v>
      </c>
      <c r="BK81" t="e">
        <f t="shared" si="87"/>
        <v>#DIV/0!</v>
      </c>
      <c r="BL81">
        <f t="shared" si="88"/>
        <v>1499.92</v>
      </c>
      <c r="BM81">
        <f t="shared" si="89"/>
        <v>1261.143899547832</v>
      </c>
      <c r="BN81">
        <f t="shared" si="90"/>
        <v>0.84080744276216868</v>
      </c>
      <c r="BO81">
        <f t="shared" si="91"/>
        <v>0.16115836453098556</v>
      </c>
      <c r="BP81">
        <v>6</v>
      </c>
      <c r="BQ81">
        <v>0.5</v>
      </c>
      <c r="BR81" t="s">
        <v>303</v>
      </c>
      <c r="BS81">
        <v>1634234439.5999999</v>
      </c>
      <c r="BT81">
        <v>197.614</v>
      </c>
      <c r="BU81">
        <v>200.01400000000001</v>
      </c>
      <c r="BV81">
        <v>19.347799999999999</v>
      </c>
      <c r="BW81">
        <v>18.1357</v>
      </c>
      <c r="BX81">
        <v>195.876</v>
      </c>
      <c r="BY81">
        <v>19.241800000000001</v>
      </c>
      <c r="BZ81">
        <v>999.96600000000001</v>
      </c>
      <c r="CA81">
        <v>89.9499</v>
      </c>
      <c r="CB81">
        <v>0.100077</v>
      </c>
      <c r="CC81">
        <v>26.4663</v>
      </c>
      <c r="CD81">
        <v>26.41</v>
      </c>
      <c r="CE81">
        <v>999.9</v>
      </c>
      <c r="CF81">
        <v>0</v>
      </c>
      <c r="CG81">
        <v>0</v>
      </c>
      <c r="CH81">
        <v>10005</v>
      </c>
      <c r="CI81">
        <v>0</v>
      </c>
      <c r="CJ81">
        <v>1.5289399999999999E-3</v>
      </c>
      <c r="CK81">
        <v>1499.92</v>
      </c>
      <c r="CL81">
        <v>0.972993</v>
      </c>
      <c r="CM81">
        <v>2.7006800000000001E-2</v>
      </c>
      <c r="CN81">
        <v>0</v>
      </c>
      <c r="CO81">
        <v>1525.23</v>
      </c>
      <c r="CP81">
        <v>5.0005600000000001</v>
      </c>
      <c r="CQ81">
        <v>22481.599999999999</v>
      </c>
      <c r="CR81">
        <v>12930.8</v>
      </c>
      <c r="CS81">
        <v>38.561999999999998</v>
      </c>
      <c r="CT81">
        <v>39</v>
      </c>
      <c r="CU81">
        <v>37.311999999999998</v>
      </c>
      <c r="CV81">
        <v>37.686999999999998</v>
      </c>
      <c r="CW81">
        <v>39.125</v>
      </c>
      <c r="CX81">
        <v>1454.55</v>
      </c>
      <c r="CY81">
        <v>40.369999999999997</v>
      </c>
      <c r="CZ81">
        <v>0</v>
      </c>
      <c r="DA81">
        <v>139.79999995231631</v>
      </c>
      <c r="DB81">
        <v>0</v>
      </c>
      <c r="DC81">
        <v>1526.885384615385</v>
      </c>
      <c r="DD81">
        <v>-11.10017094006731</v>
      </c>
      <c r="DE81">
        <v>-218.95726503021899</v>
      </c>
      <c r="DF81">
        <v>22511.826923076918</v>
      </c>
      <c r="DG81">
        <v>15</v>
      </c>
      <c r="DH81">
        <v>1634234457.5999999</v>
      </c>
      <c r="DI81" t="s">
        <v>564</v>
      </c>
      <c r="DJ81">
        <v>1634234457.5999999</v>
      </c>
      <c r="DK81">
        <v>1634234457.5999999</v>
      </c>
      <c r="DL81">
        <v>72</v>
      </c>
      <c r="DM81">
        <v>-0.20899999999999999</v>
      </c>
      <c r="DN81">
        <v>2E-3</v>
      </c>
      <c r="DO81">
        <v>1.738</v>
      </c>
      <c r="DP81">
        <v>0.106</v>
      </c>
      <c r="DQ81">
        <v>200</v>
      </c>
      <c r="DR81">
        <v>18</v>
      </c>
      <c r="DS81">
        <v>0.28999999999999998</v>
      </c>
      <c r="DT81">
        <v>0.09</v>
      </c>
      <c r="DU81">
        <v>-2.1772467500000001</v>
      </c>
      <c r="DV81">
        <v>-0.1034461913696024</v>
      </c>
      <c r="DW81">
        <v>2.635913099738876E-2</v>
      </c>
      <c r="DX81">
        <v>1</v>
      </c>
      <c r="DY81">
        <v>1527.4184848484849</v>
      </c>
      <c r="DZ81">
        <v>-11.26063551085859</v>
      </c>
      <c r="EA81">
        <v>1.0956529012755221</v>
      </c>
      <c r="EB81">
        <v>0</v>
      </c>
      <c r="EC81">
        <v>1.2227749999999999</v>
      </c>
      <c r="ED81">
        <v>5.33927954971848E-2</v>
      </c>
      <c r="EE81">
        <v>5.1728106479939969E-3</v>
      </c>
      <c r="EF81">
        <v>1</v>
      </c>
      <c r="EG81">
        <v>2</v>
      </c>
      <c r="EH81">
        <v>3</v>
      </c>
      <c r="EI81" t="s">
        <v>305</v>
      </c>
      <c r="EJ81">
        <v>100</v>
      </c>
      <c r="EK81">
        <v>100</v>
      </c>
      <c r="EL81">
        <v>1.738</v>
      </c>
      <c r="EM81">
        <v>0.106</v>
      </c>
      <c r="EN81">
        <v>1.603669848141996</v>
      </c>
      <c r="EO81">
        <v>1.948427853356016E-3</v>
      </c>
      <c r="EP81">
        <v>-1.17243448438673E-6</v>
      </c>
      <c r="EQ81">
        <v>3.7522437633766031E-10</v>
      </c>
      <c r="ER81">
        <v>-6.5515968190631629E-2</v>
      </c>
      <c r="ES81">
        <v>1.324990706552629E-3</v>
      </c>
      <c r="ET81">
        <v>4.5198677459254959E-4</v>
      </c>
      <c r="EU81">
        <v>-2.6198240979392152E-7</v>
      </c>
      <c r="EV81">
        <v>2</v>
      </c>
      <c r="EW81">
        <v>2078</v>
      </c>
      <c r="EX81">
        <v>1</v>
      </c>
      <c r="EY81">
        <v>28</v>
      </c>
      <c r="EZ81">
        <v>2</v>
      </c>
      <c r="FA81">
        <v>2</v>
      </c>
      <c r="FB81">
        <v>0.92040999999999995</v>
      </c>
      <c r="FC81">
        <v>2.5293000000000001</v>
      </c>
      <c r="FD81">
        <v>2.8491200000000001</v>
      </c>
      <c r="FE81">
        <v>3.1689500000000002</v>
      </c>
      <c r="FF81">
        <v>3.0981399999999999</v>
      </c>
      <c r="FG81">
        <v>2.3889200000000002</v>
      </c>
      <c r="FH81">
        <v>36.011299999999999</v>
      </c>
      <c r="FI81">
        <v>24.2364</v>
      </c>
      <c r="FJ81">
        <v>18</v>
      </c>
      <c r="FK81">
        <v>1064.72</v>
      </c>
      <c r="FL81">
        <v>718.86400000000003</v>
      </c>
      <c r="FM81">
        <v>25.0001</v>
      </c>
      <c r="FN81">
        <v>24.490200000000002</v>
      </c>
      <c r="FO81">
        <v>30.0001</v>
      </c>
      <c r="FP81">
        <v>24.2514</v>
      </c>
      <c r="FQ81">
        <v>24.329000000000001</v>
      </c>
      <c r="FR81">
        <v>18.462399999999999</v>
      </c>
      <c r="FS81">
        <v>26.651399999999999</v>
      </c>
      <c r="FT81">
        <v>0</v>
      </c>
      <c r="FU81">
        <v>25</v>
      </c>
      <c r="FV81">
        <v>200</v>
      </c>
      <c r="FW81">
        <v>18.114699999999999</v>
      </c>
      <c r="FX81">
        <v>101.19</v>
      </c>
      <c r="FY81">
        <v>101.61</v>
      </c>
    </row>
    <row r="82" spans="1:181" x14ac:dyDescent="0.2">
      <c r="A82">
        <v>64</v>
      </c>
      <c r="B82">
        <v>1634234578.5999999</v>
      </c>
      <c r="C82">
        <v>11039.5</v>
      </c>
      <c r="D82" t="s">
        <v>565</v>
      </c>
      <c r="E82" t="s">
        <v>566</v>
      </c>
      <c r="F82" t="s">
        <v>300</v>
      </c>
      <c r="G82">
        <v>1634234578.5999999</v>
      </c>
      <c r="H82">
        <f t="shared" si="46"/>
        <v>2.266921793069275E-3</v>
      </c>
      <c r="I82">
        <f t="shared" si="47"/>
        <v>2.2669217930692751</v>
      </c>
      <c r="J82">
        <f t="shared" si="48"/>
        <v>1.1489249424735264</v>
      </c>
      <c r="K82">
        <f t="shared" si="49"/>
        <v>99.169899999999998</v>
      </c>
      <c r="L82">
        <f t="shared" si="50"/>
        <v>80.507765021293253</v>
      </c>
      <c r="M82">
        <f t="shared" si="51"/>
        <v>7.248991112306844</v>
      </c>
      <c r="N82">
        <f t="shared" si="52"/>
        <v>8.9293464241396308</v>
      </c>
      <c r="O82">
        <f t="shared" si="53"/>
        <v>0.11833488036390914</v>
      </c>
      <c r="P82">
        <f t="shared" si="54"/>
        <v>2.7486301055591151</v>
      </c>
      <c r="Q82">
        <f t="shared" si="55"/>
        <v>0.11557573565023957</v>
      </c>
      <c r="R82">
        <f t="shared" si="56"/>
        <v>7.2477374710829767E-2</v>
      </c>
      <c r="S82">
        <f t="shared" si="57"/>
        <v>241.72842512711131</v>
      </c>
      <c r="T82">
        <f t="shared" si="58"/>
        <v>27.25939066951609</v>
      </c>
      <c r="U82">
        <f t="shared" si="59"/>
        <v>26.337700000000002</v>
      </c>
      <c r="V82">
        <f t="shared" si="60"/>
        <v>3.4422769418802726</v>
      </c>
      <c r="W82">
        <f t="shared" si="61"/>
        <v>50.065761222693773</v>
      </c>
      <c r="X82">
        <f t="shared" si="62"/>
        <v>1.7268943002722998</v>
      </c>
      <c r="Y82">
        <f t="shared" si="63"/>
        <v>3.4492520598878551</v>
      </c>
      <c r="Z82">
        <f t="shared" si="64"/>
        <v>1.7153826416079727</v>
      </c>
      <c r="AA82">
        <f t="shared" si="65"/>
        <v>-99.971251074355024</v>
      </c>
      <c r="AB82">
        <f t="shared" si="66"/>
        <v>5.0827162164057107</v>
      </c>
      <c r="AC82">
        <f t="shared" si="67"/>
        <v>0.39650591364002735</v>
      </c>
      <c r="AD82">
        <f t="shared" si="68"/>
        <v>147.23639618280203</v>
      </c>
      <c r="AE82">
        <v>0</v>
      </c>
      <c r="AF82">
        <v>0</v>
      </c>
      <c r="AG82">
        <f t="shared" si="69"/>
        <v>1</v>
      </c>
      <c r="AH82">
        <f t="shared" si="70"/>
        <v>0</v>
      </c>
      <c r="AI82">
        <f t="shared" si="71"/>
        <v>47700.929429850185</v>
      </c>
      <c r="AJ82" t="s">
        <v>301</v>
      </c>
      <c r="AK82">
        <v>0</v>
      </c>
      <c r="AL82">
        <v>0</v>
      </c>
      <c r="AM82">
        <v>0</v>
      </c>
      <c r="AN82" t="e">
        <f t="shared" si="72"/>
        <v>#DIV/0!</v>
      </c>
      <c r="AO82">
        <v>-1</v>
      </c>
      <c r="AP82" t="s">
        <v>567</v>
      </c>
      <c r="AQ82">
        <v>10294.9</v>
      </c>
      <c r="AR82">
        <v>1426.583846153846</v>
      </c>
      <c r="AS82">
        <v>1570.91</v>
      </c>
      <c r="AT82">
        <f t="shared" si="73"/>
        <v>9.187423458132804E-2</v>
      </c>
      <c r="AU82">
        <v>0.5</v>
      </c>
      <c r="AV82">
        <f t="shared" si="74"/>
        <v>1261.1609995477261</v>
      </c>
      <c r="AW82">
        <f t="shared" si="75"/>
        <v>1.1489249424735264</v>
      </c>
      <c r="AX82">
        <f t="shared" si="76"/>
        <v>57.934100758634969</v>
      </c>
      <c r="AY82">
        <f t="shared" si="77"/>
        <v>1.7039259406564013E-3</v>
      </c>
      <c r="AZ82">
        <f t="shared" si="78"/>
        <v>-1</v>
      </c>
      <c r="BA82" t="e">
        <f t="shared" si="79"/>
        <v>#DIV/0!</v>
      </c>
      <c r="BB82" t="s">
        <v>301</v>
      </c>
      <c r="BC82">
        <v>0</v>
      </c>
      <c r="BD82" t="e">
        <f t="shared" si="80"/>
        <v>#DIV/0!</v>
      </c>
      <c r="BE82" t="e">
        <f t="shared" si="81"/>
        <v>#DIV/0!</v>
      </c>
      <c r="BF82" t="e">
        <f t="shared" si="82"/>
        <v>#DIV/0!</v>
      </c>
      <c r="BG82" t="e">
        <f t="shared" si="83"/>
        <v>#DIV/0!</v>
      </c>
      <c r="BH82">
        <f t="shared" si="84"/>
        <v>9.1874234581328054E-2</v>
      </c>
      <c r="BI82" t="e">
        <f t="shared" si="85"/>
        <v>#DIV/0!</v>
      </c>
      <c r="BJ82" t="e">
        <f t="shared" si="86"/>
        <v>#DIV/0!</v>
      </c>
      <c r="BK82" t="e">
        <f t="shared" si="87"/>
        <v>#DIV/0!</v>
      </c>
      <c r="BL82">
        <f t="shared" si="88"/>
        <v>1499.94</v>
      </c>
      <c r="BM82">
        <f t="shared" si="89"/>
        <v>1261.1609995477261</v>
      </c>
      <c r="BN82">
        <f t="shared" si="90"/>
        <v>0.84080763200376418</v>
      </c>
      <c r="BO82">
        <f t="shared" si="91"/>
        <v>0.16115872976726489</v>
      </c>
      <c r="BP82">
        <v>6</v>
      </c>
      <c r="BQ82">
        <v>0.5</v>
      </c>
      <c r="BR82" t="s">
        <v>303</v>
      </c>
      <c r="BS82">
        <v>1634234578.5999999</v>
      </c>
      <c r="BT82">
        <v>99.169899999999998</v>
      </c>
      <c r="BU82">
        <v>99.994100000000003</v>
      </c>
      <c r="BV82">
        <v>19.178999999999998</v>
      </c>
      <c r="BW82">
        <v>17.844999999999999</v>
      </c>
      <c r="BX82">
        <v>97.593900000000005</v>
      </c>
      <c r="BY82">
        <v>19.079999999999998</v>
      </c>
      <c r="BZ82">
        <v>1000.05</v>
      </c>
      <c r="CA82">
        <v>89.940899999999999</v>
      </c>
      <c r="CB82">
        <v>9.9993700000000005E-2</v>
      </c>
      <c r="CC82">
        <v>26.372</v>
      </c>
      <c r="CD82">
        <v>26.337700000000002</v>
      </c>
      <c r="CE82">
        <v>999.9</v>
      </c>
      <c r="CF82">
        <v>0</v>
      </c>
      <c r="CG82">
        <v>0</v>
      </c>
      <c r="CH82">
        <v>10009.4</v>
      </c>
      <c r="CI82">
        <v>0</v>
      </c>
      <c r="CJ82">
        <v>1.5289399999999999E-3</v>
      </c>
      <c r="CK82">
        <v>1499.94</v>
      </c>
      <c r="CL82">
        <v>0.97298700000000005</v>
      </c>
      <c r="CM82">
        <v>2.7012499999999998E-2</v>
      </c>
      <c r="CN82">
        <v>0</v>
      </c>
      <c r="CO82">
        <v>1425.08</v>
      </c>
      <c r="CP82">
        <v>5.0005600000000001</v>
      </c>
      <c r="CQ82">
        <v>20945.099999999999</v>
      </c>
      <c r="CR82">
        <v>12930.9</v>
      </c>
      <c r="CS82">
        <v>37.625</v>
      </c>
      <c r="CT82">
        <v>38.125</v>
      </c>
      <c r="CU82">
        <v>36.436999999999998</v>
      </c>
      <c r="CV82">
        <v>36.875</v>
      </c>
      <c r="CW82">
        <v>38.125</v>
      </c>
      <c r="CX82">
        <v>1454.56</v>
      </c>
      <c r="CY82">
        <v>40.380000000000003</v>
      </c>
      <c r="CZ82">
        <v>0</v>
      </c>
      <c r="DA82">
        <v>138.70000004768369</v>
      </c>
      <c r="DB82">
        <v>0</v>
      </c>
      <c r="DC82">
        <v>1426.583846153846</v>
      </c>
      <c r="DD82">
        <v>-10.550427370448441</v>
      </c>
      <c r="DE82">
        <v>-184.51282079196369</v>
      </c>
      <c r="DF82">
        <v>20968.76923076923</v>
      </c>
      <c r="DG82">
        <v>15</v>
      </c>
      <c r="DH82">
        <v>1634234596.5999999</v>
      </c>
      <c r="DI82" t="s">
        <v>568</v>
      </c>
      <c r="DJ82">
        <v>1634234594.5999999</v>
      </c>
      <c r="DK82">
        <v>1634234596.5999999</v>
      </c>
      <c r="DL82">
        <v>73</v>
      </c>
      <c r="DM82">
        <v>1E-3</v>
      </c>
      <c r="DN82">
        <v>-2E-3</v>
      </c>
      <c r="DO82">
        <v>1.5760000000000001</v>
      </c>
      <c r="DP82">
        <v>9.9000000000000005E-2</v>
      </c>
      <c r="DQ82">
        <v>100</v>
      </c>
      <c r="DR82">
        <v>18</v>
      </c>
      <c r="DS82">
        <v>0.32</v>
      </c>
      <c r="DT82">
        <v>0.06</v>
      </c>
      <c r="DU82">
        <v>-0.83236762500000006</v>
      </c>
      <c r="DV82">
        <v>2.6640112570352221E-3</v>
      </c>
      <c r="DW82">
        <v>3.7107137784183453E-2</v>
      </c>
      <c r="DX82">
        <v>1</v>
      </c>
      <c r="DY82">
        <v>1427.055454545454</v>
      </c>
      <c r="DZ82">
        <v>-10.318245584381661</v>
      </c>
      <c r="EA82">
        <v>1.027155799191469</v>
      </c>
      <c r="EB82">
        <v>0</v>
      </c>
      <c r="EC82">
        <v>1.3607404999999999</v>
      </c>
      <c r="ED82">
        <v>2.1132607879919128E-2</v>
      </c>
      <c r="EE82">
        <v>5.8708414856815834E-3</v>
      </c>
      <c r="EF82">
        <v>1</v>
      </c>
      <c r="EG82">
        <v>2</v>
      </c>
      <c r="EH82">
        <v>3</v>
      </c>
      <c r="EI82" t="s">
        <v>305</v>
      </c>
      <c r="EJ82">
        <v>100</v>
      </c>
      <c r="EK82">
        <v>100</v>
      </c>
      <c r="EL82">
        <v>1.5760000000000001</v>
      </c>
      <c r="EM82">
        <v>9.9000000000000005E-2</v>
      </c>
      <c r="EN82">
        <v>1.3948051271848849</v>
      </c>
      <c r="EO82">
        <v>1.948427853356016E-3</v>
      </c>
      <c r="EP82">
        <v>-1.17243448438673E-6</v>
      </c>
      <c r="EQ82">
        <v>3.7522437633766031E-10</v>
      </c>
      <c r="ER82">
        <v>-6.3118059017119837E-2</v>
      </c>
      <c r="ES82">
        <v>1.324990706552629E-3</v>
      </c>
      <c r="ET82">
        <v>4.5198677459254959E-4</v>
      </c>
      <c r="EU82">
        <v>-2.6198240979392152E-7</v>
      </c>
      <c r="EV82">
        <v>2</v>
      </c>
      <c r="EW82">
        <v>2078</v>
      </c>
      <c r="EX82">
        <v>1</v>
      </c>
      <c r="EY82">
        <v>28</v>
      </c>
      <c r="EZ82">
        <v>2</v>
      </c>
      <c r="FA82">
        <v>2</v>
      </c>
      <c r="FB82">
        <v>0.53832999999999998</v>
      </c>
      <c r="FC82">
        <v>2.5512700000000001</v>
      </c>
      <c r="FD82">
        <v>2.8491200000000001</v>
      </c>
      <c r="FE82">
        <v>3.1701700000000002</v>
      </c>
      <c r="FF82">
        <v>3.0981399999999999</v>
      </c>
      <c r="FG82">
        <v>2.3706100000000001</v>
      </c>
      <c r="FH82">
        <v>36.034700000000001</v>
      </c>
      <c r="FI82">
        <v>24.227599999999999</v>
      </c>
      <c r="FJ82">
        <v>18</v>
      </c>
      <c r="FK82">
        <v>1064.81</v>
      </c>
      <c r="FL82">
        <v>717.90599999999995</v>
      </c>
      <c r="FM82">
        <v>24.9999</v>
      </c>
      <c r="FN82">
        <v>24.4985</v>
      </c>
      <c r="FO82">
        <v>30.0002</v>
      </c>
      <c r="FP82">
        <v>24.255500000000001</v>
      </c>
      <c r="FQ82">
        <v>24.332999999999998</v>
      </c>
      <c r="FR82">
        <v>10.815</v>
      </c>
      <c r="FS82">
        <v>28.086400000000001</v>
      </c>
      <c r="FT82">
        <v>0</v>
      </c>
      <c r="FU82">
        <v>25</v>
      </c>
      <c r="FV82">
        <v>100</v>
      </c>
      <c r="FW82">
        <v>17.809200000000001</v>
      </c>
      <c r="FX82">
        <v>101.184</v>
      </c>
      <c r="FY82">
        <v>101.61</v>
      </c>
    </row>
    <row r="83" spans="1:181" x14ac:dyDescent="0.2">
      <c r="A83">
        <v>65</v>
      </c>
      <c r="B83">
        <v>1634234717.5999999</v>
      </c>
      <c r="C83">
        <v>11178.5</v>
      </c>
      <c r="D83" t="s">
        <v>569</v>
      </c>
      <c r="E83" t="s">
        <v>570</v>
      </c>
      <c r="F83" t="s">
        <v>300</v>
      </c>
      <c r="G83">
        <v>1634234717.5999999</v>
      </c>
      <c r="H83">
        <f t="shared" ref="H83:H114" si="92">(I83)/1000</f>
        <v>2.4727411325260779E-3</v>
      </c>
      <c r="I83">
        <f t="shared" ref="I83:I114" si="93">1000*BZ83*AG83*(BV83-BW83)/(100*BP83*(1000-AG83*BV83))</f>
        <v>2.4727411325260777</v>
      </c>
      <c r="J83">
        <f t="shared" ref="J83:J114" si="94">BZ83*AG83*(BU83-BT83*(1000-AG83*BW83)/(1000-AG83*BV83))/(100*BP83)</f>
        <v>-0.2301147559013523</v>
      </c>
      <c r="K83">
        <f t="shared" ref="K83:K114" si="95">BT83 - IF(AG83&gt;1, J83*BP83*100/(AI83*CH83), 0)</f>
        <v>50.059199999999997</v>
      </c>
      <c r="L83">
        <f t="shared" ref="L83:L114" si="96">((R83-H83/2)*K83-J83)/(R83+H83/2)</f>
        <v>51.379194914546204</v>
      </c>
      <c r="M83">
        <f t="shared" ref="M83:M114" si="97">L83*(CA83+CB83)/1000</f>
        <v>4.626058834866801</v>
      </c>
      <c r="N83">
        <f t="shared" ref="N83:N114" si="98">(BT83 - IF(AG83&gt;1, J83*BP83*100/(AI83*CH83), 0))*(CA83+CB83)/1000</f>
        <v>4.5072096752687996</v>
      </c>
      <c r="O83">
        <f t="shared" ref="O83:O114" si="99">2/((1/Q83-1/P83)+SIGN(Q83)*SQRT((1/Q83-1/P83)*(1/Q83-1/P83) + 4*BQ83/((BQ83+1)*(BQ83+1))*(2*1/Q83*1/P83-1/P83*1/P83)))</f>
        <v>0.12975441928284709</v>
      </c>
      <c r="P83">
        <f t="shared" ref="P83:P114" si="100">IF(LEFT(BR83,1)&lt;&gt;"0",IF(LEFT(BR83,1)="1",3,$B$7),$D$5+$E$5*(CH83*CA83/($K$5*1000))+$F$5*(CH83*CA83/($K$5*1000))*MAX(MIN(BP83,$J$5),$I$5)*MAX(MIN(BP83,$J$5),$I$5)+$G$5*MAX(MIN(BP83,$J$5),$I$5)*(CH83*CA83/($K$5*1000))+$H$5*(CH83*CA83/($K$5*1000))*(CH83*CA83/($K$5*1000)))</f>
        <v>2.7478248923767041</v>
      </c>
      <c r="Q83">
        <f t="shared" ref="Q83:Q114" si="101">H83*(1000-(1000*0.61365*EXP(17.502*U83/(240.97+U83))/(CA83+CB83)+BV83)/2)/(1000*0.61365*EXP(17.502*U83/(240.97+U83))/(CA83+CB83)-BV83)</f>
        <v>0.12644413232635213</v>
      </c>
      <c r="R83">
        <f t="shared" ref="R83:R114" si="102">1/((BQ83+1)/(O83/1.6)+1/(P83/1.37)) + BQ83/((BQ83+1)/(O83/1.6) + BQ83/(P83/1.37))</f>
        <v>7.9317964778701441E-2</v>
      </c>
      <c r="S83">
        <f t="shared" ref="S83:S114" si="103">(BL83*BO83)</f>
        <v>241.76397512767747</v>
      </c>
      <c r="T83">
        <f t="shared" ref="T83:T114" si="104">(CC83+(S83+2*0.95*0.0000000567*(((CC83+$B$9)+273)^4-(CC83+273)^4)-44100*H83)/(1.84*29.3*P83+8*0.95*0.0000000567*(CC83+273)^3))</f>
        <v>27.195024730987281</v>
      </c>
      <c r="U83">
        <f t="shared" ref="U83:U114" si="105">($C$9*CD83+$D$9*CE83+$E$9*T83)</f>
        <v>26.317399999999999</v>
      </c>
      <c r="V83">
        <f t="shared" ref="V83:V114" si="106">0.61365*EXP(17.502*U83/(240.97+U83))</f>
        <v>3.438154615524756</v>
      </c>
      <c r="W83">
        <f t="shared" ref="W83:W114" si="107">(X83/Y83*100)</f>
        <v>50.118380341566059</v>
      </c>
      <c r="X83">
        <f t="shared" ref="X83:X114" si="108">BV83*(CA83+CB83)/1000</f>
        <v>1.7278933629811999</v>
      </c>
      <c r="Y83">
        <f t="shared" ref="Y83:Y114" si="109">0.61365*EXP(17.502*CC83/(240.97+CC83))</f>
        <v>3.447624107573481</v>
      </c>
      <c r="Z83">
        <f t="shared" ref="Z83:Z114" si="110">(V83-BV83*(CA83+CB83)/1000)</f>
        <v>1.7102612525435561</v>
      </c>
      <c r="AA83">
        <f t="shared" ref="AA83:AA114" si="111">(-H83*44100)</f>
        <v>-109.04788394440003</v>
      </c>
      <c r="AB83">
        <f t="shared" ref="AB83:AB114" si="112">2*29.3*P83*0.92*(CC83-U83)</f>
        <v>6.903358278858307</v>
      </c>
      <c r="AC83">
        <f t="shared" ref="AC83:AC114" si="113">2*0.95*0.0000000567*(((CC83+$B$9)+273)^4-(U83+273)^4)</f>
        <v>0.53861678121692547</v>
      </c>
      <c r="AD83">
        <f t="shared" ref="AD83:AD114" si="114">S83+AC83+AA83+AB83</f>
        <v>140.15806624335266</v>
      </c>
      <c r="AE83">
        <v>0</v>
      </c>
      <c r="AF83">
        <v>0</v>
      </c>
      <c r="AG83">
        <f t="shared" ref="AG83:AG114" si="115">IF(AE83*$H$15&gt;=AI83,1,(AI83/(AI83-AE83*$H$15)))</f>
        <v>1</v>
      </c>
      <c r="AH83">
        <f t="shared" ref="AH83:AH114" si="116">(AG83-1)*100</f>
        <v>0</v>
      </c>
      <c r="AI83">
        <f t="shared" ref="AI83:AI114" si="117">MAX(0,($B$15+$C$15*CH83)/(1+$D$15*CH83)*CA83/(CC83+273)*$E$15)</f>
        <v>47680.292913774458</v>
      </c>
      <c r="AJ83" t="s">
        <v>301</v>
      </c>
      <c r="AK83">
        <v>0</v>
      </c>
      <c r="AL83">
        <v>0</v>
      </c>
      <c r="AM83">
        <v>0</v>
      </c>
      <c r="AN83" t="e">
        <f t="shared" ref="AN83:AN114" si="118">1-AL83/AM83</f>
        <v>#DIV/0!</v>
      </c>
      <c r="AO83">
        <v>-1</v>
      </c>
      <c r="AP83" t="s">
        <v>571</v>
      </c>
      <c r="AQ83">
        <v>10287.799999999999</v>
      </c>
      <c r="AR83">
        <v>1301.8024</v>
      </c>
      <c r="AS83">
        <v>1415.86</v>
      </c>
      <c r="AT83">
        <f t="shared" ref="AT83:AT114" si="119">1-AR83/AS83</f>
        <v>8.0557117229104525E-2</v>
      </c>
      <c r="AU83">
        <v>0.5</v>
      </c>
      <c r="AV83">
        <f t="shared" ref="AV83:AV114" si="120">BM83</f>
        <v>1261.3535995480195</v>
      </c>
      <c r="AW83">
        <f t="shared" ref="AW83:AW114" si="121">J83</f>
        <v>-0.2301147559013523</v>
      </c>
      <c r="AX83">
        <f t="shared" ref="AX83:AX114" si="122">AT83*AU83*AV83</f>
        <v>50.805504893071387</v>
      </c>
      <c r="AY83">
        <f t="shared" ref="AY83:AY114" si="123">(AW83-AO83)/AV83</f>
        <v>6.1036432953814098E-4</v>
      </c>
      <c r="AZ83">
        <f t="shared" ref="AZ83:AZ114" si="124">(AM83-AS83)/AS83</f>
        <v>-1</v>
      </c>
      <c r="BA83" t="e">
        <f t="shared" ref="BA83:BA114" si="125">AL83/(AN83+AL83/AS83)</f>
        <v>#DIV/0!</v>
      </c>
      <c r="BB83" t="s">
        <v>301</v>
      </c>
      <c r="BC83">
        <v>0</v>
      </c>
      <c r="BD83" t="e">
        <f t="shared" ref="BD83:BD114" si="126">IF(BC83&lt;&gt;0, BC83, BA83)</f>
        <v>#DIV/0!</v>
      </c>
      <c r="BE83" t="e">
        <f t="shared" ref="BE83:BE114" si="127">1-BD83/AS83</f>
        <v>#DIV/0!</v>
      </c>
      <c r="BF83" t="e">
        <f t="shared" ref="BF83:BF114" si="128">(AS83-AR83)/(AS83-BD83)</f>
        <v>#DIV/0!</v>
      </c>
      <c r="BG83" t="e">
        <f t="shared" ref="BG83:BG114" si="129">(AM83-AS83)/(AM83-BD83)</f>
        <v>#DIV/0!</v>
      </c>
      <c r="BH83">
        <f t="shared" ref="BH83:BH114" si="130">(AS83-AR83)/(AS83-AL83)</f>
        <v>8.0557117229104483E-2</v>
      </c>
      <c r="BI83" t="e">
        <f t="shared" ref="BI83:BI114" si="131">(AM83-AS83)/(AM83-AL83)</f>
        <v>#DIV/0!</v>
      </c>
      <c r="BJ83" t="e">
        <f t="shared" ref="BJ83:BJ114" si="132">(BF83*BD83/AR83)</f>
        <v>#DIV/0!</v>
      </c>
      <c r="BK83" t="e">
        <f t="shared" ref="BK83:BK114" si="133">(1-BJ83)</f>
        <v>#DIV/0!</v>
      </c>
      <c r="BL83">
        <f t="shared" ref="BL83:BL114" si="134">$B$13*CI83+$C$13*CJ83+$F$13*CK83*(1-CN83)</f>
        <v>1500.17</v>
      </c>
      <c r="BM83">
        <f t="shared" ref="BM83:BM114" si="135">BL83*BN83</f>
        <v>1261.3535995480195</v>
      </c>
      <c r="BN83">
        <f t="shared" ref="BN83:BN114" si="136">($B$13*$D$11+$C$13*$D$11+$F$13*((CX83+CP83)/MAX(CX83+CP83+CY83, 0.1)*$I$11+CY83/MAX(CX83+CP83+CY83, 0.1)*$J$11))/($B$13+$C$13+$F$13)</f>
        <v>0.84080710822641402</v>
      </c>
      <c r="BO83">
        <f t="shared" ref="BO83:BO114" si="137">($B$13*$K$11+$C$13*$K$11+$F$13*((CX83+CP83)/MAX(CX83+CP83+CY83, 0.1)*$P$11+CY83/MAX(CX83+CP83+CY83, 0.1)*$Q$11))/($B$13+$C$13+$F$13)</f>
        <v>0.16115771887697891</v>
      </c>
      <c r="BP83">
        <v>6</v>
      </c>
      <c r="BQ83">
        <v>0.5</v>
      </c>
      <c r="BR83" t="s">
        <v>303</v>
      </c>
      <c r="BS83">
        <v>1634234717.5999999</v>
      </c>
      <c r="BT83">
        <v>50.059199999999997</v>
      </c>
      <c r="BU83">
        <v>49.995399999999997</v>
      </c>
      <c r="BV83">
        <v>19.190799999999999</v>
      </c>
      <c r="BW83">
        <v>17.735600000000002</v>
      </c>
      <c r="BX83">
        <v>48.648200000000003</v>
      </c>
      <c r="BY83">
        <v>19.094799999999999</v>
      </c>
      <c r="BZ83">
        <v>999.98099999999999</v>
      </c>
      <c r="CA83">
        <v>89.9375</v>
      </c>
      <c r="CB83">
        <v>0.100089</v>
      </c>
      <c r="CC83">
        <v>26.364000000000001</v>
      </c>
      <c r="CD83">
        <v>26.317399999999999</v>
      </c>
      <c r="CE83">
        <v>999.9</v>
      </c>
      <c r="CF83">
        <v>0</v>
      </c>
      <c r="CG83">
        <v>0</v>
      </c>
      <c r="CH83">
        <v>10005</v>
      </c>
      <c r="CI83">
        <v>0</v>
      </c>
      <c r="CJ83">
        <v>1.5289399999999999E-3</v>
      </c>
      <c r="CK83">
        <v>1500.17</v>
      </c>
      <c r="CL83">
        <v>0.97300500000000001</v>
      </c>
      <c r="CM83">
        <v>2.6994799999999999E-2</v>
      </c>
      <c r="CN83">
        <v>0</v>
      </c>
      <c r="CO83">
        <v>1296.33</v>
      </c>
      <c r="CP83">
        <v>5.0005600000000001</v>
      </c>
      <c r="CQ83">
        <v>19160</v>
      </c>
      <c r="CR83">
        <v>12933</v>
      </c>
      <c r="CS83">
        <v>38.686999999999998</v>
      </c>
      <c r="CT83">
        <v>40.25</v>
      </c>
      <c r="CU83">
        <v>38.686999999999998</v>
      </c>
      <c r="CV83">
        <v>40</v>
      </c>
      <c r="CW83">
        <v>40.125</v>
      </c>
      <c r="CX83">
        <v>1454.81</v>
      </c>
      <c r="CY83">
        <v>40.36</v>
      </c>
      <c r="CZ83">
        <v>0</v>
      </c>
      <c r="DA83">
        <v>138.70000004768369</v>
      </c>
      <c r="DB83">
        <v>0</v>
      </c>
      <c r="DC83">
        <v>1301.8024</v>
      </c>
      <c r="DD83">
        <v>-47.381538527809617</v>
      </c>
      <c r="DE83">
        <v>-616.90769314737736</v>
      </c>
      <c r="DF83">
        <v>19233.02</v>
      </c>
      <c r="DG83">
        <v>15</v>
      </c>
      <c r="DH83">
        <v>1634234735.5999999</v>
      </c>
      <c r="DI83" t="s">
        <v>572</v>
      </c>
      <c r="DJ83">
        <v>1634234732.0999999</v>
      </c>
      <c r="DK83">
        <v>1634234735.5999999</v>
      </c>
      <c r="DL83">
        <v>74</v>
      </c>
      <c r="DM83">
        <v>-7.6999999999999999E-2</v>
      </c>
      <c r="DN83">
        <v>-1E-3</v>
      </c>
      <c r="DO83">
        <v>1.411</v>
      </c>
      <c r="DP83">
        <v>9.6000000000000002E-2</v>
      </c>
      <c r="DQ83">
        <v>50</v>
      </c>
      <c r="DR83">
        <v>18</v>
      </c>
      <c r="DS83">
        <v>0.28999999999999998</v>
      </c>
      <c r="DT83">
        <v>0.06</v>
      </c>
      <c r="DU83">
        <v>0.122580805</v>
      </c>
      <c r="DV83">
        <v>2.492541838648939E-3</v>
      </c>
      <c r="DW83">
        <v>2.1678502589062159E-2</v>
      </c>
      <c r="DX83">
        <v>1</v>
      </c>
      <c r="DY83">
        <v>1304.1127272727269</v>
      </c>
      <c r="DZ83">
        <v>-46.780174089411076</v>
      </c>
      <c r="EA83">
        <v>4.4565826510477571</v>
      </c>
      <c r="EB83">
        <v>0</v>
      </c>
      <c r="EC83">
        <v>1.4735057499999999</v>
      </c>
      <c r="ED83">
        <v>5.3219324577859183E-2</v>
      </c>
      <c r="EE83">
        <v>5.175092215361961E-3</v>
      </c>
      <c r="EF83">
        <v>1</v>
      </c>
      <c r="EG83">
        <v>2</v>
      </c>
      <c r="EH83">
        <v>3</v>
      </c>
      <c r="EI83" t="s">
        <v>305</v>
      </c>
      <c r="EJ83">
        <v>100</v>
      </c>
      <c r="EK83">
        <v>100</v>
      </c>
      <c r="EL83">
        <v>1.411</v>
      </c>
      <c r="EM83">
        <v>9.6000000000000002E-2</v>
      </c>
      <c r="EN83">
        <v>1.3955151275548261</v>
      </c>
      <c r="EO83">
        <v>1.948427853356016E-3</v>
      </c>
      <c r="EP83">
        <v>-1.17243448438673E-6</v>
      </c>
      <c r="EQ83">
        <v>3.7522437633766031E-10</v>
      </c>
      <c r="ER83">
        <v>-6.510892777457844E-2</v>
      </c>
      <c r="ES83">
        <v>1.324990706552629E-3</v>
      </c>
      <c r="ET83">
        <v>4.5198677459254959E-4</v>
      </c>
      <c r="EU83">
        <v>-2.6198240979392152E-7</v>
      </c>
      <c r="EV83">
        <v>2</v>
      </c>
      <c r="EW83">
        <v>2078</v>
      </c>
      <c r="EX83">
        <v>1</v>
      </c>
      <c r="EY83">
        <v>28</v>
      </c>
      <c r="EZ83">
        <v>2</v>
      </c>
      <c r="FA83">
        <v>2</v>
      </c>
      <c r="FB83">
        <v>0.34301799999999999</v>
      </c>
      <c r="FC83">
        <v>2.5695800000000002</v>
      </c>
      <c r="FD83">
        <v>2.8491200000000001</v>
      </c>
      <c r="FE83">
        <v>3.1701700000000002</v>
      </c>
      <c r="FF83">
        <v>3.0981399999999999</v>
      </c>
      <c r="FG83">
        <v>2.3803700000000001</v>
      </c>
      <c r="FH83">
        <v>36.034700000000001</v>
      </c>
      <c r="FI83">
        <v>24.227599999999999</v>
      </c>
      <c r="FJ83">
        <v>18</v>
      </c>
      <c r="FK83">
        <v>1064.74</v>
      </c>
      <c r="FL83">
        <v>717.697</v>
      </c>
      <c r="FM83">
        <v>25</v>
      </c>
      <c r="FN83">
        <v>24.5063</v>
      </c>
      <c r="FO83">
        <v>30.0001</v>
      </c>
      <c r="FP83">
        <v>24.261700000000001</v>
      </c>
      <c r="FQ83">
        <v>24.339200000000002</v>
      </c>
      <c r="FR83">
        <v>6.9017499999999998</v>
      </c>
      <c r="FS83">
        <v>28.429300000000001</v>
      </c>
      <c r="FT83">
        <v>0</v>
      </c>
      <c r="FU83">
        <v>25</v>
      </c>
      <c r="FV83">
        <v>50</v>
      </c>
      <c r="FW83">
        <v>17.686599999999999</v>
      </c>
      <c r="FX83">
        <v>101.18300000000001</v>
      </c>
      <c r="FY83">
        <v>101.605</v>
      </c>
    </row>
    <row r="84" spans="1:181" x14ac:dyDescent="0.2">
      <c r="A84">
        <v>66</v>
      </c>
      <c r="B84">
        <v>1634234856.5999999</v>
      </c>
      <c r="C84">
        <v>11317.5</v>
      </c>
      <c r="D84" t="s">
        <v>573</v>
      </c>
      <c r="E84" t="s">
        <v>574</v>
      </c>
      <c r="F84" t="s">
        <v>300</v>
      </c>
      <c r="G84">
        <v>1634234856.5999999</v>
      </c>
      <c r="H84">
        <f t="shared" si="92"/>
        <v>2.7799591489422438E-3</v>
      </c>
      <c r="I84">
        <f t="shared" si="93"/>
        <v>2.7799591489422437</v>
      </c>
      <c r="J84">
        <f t="shared" si="94"/>
        <v>-1.7593707140436463</v>
      </c>
      <c r="K84">
        <f t="shared" si="95"/>
        <v>1.96926</v>
      </c>
      <c r="L84">
        <f t="shared" si="96"/>
        <v>21.384835857712289</v>
      </c>
      <c r="M84">
        <f t="shared" si="97"/>
        <v>1.925495222645091</v>
      </c>
      <c r="N84">
        <f t="shared" si="98"/>
        <v>0.17731259418475198</v>
      </c>
      <c r="O84">
        <f t="shared" si="99"/>
        <v>0.14590310935045236</v>
      </c>
      <c r="P84">
        <f t="shared" si="100"/>
        <v>2.7444001099318491</v>
      </c>
      <c r="Q84">
        <f t="shared" si="101"/>
        <v>0.14172679725154702</v>
      </c>
      <c r="R84">
        <f t="shared" si="102"/>
        <v>8.8944516015229069E-2</v>
      </c>
      <c r="S84">
        <f t="shared" si="103"/>
        <v>241.76992112726262</v>
      </c>
      <c r="T84">
        <f t="shared" si="104"/>
        <v>27.265706614369101</v>
      </c>
      <c r="U84">
        <f t="shared" si="105"/>
        <v>26.386500000000002</v>
      </c>
      <c r="V84">
        <f t="shared" si="106"/>
        <v>3.4522044344309464</v>
      </c>
      <c r="W84">
        <f t="shared" si="107"/>
        <v>49.923944256458071</v>
      </c>
      <c r="X84">
        <f t="shared" si="108"/>
        <v>1.7369657914231997</v>
      </c>
      <c r="Y84">
        <f t="shared" si="109"/>
        <v>3.4792238820323358</v>
      </c>
      <c r="Z84">
        <f t="shared" si="110"/>
        <v>1.7152386430077466</v>
      </c>
      <c r="AA84">
        <f t="shared" si="111"/>
        <v>-122.59619846835295</v>
      </c>
      <c r="AB84">
        <f t="shared" si="112"/>
        <v>19.559796251662206</v>
      </c>
      <c r="AC84">
        <f t="shared" si="113"/>
        <v>1.5297215754462818</v>
      </c>
      <c r="AD84">
        <f t="shared" si="114"/>
        <v>140.26324048601816</v>
      </c>
      <c r="AE84">
        <v>0</v>
      </c>
      <c r="AF84">
        <v>0</v>
      </c>
      <c r="AG84">
        <f t="shared" si="115"/>
        <v>1</v>
      </c>
      <c r="AH84">
        <f t="shared" si="116"/>
        <v>0</v>
      </c>
      <c r="AI84">
        <f t="shared" si="117"/>
        <v>47562.927966210664</v>
      </c>
      <c r="AJ84" t="s">
        <v>301</v>
      </c>
      <c r="AK84">
        <v>0</v>
      </c>
      <c r="AL84">
        <v>0</v>
      </c>
      <c r="AM84">
        <v>0</v>
      </c>
      <c r="AN84" t="e">
        <f t="shared" si="118"/>
        <v>#DIV/0!</v>
      </c>
      <c r="AO84">
        <v>-1</v>
      </c>
      <c r="AP84" t="s">
        <v>575</v>
      </c>
      <c r="AQ84">
        <v>10285.1</v>
      </c>
      <c r="AR84">
        <v>1073.3784000000001</v>
      </c>
      <c r="AS84">
        <v>1139.98</v>
      </c>
      <c r="AT84">
        <f t="shared" si="119"/>
        <v>5.8423481113703768E-2</v>
      </c>
      <c r="AU84">
        <v>0.5</v>
      </c>
      <c r="AV84">
        <f t="shared" si="120"/>
        <v>1261.3793995478043</v>
      </c>
      <c r="AW84">
        <f t="shared" si="121"/>
        <v>-1.7593707140436463</v>
      </c>
      <c r="AX84">
        <f t="shared" si="122"/>
        <v>36.847087763348071</v>
      </c>
      <c r="AY84">
        <f t="shared" si="123"/>
        <v>-6.0201610579328898E-4</v>
      </c>
      <c r="AZ84">
        <f t="shared" si="124"/>
        <v>-1</v>
      </c>
      <c r="BA84" t="e">
        <f t="shared" si="125"/>
        <v>#DIV/0!</v>
      </c>
      <c r="BB84" t="s">
        <v>301</v>
      </c>
      <c r="BC84">
        <v>0</v>
      </c>
      <c r="BD84" t="e">
        <f t="shared" si="126"/>
        <v>#DIV/0!</v>
      </c>
      <c r="BE84" t="e">
        <f t="shared" si="127"/>
        <v>#DIV/0!</v>
      </c>
      <c r="BF84" t="e">
        <f t="shared" si="128"/>
        <v>#DIV/0!</v>
      </c>
      <c r="BG84" t="e">
        <f t="shared" si="129"/>
        <v>#DIV/0!</v>
      </c>
      <c r="BH84">
        <f t="shared" si="130"/>
        <v>5.8423481113703712E-2</v>
      </c>
      <c r="BI84" t="e">
        <f t="shared" si="131"/>
        <v>#DIV/0!</v>
      </c>
      <c r="BJ84" t="e">
        <f t="shared" si="132"/>
        <v>#DIV/0!</v>
      </c>
      <c r="BK84" t="e">
        <f t="shared" si="133"/>
        <v>#DIV/0!</v>
      </c>
      <c r="BL84">
        <f t="shared" si="134"/>
        <v>1500.2</v>
      </c>
      <c r="BM84">
        <f t="shared" si="135"/>
        <v>1261.3793995478043</v>
      </c>
      <c r="BN84">
        <f t="shared" si="136"/>
        <v>0.84080749203293181</v>
      </c>
      <c r="BO84">
        <f t="shared" si="137"/>
        <v>0.1611584596235586</v>
      </c>
      <c r="BP84">
        <v>6</v>
      </c>
      <c r="BQ84">
        <v>0.5</v>
      </c>
      <c r="BR84" t="s">
        <v>303</v>
      </c>
      <c r="BS84">
        <v>1634234856.5999999</v>
      </c>
      <c r="BT84">
        <v>1.96926</v>
      </c>
      <c r="BU84">
        <v>0.91685700000000003</v>
      </c>
      <c r="BV84">
        <v>19.291</v>
      </c>
      <c r="BW84">
        <v>17.655100000000001</v>
      </c>
      <c r="BX84">
        <v>0.53254500000000005</v>
      </c>
      <c r="BY84">
        <v>19.1662</v>
      </c>
      <c r="BZ84">
        <v>999.93799999999999</v>
      </c>
      <c r="CA84">
        <v>89.940299999999993</v>
      </c>
      <c r="CB84">
        <v>9.9915199999999996E-2</v>
      </c>
      <c r="CC84">
        <v>26.518699999999999</v>
      </c>
      <c r="CD84">
        <v>26.386500000000002</v>
      </c>
      <c r="CE84">
        <v>999.9</v>
      </c>
      <c r="CF84">
        <v>0</v>
      </c>
      <c r="CG84">
        <v>0</v>
      </c>
      <c r="CH84">
        <v>9984.3799999999992</v>
      </c>
      <c r="CI84">
        <v>0</v>
      </c>
      <c r="CJ84">
        <v>1.5289399999999999E-3</v>
      </c>
      <c r="CK84">
        <v>1500.2</v>
      </c>
      <c r="CL84">
        <v>0.97299400000000003</v>
      </c>
      <c r="CM84">
        <v>2.7006100000000002E-2</v>
      </c>
      <c r="CN84">
        <v>0</v>
      </c>
      <c r="CO84">
        <v>1064.49</v>
      </c>
      <c r="CP84">
        <v>5.0005600000000001</v>
      </c>
      <c r="CQ84">
        <v>15783.1</v>
      </c>
      <c r="CR84">
        <v>12933.3</v>
      </c>
      <c r="CS84">
        <v>39.5</v>
      </c>
      <c r="CT84">
        <v>40.436999999999998</v>
      </c>
      <c r="CU84">
        <v>39.686999999999998</v>
      </c>
      <c r="CV84">
        <v>40.25</v>
      </c>
      <c r="CW84">
        <v>40.875</v>
      </c>
      <c r="CX84">
        <v>1454.82</v>
      </c>
      <c r="CY84">
        <v>40.380000000000003</v>
      </c>
      <c r="CZ84">
        <v>0</v>
      </c>
      <c r="DA84">
        <v>138.70000004768369</v>
      </c>
      <c r="DB84">
        <v>0</v>
      </c>
      <c r="DC84">
        <v>1073.3784000000001</v>
      </c>
      <c r="DD84">
        <v>-77.779230869181902</v>
      </c>
      <c r="DE84">
        <v>-1197.7076940136531</v>
      </c>
      <c r="DF84">
        <v>15922.932000000001</v>
      </c>
      <c r="DG84">
        <v>15</v>
      </c>
      <c r="DH84">
        <v>1634234807.5999999</v>
      </c>
      <c r="DI84" t="s">
        <v>576</v>
      </c>
      <c r="DJ84">
        <v>1634234801.5999999</v>
      </c>
      <c r="DK84">
        <v>1634234807.5999999</v>
      </c>
      <c r="DL84">
        <v>75</v>
      </c>
      <c r="DM84">
        <v>0.11700000000000001</v>
      </c>
      <c r="DN84">
        <v>2E-3</v>
      </c>
      <c r="DO84">
        <v>1.4350000000000001</v>
      </c>
      <c r="DP84">
        <v>9.6000000000000002E-2</v>
      </c>
      <c r="DQ84">
        <v>1</v>
      </c>
      <c r="DR84">
        <v>18</v>
      </c>
      <c r="DS84">
        <v>0.24</v>
      </c>
      <c r="DT84">
        <v>0.05</v>
      </c>
      <c r="DU84">
        <v>1.0398922500000001</v>
      </c>
      <c r="DV84">
        <v>2.500288930581436E-2</v>
      </c>
      <c r="DW84">
        <v>1.459777183125905E-2</v>
      </c>
      <c r="DX84">
        <v>1</v>
      </c>
      <c r="DY84">
        <v>1077.3978787878791</v>
      </c>
      <c r="DZ84">
        <v>-80.095842136396868</v>
      </c>
      <c r="EA84">
        <v>7.629446446251289</v>
      </c>
      <c r="EB84">
        <v>0</v>
      </c>
      <c r="EC84">
        <v>1.6294232500000001</v>
      </c>
      <c r="ED84">
        <v>6.9941088180039586E-3</v>
      </c>
      <c r="EE84">
        <v>3.67570291747034E-3</v>
      </c>
      <c r="EF84">
        <v>1</v>
      </c>
      <c r="EG84">
        <v>2</v>
      </c>
      <c r="EH84">
        <v>3</v>
      </c>
      <c r="EI84" t="s">
        <v>305</v>
      </c>
      <c r="EJ84">
        <v>100</v>
      </c>
      <c r="EK84">
        <v>100</v>
      </c>
      <c r="EL84">
        <v>1.4370000000000001</v>
      </c>
      <c r="EM84">
        <v>0.12479999999999999</v>
      </c>
      <c r="EN84">
        <v>1.4356738063118051</v>
      </c>
      <c r="EO84">
        <v>1.948427853356016E-3</v>
      </c>
      <c r="EP84">
        <v>-1.17243448438673E-6</v>
      </c>
      <c r="EQ84">
        <v>3.7522437633766031E-10</v>
      </c>
      <c r="ER84">
        <v>-6.4843220906705967E-2</v>
      </c>
      <c r="ES84">
        <v>1.324990706552629E-3</v>
      </c>
      <c r="ET84">
        <v>4.5198677459254959E-4</v>
      </c>
      <c r="EU84">
        <v>-2.6198240979392152E-7</v>
      </c>
      <c r="EV84">
        <v>2</v>
      </c>
      <c r="EW84">
        <v>2078</v>
      </c>
      <c r="EX84">
        <v>1</v>
      </c>
      <c r="EY84">
        <v>28</v>
      </c>
      <c r="EZ84">
        <v>0.9</v>
      </c>
      <c r="FA84">
        <v>0.8</v>
      </c>
      <c r="FB84">
        <v>3.1738299999999997E-2</v>
      </c>
      <c r="FC84">
        <v>4.99878</v>
      </c>
      <c r="FD84">
        <v>2.8491200000000001</v>
      </c>
      <c r="FE84">
        <v>3.1701700000000002</v>
      </c>
      <c r="FF84">
        <v>3.0981399999999999</v>
      </c>
      <c r="FG84">
        <v>2.3730500000000001</v>
      </c>
      <c r="FH84">
        <v>36.081600000000002</v>
      </c>
      <c r="FI84">
        <v>24.227599999999999</v>
      </c>
      <c r="FJ84">
        <v>18</v>
      </c>
      <c r="FK84">
        <v>1064.4100000000001</v>
      </c>
      <c r="FL84">
        <v>716.88099999999997</v>
      </c>
      <c r="FM84">
        <v>25.0002</v>
      </c>
      <c r="FN84">
        <v>24.525200000000002</v>
      </c>
      <c r="FO84">
        <v>30</v>
      </c>
      <c r="FP84">
        <v>24.28</v>
      </c>
      <c r="FQ84">
        <v>24.355499999999999</v>
      </c>
      <c r="FR84">
        <v>0</v>
      </c>
      <c r="FS84">
        <v>28.4254</v>
      </c>
      <c r="FT84">
        <v>0</v>
      </c>
      <c r="FU84">
        <v>25</v>
      </c>
      <c r="FV84">
        <v>0</v>
      </c>
      <c r="FW84">
        <v>17.6433</v>
      </c>
      <c r="FX84">
        <v>101.18</v>
      </c>
      <c r="FY84">
        <v>101.602</v>
      </c>
    </row>
    <row r="85" spans="1:181" x14ac:dyDescent="0.2">
      <c r="A85">
        <v>67</v>
      </c>
      <c r="B85">
        <v>1634234962.0999999</v>
      </c>
      <c r="C85">
        <v>11423</v>
      </c>
      <c r="D85" t="s">
        <v>577</v>
      </c>
      <c r="E85" t="s">
        <v>578</v>
      </c>
      <c r="F85" t="s">
        <v>300</v>
      </c>
      <c r="G85">
        <v>1634234962.0999999</v>
      </c>
      <c r="H85">
        <f t="shared" si="92"/>
        <v>2.8929379338320242E-3</v>
      </c>
      <c r="I85">
        <f t="shared" si="93"/>
        <v>2.892937933832024</v>
      </c>
      <c r="J85">
        <f t="shared" si="94"/>
        <v>8.0309760351440609</v>
      </c>
      <c r="K85">
        <f t="shared" si="95"/>
        <v>394.69400000000002</v>
      </c>
      <c r="L85">
        <f t="shared" si="96"/>
        <v>298.03709667625031</v>
      </c>
      <c r="M85">
        <f t="shared" si="97"/>
        <v>26.833184505369776</v>
      </c>
      <c r="N85">
        <f t="shared" si="98"/>
        <v>35.535498913636999</v>
      </c>
      <c r="O85">
        <f t="shared" si="99"/>
        <v>0.15349483169819444</v>
      </c>
      <c r="P85">
        <f t="shared" si="100"/>
        <v>2.7456462520464213</v>
      </c>
      <c r="Q85">
        <f t="shared" si="101"/>
        <v>0.14888203024695801</v>
      </c>
      <c r="R85">
        <f t="shared" si="102"/>
        <v>9.3454163730532447E-2</v>
      </c>
      <c r="S85">
        <f t="shared" si="103"/>
        <v>241.74482312760762</v>
      </c>
      <c r="T85">
        <f t="shared" si="104"/>
        <v>27.187441750029393</v>
      </c>
      <c r="U85">
        <f t="shared" si="105"/>
        <v>26.3261</v>
      </c>
      <c r="V85">
        <f t="shared" si="106"/>
        <v>3.4399207986424689</v>
      </c>
      <c r="W85">
        <f t="shared" si="107"/>
        <v>50.17224751773427</v>
      </c>
      <c r="X85">
        <f t="shared" si="108"/>
        <v>1.7408157513031499</v>
      </c>
      <c r="Y85">
        <f t="shared" si="109"/>
        <v>3.4696786319724424</v>
      </c>
      <c r="Z85">
        <f t="shared" si="110"/>
        <v>1.699105047339319</v>
      </c>
      <c r="AA85">
        <f t="shared" si="111"/>
        <v>-127.57856288199227</v>
      </c>
      <c r="AB85">
        <f t="shared" si="112"/>
        <v>21.61139898808781</v>
      </c>
      <c r="AC85">
        <f t="shared" si="113"/>
        <v>1.6884997641477009</v>
      </c>
      <c r="AD85">
        <f t="shared" si="114"/>
        <v>137.46615899785087</v>
      </c>
      <c r="AE85">
        <v>0</v>
      </c>
      <c r="AF85">
        <v>0</v>
      </c>
      <c r="AG85">
        <f t="shared" si="115"/>
        <v>1</v>
      </c>
      <c r="AH85">
        <f t="shared" si="116"/>
        <v>0</v>
      </c>
      <c r="AI85">
        <f t="shared" si="117"/>
        <v>47603.952004365536</v>
      </c>
      <c r="AJ85" t="s">
        <v>301</v>
      </c>
      <c r="AK85">
        <v>0</v>
      </c>
      <c r="AL85">
        <v>0</v>
      </c>
      <c r="AM85">
        <v>0</v>
      </c>
      <c r="AN85" t="e">
        <f t="shared" si="118"/>
        <v>#DIV/0!</v>
      </c>
      <c r="AO85">
        <v>-1</v>
      </c>
      <c r="AP85" t="s">
        <v>579</v>
      </c>
      <c r="AQ85">
        <v>10289.799999999999</v>
      </c>
      <c r="AR85">
        <v>1229.208461538462</v>
      </c>
      <c r="AS85">
        <v>1369.79</v>
      </c>
      <c r="AT85">
        <f t="shared" si="119"/>
        <v>0.10262999325556321</v>
      </c>
      <c r="AU85">
        <v>0.5</v>
      </c>
      <c r="AV85">
        <f t="shared" si="120"/>
        <v>1261.2527995479832</v>
      </c>
      <c r="AW85">
        <f t="shared" si="121"/>
        <v>8.0309760351440609</v>
      </c>
      <c r="AX85">
        <f t="shared" si="122"/>
        <v>64.721183155584868</v>
      </c>
      <c r="AY85">
        <f t="shared" si="123"/>
        <v>7.1603218945326796E-3</v>
      </c>
      <c r="AZ85">
        <f t="shared" si="124"/>
        <v>-1</v>
      </c>
      <c r="BA85" t="e">
        <f t="shared" si="125"/>
        <v>#DIV/0!</v>
      </c>
      <c r="BB85" t="s">
        <v>301</v>
      </c>
      <c r="BC85">
        <v>0</v>
      </c>
      <c r="BD85" t="e">
        <f t="shared" si="126"/>
        <v>#DIV/0!</v>
      </c>
      <c r="BE85" t="e">
        <f t="shared" si="127"/>
        <v>#DIV/0!</v>
      </c>
      <c r="BF85" t="e">
        <f t="shared" si="128"/>
        <v>#DIV/0!</v>
      </c>
      <c r="BG85" t="e">
        <f t="shared" si="129"/>
        <v>#DIV/0!</v>
      </c>
      <c r="BH85">
        <f t="shared" si="130"/>
        <v>0.10262999325556327</v>
      </c>
      <c r="BI85" t="e">
        <f t="shared" si="131"/>
        <v>#DIV/0!</v>
      </c>
      <c r="BJ85" t="e">
        <f t="shared" si="132"/>
        <v>#DIV/0!</v>
      </c>
      <c r="BK85" t="e">
        <f t="shared" si="133"/>
        <v>#DIV/0!</v>
      </c>
      <c r="BL85">
        <f t="shared" si="134"/>
        <v>1500.05</v>
      </c>
      <c r="BM85">
        <f t="shared" si="135"/>
        <v>1261.2527995479832</v>
      </c>
      <c r="BN85">
        <f t="shared" si="136"/>
        <v>0.84080717279289563</v>
      </c>
      <c r="BO85">
        <f t="shared" si="137"/>
        <v>0.16115784349028875</v>
      </c>
      <c r="BP85">
        <v>6</v>
      </c>
      <c r="BQ85">
        <v>0.5</v>
      </c>
      <c r="BR85" t="s">
        <v>303</v>
      </c>
      <c r="BS85">
        <v>1634234962.0999999</v>
      </c>
      <c r="BT85">
        <v>394.69400000000002</v>
      </c>
      <c r="BU85">
        <v>400.19799999999998</v>
      </c>
      <c r="BV85">
        <v>19.3353</v>
      </c>
      <c r="BW85">
        <v>17.632999999999999</v>
      </c>
      <c r="BX85">
        <v>392.34199999999998</v>
      </c>
      <c r="BY85">
        <v>19.238299999999999</v>
      </c>
      <c r="BZ85">
        <v>999.94200000000001</v>
      </c>
      <c r="CA85">
        <v>89.933700000000002</v>
      </c>
      <c r="CB85">
        <v>9.9335499999999993E-2</v>
      </c>
      <c r="CC85">
        <v>26.472100000000001</v>
      </c>
      <c r="CD85">
        <v>26.3261</v>
      </c>
      <c r="CE85">
        <v>999.9</v>
      </c>
      <c r="CF85">
        <v>0</v>
      </c>
      <c r="CG85">
        <v>0</v>
      </c>
      <c r="CH85">
        <v>9992.5</v>
      </c>
      <c r="CI85">
        <v>0</v>
      </c>
      <c r="CJ85">
        <v>1.67227E-3</v>
      </c>
      <c r="CK85">
        <v>1500.05</v>
      </c>
      <c r="CL85">
        <v>0.97300399999999998</v>
      </c>
      <c r="CM85">
        <v>2.6995499999999999E-2</v>
      </c>
      <c r="CN85">
        <v>0</v>
      </c>
      <c r="CO85">
        <v>1228.42</v>
      </c>
      <c r="CP85">
        <v>5.0005600000000001</v>
      </c>
      <c r="CQ85">
        <v>18147.3</v>
      </c>
      <c r="CR85">
        <v>12931.9</v>
      </c>
      <c r="CS85">
        <v>38.311999999999998</v>
      </c>
      <c r="CT85">
        <v>39.25</v>
      </c>
      <c r="CU85">
        <v>38.436999999999998</v>
      </c>
      <c r="CV85">
        <v>38.125</v>
      </c>
      <c r="CW85">
        <v>39.436999999999998</v>
      </c>
      <c r="CX85">
        <v>1454.69</v>
      </c>
      <c r="CY85">
        <v>40.36</v>
      </c>
      <c r="CZ85">
        <v>0</v>
      </c>
      <c r="DA85">
        <v>105.1000001430511</v>
      </c>
      <c r="DB85">
        <v>0</v>
      </c>
      <c r="DC85">
        <v>1229.208461538462</v>
      </c>
      <c r="DD85">
        <v>-4.8471794872847056</v>
      </c>
      <c r="DE85">
        <v>-84.509401772227449</v>
      </c>
      <c r="DF85">
        <v>18161.826923076918</v>
      </c>
      <c r="DG85">
        <v>15</v>
      </c>
      <c r="DH85">
        <v>1634234983.0999999</v>
      </c>
      <c r="DI85" t="s">
        <v>580</v>
      </c>
      <c r="DJ85">
        <v>1634234982.0999999</v>
      </c>
      <c r="DK85">
        <v>1634234983.0999999</v>
      </c>
      <c r="DL85">
        <v>76</v>
      </c>
      <c r="DM85">
        <v>0.30299999999999999</v>
      </c>
      <c r="DN85">
        <v>1E-3</v>
      </c>
      <c r="DO85">
        <v>2.3519999999999999</v>
      </c>
      <c r="DP85">
        <v>9.7000000000000003E-2</v>
      </c>
      <c r="DQ85">
        <v>400</v>
      </c>
      <c r="DR85">
        <v>18</v>
      </c>
      <c r="DS85">
        <v>0.18</v>
      </c>
      <c r="DT85">
        <v>0.06</v>
      </c>
      <c r="DU85">
        <v>-5.8237485000000007</v>
      </c>
      <c r="DV85">
        <v>-9.914791744839796E-2</v>
      </c>
      <c r="DW85">
        <v>2.5519341052425319E-2</v>
      </c>
      <c r="DX85">
        <v>1</v>
      </c>
      <c r="DY85">
        <v>1229.1121212121211</v>
      </c>
      <c r="DZ85">
        <v>0.91314851707291056</v>
      </c>
      <c r="EA85">
        <v>0.47672339719049178</v>
      </c>
      <c r="EB85">
        <v>1</v>
      </c>
      <c r="EC85">
        <v>1.7360230000000001</v>
      </c>
      <c r="ED85">
        <v>4.9794821763599298E-2</v>
      </c>
      <c r="EE85">
        <v>5.485463608483788E-3</v>
      </c>
      <c r="EF85">
        <v>1</v>
      </c>
      <c r="EG85">
        <v>3</v>
      </c>
      <c r="EH85">
        <v>3</v>
      </c>
      <c r="EI85" t="s">
        <v>327</v>
      </c>
      <c r="EJ85">
        <v>100</v>
      </c>
      <c r="EK85">
        <v>100</v>
      </c>
      <c r="EL85">
        <v>2.3519999999999999</v>
      </c>
      <c r="EM85">
        <v>9.7000000000000003E-2</v>
      </c>
      <c r="EN85">
        <v>1.4356738063118051</v>
      </c>
      <c r="EO85">
        <v>1.948427853356016E-3</v>
      </c>
      <c r="EP85">
        <v>-1.17243448438673E-6</v>
      </c>
      <c r="EQ85">
        <v>3.7522437633766031E-10</v>
      </c>
      <c r="ER85">
        <v>-6.4843220906705967E-2</v>
      </c>
      <c r="ES85">
        <v>1.324990706552629E-3</v>
      </c>
      <c r="ET85">
        <v>4.5198677459254959E-4</v>
      </c>
      <c r="EU85">
        <v>-2.6198240979392152E-7</v>
      </c>
      <c r="EV85">
        <v>2</v>
      </c>
      <c r="EW85">
        <v>2078</v>
      </c>
      <c r="EX85">
        <v>1</v>
      </c>
      <c r="EY85">
        <v>28</v>
      </c>
      <c r="EZ85">
        <v>2.7</v>
      </c>
      <c r="FA85">
        <v>2.6</v>
      </c>
      <c r="FB85">
        <v>1.62842</v>
      </c>
      <c r="FC85">
        <v>2.5561500000000001</v>
      </c>
      <c r="FD85">
        <v>2.8491200000000001</v>
      </c>
      <c r="FE85">
        <v>3.1713900000000002</v>
      </c>
      <c r="FF85">
        <v>3.0981399999999999</v>
      </c>
      <c r="FG85">
        <v>2.3986800000000001</v>
      </c>
      <c r="FH85">
        <v>36.128500000000003</v>
      </c>
      <c r="FI85">
        <v>24.2364</v>
      </c>
      <c r="FJ85">
        <v>18</v>
      </c>
      <c r="FK85">
        <v>1065.99</v>
      </c>
      <c r="FL85">
        <v>718.57899999999995</v>
      </c>
      <c r="FM85">
        <v>24.999700000000001</v>
      </c>
      <c r="FN85">
        <v>24.5397</v>
      </c>
      <c r="FO85">
        <v>30.0001</v>
      </c>
      <c r="FP85">
        <v>24.290299999999998</v>
      </c>
      <c r="FQ85">
        <v>24.366299999999999</v>
      </c>
      <c r="FR85">
        <v>32.604199999999999</v>
      </c>
      <c r="FS85">
        <v>28.143999999999998</v>
      </c>
      <c r="FT85">
        <v>0</v>
      </c>
      <c r="FU85">
        <v>25</v>
      </c>
      <c r="FV85">
        <v>400</v>
      </c>
      <c r="FW85">
        <v>17.62</v>
      </c>
      <c r="FX85">
        <v>101.176</v>
      </c>
      <c r="FY85">
        <v>101.599</v>
      </c>
    </row>
    <row r="86" spans="1:181" x14ac:dyDescent="0.2">
      <c r="A86">
        <v>68</v>
      </c>
      <c r="B86">
        <v>1634235104.5</v>
      </c>
      <c r="C86">
        <v>11565.400000095369</v>
      </c>
      <c r="D86" t="s">
        <v>581</v>
      </c>
      <c r="E86" t="s">
        <v>582</v>
      </c>
      <c r="F86" t="s">
        <v>300</v>
      </c>
      <c r="G86">
        <v>1634235104.5</v>
      </c>
      <c r="H86">
        <f t="shared" si="92"/>
        <v>3.1938426861735812E-3</v>
      </c>
      <c r="I86">
        <f t="shared" si="93"/>
        <v>3.1938426861735811</v>
      </c>
      <c r="J86">
        <f t="shared" si="94"/>
        <v>7.942089344379256</v>
      </c>
      <c r="K86">
        <f t="shared" si="95"/>
        <v>394.49200000000002</v>
      </c>
      <c r="L86">
        <f t="shared" si="96"/>
        <v>306.92643915751859</v>
      </c>
      <c r="M86">
        <f t="shared" si="97"/>
        <v>27.630309002393531</v>
      </c>
      <c r="N86">
        <f t="shared" si="98"/>
        <v>35.513186445883996</v>
      </c>
      <c r="O86">
        <f t="shared" si="99"/>
        <v>0.17045624151114813</v>
      </c>
      <c r="P86">
        <f t="shared" si="100"/>
        <v>2.7497598462737725</v>
      </c>
      <c r="Q86">
        <f t="shared" si="101"/>
        <v>0.16479610913294615</v>
      </c>
      <c r="R86">
        <f t="shared" si="102"/>
        <v>0.10349045141852277</v>
      </c>
      <c r="S86">
        <f t="shared" si="103"/>
        <v>241.70231012723437</v>
      </c>
      <c r="T86">
        <f t="shared" si="104"/>
        <v>26.985206082855413</v>
      </c>
      <c r="U86">
        <f t="shared" si="105"/>
        <v>26.252099999999999</v>
      </c>
      <c r="V86">
        <f t="shared" si="106"/>
        <v>3.4249233502059049</v>
      </c>
      <c r="W86">
        <f t="shared" si="107"/>
        <v>50.214292823219608</v>
      </c>
      <c r="X86">
        <f t="shared" si="108"/>
        <v>1.7301889186515</v>
      </c>
      <c r="Y86">
        <f t="shared" si="109"/>
        <v>3.4456104455013707</v>
      </c>
      <c r="Z86">
        <f t="shared" si="110"/>
        <v>1.6947344315544048</v>
      </c>
      <c r="AA86">
        <f t="shared" si="111"/>
        <v>-140.84846246025492</v>
      </c>
      <c r="AB86">
        <f t="shared" si="112"/>
        <v>15.120995388895832</v>
      </c>
      <c r="AC86">
        <f t="shared" si="113"/>
        <v>1.1785024252851313</v>
      </c>
      <c r="AD86">
        <f t="shared" si="114"/>
        <v>117.15334548116041</v>
      </c>
      <c r="AE86">
        <v>0</v>
      </c>
      <c r="AF86">
        <v>0</v>
      </c>
      <c r="AG86">
        <f t="shared" si="115"/>
        <v>1</v>
      </c>
      <c r="AH86">
        <f t="shared" si="116"/>
        <v>0</v>
      </c>
      <c r="AI86">
        <f t="shared" si="117"/>
        <v>47734.033997632854</v>
      </c>
      <c r="AJ86" t="s">
        <v>301</v>
      </c>
      <c r="AK86">
        <v>0</v>
      </c>
      <c r="AL86">
        <v>0</v>
      </c>
      <c r="AM86">
        <v>0</v>
      </c>
      <c r="AN86" t="e">
        <f t="shared" si="118"/>
        <v>#DIV/0!</v>
      </c>
      <c r="AO86">
        <v>-1</v>
      </c>
      <c r="AP86" t="s">
        <v>583</v>
      </c>
      <c r="AQ86">
        <v>10291.799999999999</v>
      </c>
      <c r="AR86">
        <v>1133.7536</v>
      </c>
      <c r="AS86">
        <v>1258.55</v>
      </c>
      <c r="AT86">
        <f t="shared" si="119"/>
        <v>9.9158873306582906E-2</v>
      </c>
      <c r="AU86">
        <v>0.5</v>
      </c>
      <c r="AV86">
        <f t="shared" si="120"/>
        <v>1261.0262995477897</v>
      </c>
      <c r="AW86">
        <f t="shared" si="121"/>
        <v>7.942089344379256</v>
      </c>
      <c r="AX86">
        <f t="shared" si="122"/>
        <v>62.520973536564171</v>
      </c>
      <c r="AY86">
        <f t="shared" si="123"/>
        <v>7.091120421188625E-3</v>
      </c>
      <c r="AZ86">
        <f t="shared" si="124"/>
        <v>-1</v>
      </c>
      <c r="BA86" t="e">
        <f t="shared" si="125"/>
        <v>#DIV/0!</v>
      </c>
      <c r="BB86" t="s">
        <v>301</v>
      </c>
      <c r="BC86">
        <v>0</v>
      </c>
      <c r="BD86" t="e">
        <f t="shared" si="126"/>
        <v>#DIV/0!</v>
      </c>
      <c r="BE86" t="e">
        <f t="shared" si="127"/>
        <v>#DIV/0!</v>
      </c>
      <c r="BF86" t="e">
        <f t="shared" si="128"/>
        <v>#DIV/0!</v>
      </c>
      <c r="BG86" t="e">
        <f t="shared" si="129"/>
        <v>#DIV/0!</v>
      </c>
      <c r="BH86">
        <f t="shared" si="130"/>
        <v>9.9158873306582934E-2</v>
      </c>
      <c r="BI86" t="e">
        <f t="shared" si="131"/>
        <v>#DIV/0!</v>
      </c>
      <c r="BJ86" t="e">
        <f t="shared" si="132"/>
        <v>#DIV/0!</v>
      </c>
      <c r="BK86" t="e">
        <f t="shared" si="133"/>
        <v>#DIV/0!</v>
      </c>
      <c r="BL86">
        <f t="shared" si="134"/>
        <v>1499.78</v>
      </c>
      <c r="BM86">
        <f t="shared" si="135"/>
        <v>1261.0262995477897</v>
      </c>
      <c r="BN86">
        <f t="shared" si="136"/>
        <v>0.84080751813451959</v>
      </c>
      <c r="BO86">
        <f t="shared" si="137"/>
        <v>0.16115850999962286</v>
      </c>
      <c r="BP86">
        <v>6</v>
      </c>
      <c r="BQ86">
        <v>0.5</v>
      </c>
      <c r="BR86" t="s">
        <v>303</v>
      </c>
      <c r="BS86">
        <v>1634235104.5</v>
      </c>
      <c r="BT86">
        <v>394.49200000000002</v>
      </c>
      <c r="BU86">
        <v>400.01299999999998</v>
      </c>
      <c r="BV86">
        <v>19.2195</v>
      </c>
      <c r="BW86">
        <v>17.3401</v>
      </c>
      <c r="BX86">
        <v>392.197</v>
      </c>
      <c r="BY86">
        <v>19.094999999999999</v>
      </c>
      <c r="BZ86">
        <v>1000.04</v>
      </c>
      <c r="CA86">
        <v>89.923000000000002</v>
      </c>
      <c r="CB86">
        <v>9.9576999999999999E-2</v>
      </c>
      <c r="CC86">
        <v>26.354099999999999</v>
      </c>
      <c r="CD86">
        <v>26.252099999999999</v>
      </c>
      <c r="CE86">
        <v>999.9</v>
      </c>
      <c r="CF86">
        <v>0</v>
      </c>
      <c r="CG86">
        <v>0</v>
      </c>
      <c r="CH86">
        <v>10018.1</v>
      </c>
      <c r="CI86">
        <v>0</v>
      </c>
      <c r="CJ86">
        <v>1.5289399999999999E-3</v>
      </c>
      <c r="CK86">
        <v>1499.78</v>
      </c>
      <c r="CL86">
        <v>0.972993</v>
      </c>
      <c r="CM86">
        <v>2.7006800000000001E-2</v>
      </c>
      <c r="CN86">
        <v>0</v>
      </c>
      <c r="CO86">
        <v>1128.69</v>
      </c>
      <c r="CP86">
        <v>5.0005600000000001</v>
      </c>
      <c r="CQ86">
        <v>16624</v>
      </c>
      <c r="CR86">
        <v>12929.6</v>
      </c>
      <c r="CS86">
        <v>37.186999999999998</v>
      </c>
      <c r="CT86">
        <v>38.311999999999998</v>
      </c>
      <c r="CU86">
        <v>37.375</v>
      </c>
      <c r="CV86">
        <v>37.186999999999998</v>
      </c>
      <c r="CW86">
        <v>38.375</v>
      </c>
      <c r="CX86">
        <v>1454.41</v>
      </c>
      <c r="CY86">
        <v>40.369999999999997</v>
      </c>
      <c r="CZ86">
        <v>0</v>
      </c>
      <c r="DA86">
        <v>142.20000004768369</v>
      </c>
      <c r="DB86">
        <v>0</v>
      </c>
      <c r="DC86">
        <v>1133.7536</v>
      </c>
      <c r="DD86">
        <v>-41.892307781413741</v>
      </c>
      <c r="DE86">
        <v>-632.35384726633447</v>
      </c>
      <c r="DF86">
        <v>16701.8</v>
      </c>
      <c r="DG86">
        <v>15</v>
      </c>
      <c r="DH86">
        <v>1634235050.5999999</v>
      </c>
      <c r="DI86" t="s">
        <v>584</v>
      </c>
      <c r="DJ86">
        <v>1634235050.5999999</v>
      </c>
      <c r="DK86">
        <v>1634235050.0999999</v>
      </c>
      <c r="DL86">
        <v>77</v>
      </c>
      <c r="DM86">
        <v>-0.05</v>
      </c>
      <c r="DN86">
        <v>0</v>
      </c>
      <c r="DO86">
        <v>2.302</v>
      </c>
      <c r="DP86">
        <v>9.4E-2</v>
      </c>
      <c r="DQ86">
        <v>400</v>
      </c>
      <c r="DR86">
        <v>17</v>
      </c>
      <c r="DS86">
        <v>0.55000000000000004</v>
      </c>
      <c r="DT86">
        <v>0.05</v>
      </c>
      <c r="DU86">
        <v>-5.5021299999999993</v>
      </c>
      <c r="DV86">
        <v>-0.1671924202626465</v>
      </c>
      <c r="DW86">
        <v>2.5978054969531501E-2</v>
      </c>
      <c r="DX86">
        <v>1</v>
      </c>
      <c r="DY86">
        <v>1136.325454545454</v>
      </c>
      <c r="DZ86">
        <v>-42.807059681809399</v>
      </c>
      <c r="EA86">
        <v>4.0901745468490098</v>
      </c>
      <c r="EB86">
        <v>0</v>
      </c>
      <c r="EC86">
        <v>1.8725970000000001</v>
      </c>
      <c r="ED86">
        <v>2.3784315196993921E-2</v>
      </c>
      <c r="EE86">
        <v>2.7123008682666499E-3</v>
      </c>
      <c r="EF86">
        <v>1</v>
      </c>
      <c r="EG86">
        <v>2</v>
      </c>
      <c r="EH86">
        <v>3</v>
      </c>
      <c r="EI86" t="s">
        <v>305</v>
      </c>
      <c r="EJ86">
        <v>100</v>
      </c>
      <c r="EK86">
        <v>100</v>
      </c>
      <c r="EL86">
        <v>2.2949999999999999</v>
      </c>
      <c r="EM86">
        <v>0.1245</v>
      </c>
      <c r="EN86">
        <v>1.688572357365725</v>
      </c>
      <c r="EO86">
        <v>1.948427853356016E-3</v>
      </c>
      <c r="EP86">
        <v>-1.17243448438673E-6</v>
      </c>
      <c r="EQ86">
        <v>3.7522437633766031E-10</v>
      </c>
      <c r="ER86">
        <v>-6.3741743304230131E-2</v>
      </c>
      <c r="ES86">
        <v>1.324990706552629E-3</v>
      </c>
      <c r="ET86">
        <v>4.5198677459254959E-4</v>
      </c>
      <c r="EU86">
        <v>-2.6198240979392152E-7</v>
      </c>
      <c r="EV86">
        <v>2</v>
      </c>
      <c r="EW86">
        <v>2078</v>
      </c>
      <c r="EX86">
        <v>1</v>
      </c>
      <c r="EY86">
        <v>28</v>
      </c>
      <c r="EZ86">
        <v>0.9</v>
      </c>
      <c r="FA86">
        <v>0.9</v>
      </c>
      <c r="FB86">
        <v>1.6223099999999999</v>
      </c>
      <c r="FC86">
        <v>2.5463900000000002</v>
      </c>
      <c r="FD86">
        <v>2.8491200000000001</v>
      </c>
      <c r="FE86">
        <v>3.1713900000000002</v>
      </c>
      <c r="FF86">
        <v>3.0981399999999999</v>
      </c>
      <c r="FG86">
        <v>2.4096700000000002</v>
      </c>
      <c r="FH86">
        <v>36.152000000000001</v>
      </c>
      <c r="FI86">
        <v>24.227599999999999</v>
      </c>
      <c r="FJ86">
        <v>18</v>
      </c>
      <c r="FK86">
        <v>1064.6199999999999</v>
      </c>
      <c r="FL86">
        <v>717.74699999999996</v>
      </c>
      <c r="FM86">
        <v>25</v>
      </c>
      <c r="FN86">
        <v>24.55</v>
      </c>
      <c r="FO86">
        <v>30.0001</v>
      </c>
      <c r="FP86">
        <v>24.302600000000002</v>
      </c>
      <c r="FQ86">
        <v>24.378</v>
      </c>
      <c r="FR86">
        <v>32.483899999999998</v>
      </c>
      <c r="FS86">
        <v>29.508700000000001</v>
      </c>
      <c r="FT86">
        <v>0</v>
      </c>
      <c r="FU86">
        <v>25</v>
      </c>
      <c r="FV86">
        <v>400</v>
      </c>
      <c r="FW86">
        <v>17.287199999999999</v>
      </c>
      <c r="FX86">
        <v>101.175</v>
      </c>
      <c r="FY86">
        <v>101.596</v>
      </c>
    </row>
    <row r="87" spans="1:181" x14ac:dyDescent="0.2">
      <c r="A87">
        <v>69</v>
      </c>
      <c r="B87">
        <v>1634235226.5</v>
      </c>
      <c r="C87">
        <v>11687.400000095369</v>
      </c>
      <c r="D87" t="s">
        <v>585</v>
      </c>
      <c r="E87" t="s">
        <v>586</v>
      </c>
      <c r="F87" t="s">
        <v>300</v>
      </c>
      <c r="G87">
        <v>1634235226.5</v>
      </c>
      <c r="H87">
        <f t="shared" si="92"/>
        <v>3.2940123470319646E-3</v>
      </c>
      <c r="I87">
        <f t="shared" si="93"/>
        <v>3.2940123470319644</v>
      </c>
      <c r="J87">
        <f t="shared" si="94"/>
        <v>10.278956496543607</v>
      </c>
      <c r="K87">
        <f t="shared" si="95"/>
        <v>592.67600000000004</v>
      </c>
      <c r="L87">
        <f t="shared" si="96"/>
        <v>480.05683386970907</v>
      </c>
      <c r="M87">
        <f t="shared" si="97"/>
        <v>43.212142264225058</v>
      </c>
      <c r="N87">
        <f t="shared" si="98"/>
        <v>53.3495157690908</v>
      </c>
      <c r="O87">
        <f t="shared" si="99"/>
        <v>0.17635194925582845</v>
      </c>
      <c r="P87">
        <f t="shared" si="100"/>
        <v>2.745926260979437</v>
      </c>
      <c r="Q87">
        <f t="shared" si="101"/>
        <v>0.17029284557062077</v>
      </c>
      <c r="R87">
        <f t="shared" si="102"/>
        <v>0.10696007180984078</v>
      </c>
      <c r="S87">
        <f t="shared" si="103"/>
        <v>241.73742212736244</v>
      </c>
      <c r="T87">
        <f t="shared" si="104"/>
        <v>26.880898672968378</v>
      </c>
      <c r="U87">
        <f t="shared" si="105"/>
        <v>26.165900000000001</v>
      </c>
      <c r="V87">
        <f t="shared" si="106"/>
        <v>3.4075253736625606</v>
      </c>
      <c r="W87">
        <f t="shared" si="107"/>
        <v>50.028663220591177</v>
      </c>
      <c r="X87">
        <f t="shared" si="108"/>
        <v>1.7159040425937502</v>
      </c>
      <c r="Y87">
        <f t="shared" si="109"/>
        <v>3.4298418789001452</v>
      </c>
      <c r="Z87">
        <f t="shared" si="110"/>
        <v>1.6916213310688104</v>
      </c>
      <c r="AA87">
        <f t="shared" si="111"/>
        <v>-145.26594450410963</v>
      </c>
      <c r="AB87">
        <f t="shared" si="112"/>
        <v>16.358240612302282</v>
      </c>
      <c r="AC87">
        <f t="shared" si="113"/>
        <v>1.2756625535260091</v>
      </c>
      <c r="AD87">
        <f t="shared" si="114"/>
        <v>114.10538078908111</v>
      </c>
      <c r="AE87">
        <v>0</v>
      </c>
      <c r="AF87">
        <v>0</v>
      </c>
      <c r="AG87">
        <f t="shared" si="115"/>
        <v>1</v>
      </c>
      <c r="AH87">
        <f t="shared" si="116"/>
        <v>0</v>
      </c>
      <c r="AI87">
        <f t="shared" si="117"/>
        <v>47642.267562186389</v>
      </c>
      <c r="AJ87" t="s">
        <v>301</v>
      </c>
      <c r="AK87">
        <v>0</v>
      </c>
      <c r="AL87">
        <v>0</v>
      </c>
      <c r="AM87">
        <v>0</v>
      </c>
      <c r="AN87" t="e">
        <f t="shared" si="118"/>
        <v>#DIV/0!</v>
      </c>
      <c r="AO87">
        <v>-1</v>
      </c>
      <c r="AP87" t="s">
        <v>587</v>
      </c>
      <c r="AQ87">
        <v>10289.5</v>
      </c>
      <c r="AR87">
        <v>1100.8140000000001</v>
      </c>
      <c r="AS87">
        <v>1227.8399999999999</v>
      </c>
      <c r="AT87">
        <f t="shared" si="119"/>
        <v>0.10345484753713829</v>
      </c>
      <c r="AU87">
        <v>0.5</v>
      </c>
      <c r="AV87">
        <f t="shared" si="120"/>
        <v>1261.2110995478563</v>
      </c>
      <c r="AW87">
        <f t="shared" si="121"/>
        <v>10.278956496543607</v>
      </c>
      <c r="AX87">
        <f t="shared" si="122"/>
        <v>65.239201007935009</v>
      </c>
      <c r="AY87">
        <f t="shared" si="123"/>
        <v>8.9429568932489645E-3</v>
      </c>
      <c r="AZ87">
        <f t="shared" si="124"/>
        <v>-1</v>
      </c>
      <c r="BA87" t="e">
        <f t="shared" si="125"/>
        <v>#DIV/0!</v>
      </c>
      <c r="BB87" t="s">
        <v>301</v>
      </c>
      <c r="BC87">
        <v>0</v>
      </c>
      <c r="BD87" t="e">
        <f t="shared" si="126"/>
        <v>#DIV/0!</v>
      </c>
      <c r="BE87" t="e">
        <f t="shared" si="127"/>
        <v>#DIV/0!</v>
      </c>
      <c r="BF87" t="e">
        <f t="shared" si="128"/>
        <v>#DIV/0!</v>
      </c>
      <c r="BG87" t="e">
        <f t="shared" si="129"/>
        <v>#DIV/0!</v>
      </c>
      <c r="BH87">
        <f t="shared" si="130"/>
        <v>0.10345484753713827</v>
      </c>
      <c r="BI87" t="e">
        <f t="shared" si="131"/>
        <v>#DIV/0!</v>
      </c>
      <c r="BJ87" t="e">
        <f t="shared" si="132"/>
        <v>#DIV/0!</v>
      </c>
      <c r="BK87" t="e">
        <f t="shared" si="133"/>
        <v>#DIV/0!</v>
      </c>
      <c r="BL87">
        <f t="shared" si="134"/>
        <v>1500</v>
      </c>
      <c r="BM87">
        <f t="shared" si="135"/>
        <v>1261.2110995478563</v>
      </c>
      <c r="BN87">
        <f t="shared" si="136"/>
        <v>0.84080739969857088</v>
      </c>
      <c r="BO87">
        <f t="shared" si="137"/>
        <v>0.16115828141824162</v>
      </c>
      <c r="BP87">
        <v>6</v>
      </c>
      <c r="BQ87">
        <v>0.5</v>
      </c>
      <c r="BR87" t="s">
        <v>303</v>
      </c>
      <c r="BS87">
        <v>1634235226.5</v>
      </c>
      <c r="BT87">
        <v>592.67600000000004</v>
      </c>
      <c r="BU87">
        <v>600.01499999999999</v>
      </c>
      <c r="BV87">
        <v>19.0625</v>
      </c>
      <c r="BW87">
        <v>17.123699999999999</v>
      </c>
      <c r="BX87">
        <v>589.98500000000001</v>
      </c>
      <c r="BY87">
        <v>18.9755</v>
      </c>
      <c r="BZ87">
        <v>999.96500000000003</v>
      </c>
      <c r="CA87">
        <v>89.914900000000003</v>
      </c>
      <c r="CB87">
        <v>9.9738300000000002E-2</v>
      </c>
      <c r="CC87">
        <v>26.276399999999999</v>
      </c>
      <c r="CD87">
        <v>26.165900000000001</v>
      </c>
      <c r="CE87">
        <v>999.9</v>
      </c>
      <c r="CF87">
        <v>0</v>
      </c>
      <c r="CG87">
        <v>0</v>
      </c>
      <c r="CH87">
        <v>9996.25</v>
      </c>
      <c r="CI87">
        <v>0</v>
      </c>
      <c r="CJ87">
        <v>1.5289399999999999E-3</v>
      </c>
      <c r="CK87">
        <v>1500</v>
      </c>
      <c r="CL87">
        <v>0.97299400000000003</v>
      </c>
      <c r="CM87">
        <v>2.7006100000000002E-2</v>
      </c>
      <c r="CN87">
        <v>0</v>
      </c>
      <c r="CO87">
        <v>1097.7</v>
      </c>
      <c r="CP87">
        <v>5.0005600000000001</v>
      </c>
      <c r="CQ87">
        <v>16193.3</v>
      </c>
      <c r="CR87">
        <v>12931.5</v>
      </c>
      <c r="CS87">
        <v>38.186999999999998</v>
      </c>
      <c r="CT87">
        <v>38.936999999999998</v>
      </c>
      <c r="CU87">
        <v>37.375</v>
      </c>
      <c r="CV87">
        <v>38.061999999999998</v>
      </c>
      <c r="CW87">
        <v>38.811999999999998</v>
      </c>
      <c r="CX87">
        <v>1454.63</v>
      </c>
      <c r="CY87">
        <v>40.369999999999997</v>
      </c>
      <c r="CZ87">
        <v>0</v>
      </c>
      <c r="DA87">
        <v>121.80000019073491</v>
      </c>
      <c r="DB87">
        <v>0</v>
      </c>
      <c r="DC87">
        <v>1100.8140000000001</v>
      </c>
      <c r="DD87">
        <v>-23.635384586113961</v>
      </c>
      <c r="DE87">
        <v>-288.19999963133932</v>
      </c>
      <c r="DF87">
        <v>16226.84</v>
      </c>
      <c r="DG87">
        <v>15</v>
      </c>
      <c r="DH87">
        <v>1634235247.5</v>
      </c>
      <c r="DI87" t="s">
        <v>588</v>
      </c>
      <c r="DJ87">
        <v>1634235243</v>
      </c>
      <c r="DK87">
        <v>1634235247.5</v>
      </c>
      <c r="DL87">
        <v>78</v>
      </c>
      <c r="DM87">
        <v>0.17699999999999999</v>
      </c>
      <c r="DN87">
        <v>-2E-3</v>
      </c>
      <c r="DO87">
        <v>2.6909999999999998</v>
      </c>
      <c r="DP87">
        <v>8.6999999999999994E-2</v>
      </c>
      <c r="DQ87">
        <v>600</v>
      </c>
      <c r="DR87">
        <v>17</v>
      </c>
      <c r="DS87">
        <v>0.2</v>
      </c>
      <c r="DT87">
        <v>0.05</v>
      </c>
      <c r="DU87">
        <v>-7.5199780000000001</v>
      </c>
      <c r="DV87">
        <v>-2.597335834894348E-2</v>
      </c>
      <c r="DW87">
        <v>2.730614429025089E-2</v>
      </c>
      <c r="DX87">
        <v>1</v>
      </c>
      <c r="DY87">
        <v>1102.203939393939</v>
      </c>
      <c r="DZ87">
        <v>-23.291249206461249</v>
      </c>
      <c r="EA87">
        <v>2.2235856102304519</v>
      </c>
      <c r="EB87">
        <v>0</v>
      </c>
      <c r="EC87">
        <v>1.96990625</v>
      </c>
      <c r="ED87">
        <v>1.9330919324576541E-2</v>
      </c>
      <c r="EE87">
        <v>2.2492884291482138E-3</v>
      </c>
      <c r="EF87">
        <v>1</v>
      </c>
      <c r="EG87">
        <v>2</v>
      </c>
      <c r="EH87">
        <v>3</v>
      </c>
      <c r="EI87" t="s">
        <v>305</v>
      </c>
      <c r="EJ87">
        <v>100</v>
      </c>
      <c r="EK87">
        <v>100</v>
      </c>
      <c r="EL87">
        <v>2.6909999999999998</v>
      </c>
      <c r="EM87">
        <v>8.6999999999999994E-2</v>
      </c>
      <c r="EN87">
        <v>1.688572357365725</v>
      </c>
      <c r="EO87">
        <v>1.948427853356016E-3</v>
      </c>
      <c r="EP87">
        <v>-1.17243448438673E-6</v>
      </c>
      <c r="EQ87">
        <v>3.7522437633766031E-10</v>
      </c>
      <c r="ER87">
        <v>-6.3741743304230131E-2</v>
      </c>
      <c r="ES87">
        <v>1.324990706552629E-3</v>
      </c>
      <c r="ET87">
        <v>4.5198677459254959E-4</v>
      </c>
      <c r="EU87">
        <v>-2.6198240979392152E-7</v>
      </c>
      <c r="EV87">
        <v>2</v>
      </c>
      <c r="EW87">
        <v>2078</v>
      </c>
      <c r="EX87">
        <v>1</v>
      </c>
      <c r="EY87">
        <v>28</v>
      </c>
      <c r="EZ87">
        <v>2.9</v>
      </c>
      <c r="FA87">
        <v>2.9</v>
      </c>
      <c r="FB87">
        <v>2.2448700000000001</v>
      </c>
      <c r="FC87">
        <v>2.5500500000000001</v>
      </c>
      <c r="FD87">
        <v>2.8491200000000001</v>
      </c>
      <c r="FE87">
        <v>3.1713900000000002</v>
      </c>
      <c r="FF87">
        <v>3.0981399999999999</v>
      </c>
      <c r="FG87">
        <v>2.4133300000000002</v>
      </c>
      <c r="FH87">
        <v>36.152000000000001</v>
      </c>
      <c r="FI87">
        <v>24.2364</v>
      </c>
      <c r="FJ87">
        <v>18</v>
      </c>
      <c r="FK87">
        <v>1064.3399999999999</v>
      </c>
      <c r="FL87">
        <v>718.755</v>
      </c>
      <c r="FM87">
        <v>24.999700000000001</v>
      </c>
      <c r="FN87">
        <v>24.5459</v>
      </c>
      <c r="FO87">
        <v>30.0001</v>
      </c>
      <c r="FP87">
        <v>24.300599999999999</v>
      </c>
      <c r="FQ87">
        <v>24.376000000000001</v>
      </c>
      <c r="FR87">
        <v>44.932400000000001</v>
      </c>
      <c r="FS87">
        <v>30.363199999999999</v>
      </c>
      <c r="FT87">
        <v>0</v>
      </c>
      <c r="FU87">
        <v>25</v>
      </c>
      <c r="FV87">
        <v>600</v>
      </c>
      <c r="FW87">
        <v>17.1099</v>
      </c>
      <c r="FX87">
        <v>101.182</v>
      </c>
      <c r="FY87">
        <v>101.59699999999999</v>
      </c>
    </row>
    <row r="88" spans="1:181" x14ac:dyDescent="0.2">
      <c r="A88">
        <v>70</v>
      </c>
      <c r="B88">
        <v>1634235368.5</v>
      </c>
      <c r="C88">
        <v>11829.400000095369</v>
      </c>
      <c r="D88" t="s">
        <v>589</v>
      </c>
      <c r="E88" t="s">
        <v>590</v>
      </c>
      <c r="F88" t="s">
        <v>300</v>
      </c>
      <c r="G88">
        <v>1634235368.5</v>
      </c>
      <c r="H88">
        <f t="shared" si="92"/>
        <v>3.484761451653173E-3</v>
      </c>
      <c r="I88">
        <f t="shared" si="93"/>
        <v>3.4847614516531729</v>
      </c>
      <c r="J88">
        <f t="shared" si="94"/>
        <v>11.362590491006937</v>
      </c>
      <c r="K88">
        <f t="shared" si="95"/>
        <v>791.47900000000004</v>
      </c>
      <c r="L88">
        <f t="shared" si="96"/>
        <v>668.80143491423246</v>
      </c>
      <c r="M88">
        <f t="shared" si="97"/>
        <v>60.205505505379925</v>
      </c>
      <c r="N88">
        <f t="shared" si="98"/>
        <v>71.248939975739503</v>
      </c>
      <c r="O88">
        <f t="shared" si="99"/>
        <v>0.18724069297007631</v>
      </c>
      <c r="P88">
        <f t="shared" si="100"/>
        <v>2.749095447260534</v>
      </c>
      <c r="Q88">
        <f t="shared" si="101"/>
        <v>0.18043336225192794</v>
      </c>
      <c r="R88">
        <f t="shared" si="102"/>
        <v>0.11336184383330714</v>
      </c>
      <c r="S88">
        <f t="shared" si="103"/>
        <v>241.76615012746714</v>
      </c>
      <c r="T88">
        <f t="shared" si="104"/>
        <v>26.940632700203906</v>
      </c>
      <c r="U88">
        <f t="shared" si="105"/>
        <v>26.195399999999999</v>
      </c>
      <c r="V88">
        <f t="shared" si="106"/>
        <v>3.4134707301441316</v>
      </c>
      <c r="W88">
        <f t="shared" si="107"/>
        <v>49.945456809019525</v>
      </c>
      <c r="X88">
        <f t="shared" si="108"/>
        <v>1.7245041475784499</v>
      </c>
      <c r="Y88">
        <f t="shared" si="109"/>
        <v>3.4527748022659508</v>
      </c>
      <c r="Z88">
        <f t="shared" si="110"/>
        <v>1.6889665825656817</v>
      </c>
      <c r="AA88">
        <f t="shared" si="111"/>
        <v>-153.67798001790493</v>
      </c>
      <c r="AB88">
        <f t="shared" si="112"/>
        <v>28.737770424650346</v>
      </c>
      <c r="AC88">
        <f t="shared" si="113"/>
        <v>2.2400687871748715</v>
      </c>
      <c r="AD88">
        <f t="shared" si="114"/>
        <v>119.06600932138743</v>
      </c>
      <c r="AE88">
        <v>0</v>
      </c>
      <c r="AF88">
        <v>0</v>
      </c>
      <c r="AG88">
        <f t="shared" si="115"/>
        <v>1</v>
      </c>
      <c r="AH88">
        <f t="shared" si="116"/>
        <v>0</v>
      </c>
      <c r="AI88">
        <f t="shared" si="117"/>
        <v>47710.354139053939</v>
      </c>
      <c r="AJ88" t="s">
        <v>301</v>
      </c>
      <c r="AK88">
        <v>0</v>
      </c>
      <c r="AL88">
        <v>0</v>
      </c>
      <c r="AM88">
        <v>0</v>
      </c>
      <c r="AN88" t="e">
        <f t="shared" si="118"/>
        <v>#DIV/0!</v>
      </c>
      <c r="AO88">
        <v>-1</v>
      </c>
      <c r="AP88" t="s">
        <v>591</v>
      </c>
      <c r="AQ88">
        <v>10282.5</v>
      </c>
      <c r="AR88">
        <v>1068.3711538461539</v>
      </c>
      <c r="AS88">
        <v>1199.51</v>
      </c>
      <c r="AT88">
        <f t="shared" si="119"/>
        <v>0.10932701365878239</v>
      </c>
      <c r="AU88">
        <v>0.5</v>
      </c>
      <c r="AV88">
        <f t="shared" si="120"/>
        <v>1261.3622995479107</v>
      </c>
      <c r="AW88">
        <f t="shared" si="121"/>
        <v>11.362590491006937</v>
      </c>
      <c r="AX88">
        <f t="shared" si="122"/>
        <v>68.950486675673801</v>
      </c>
      <c r="AY88">
        <f t="shared" si="123"/>
        <v>9.8009830287759964E-3</v>
      </c>
      <c r="AZ88">
        <f t="shared" si="124"/>
        <v>-1</v>
      </c>
      <c r="BA88" t="e">
        <f t="shared" si="125"/>
        <v>#DIV/0!</v>
      </c>
      <c r="BB88" t="s">
        <v>301</v>
      </c>
      <c r="BC88">
        <v>0</v>
      </c>
      <c r="BD88" t="e">
        <f t="shared" si="126"/>
        <v>#DIV/0!</v>
      </c>
      <c r="BE88" t="e">
        <f t="shared" si="127"/>
        <v>#DIV/0!</v>
      </c>
      <c r="BF88" t="e">
        <f t="shared" si="128"/>
        <v>#DIV/0!</v>
      </c>
      <c r="BG88" t="e">
        <f t="shared" si="129"/>
        <v>#DIV/0!</v>
      </c>
      <c r="BH88">
        <f t="shared" si="130"/>
        <v>0.1093270136587824</v>
      </c>
      <c r="BI88" t="e">
        <f t="shared" si="131"/>
        <v>#DIV/0!</v>
      </c>
      <c r="BJ88" t="e">
        <f t="shared" si="132"/>
        <v>#DIV/0!</v>
      </c>
      <c r="BK88" t="e">
        <f t="shared" si="133"/>
        <v>#DIV/0!</v>
      </c>
      <c r="BL88">
        <f t="shared" si="134"/>
        <v>1500.18</v>
      </c>
      <c r="BM88">
        <f t="shared" si="135"/>
        <v>1261.3622995479107</v>
      </c>
      <c r="BN88">
        <f t="shared" si="136"/>
        <v>0.84080730282226834</v>
      </c>
      <c r="BO88">
        <f t="shared" si="137"/>
        <v>0.16115809444697779</v>
      </c>
      <c r="BP88">
        <v>6</v>
      </c>
      <c r="BQ88">
        <v>0.5</v>
      </c>
      <c r="BR88" t="s">
        <v>303</v>
      </c>
      <c r="BS88">
        <v>1634235368.5</v>
      </c>
      <c r="BT88">
        <v>791.47900000000004</v>
      </c>
      <c r="BU88">
        <v>799.95100000000002</v>
      </c>
      <c r="BV88">
        <v>19.1569</v>
      </c>
      <c r="BW88">
        <v>17.106200000000001</v>
      </c>
      <c r="BX88">
        <v>788.755</v>
      </c>
      <c r="BY88">
        <v>19.0351</v>
      </c>
      <c r="BZ88">
        <v>1000.05</v>
      </c>
      <c r="CA88">
        <v>89.9208</v>
      </c>
      <c r="CB88">
        <v>9.9200499999999997E-2</v>
      </c>
      <c r="CC88">
        <v>26.389299999999999</v>
      </c>
      <c r="CD88">
        <v>26.195399999999999</v>
      </c>
      <c r="CE88">
        <v>999.9</v>
      </c>
      <c r="CF88">
        <v>0</v>
      </c>
      <c r="CG88">
        <v>0</v>
      </c>
      <c r="CH88">
        <v>10014.4</v>
      </c>
      <c r="CI88">
        <v>0</v>
      </c>
      <c r="CJ88">
        <v>1.5289399999999999E-3</v>
      </c>
      <c r="CK88">
        <v>1500.18</v>
      </c>
      <c r="CL88">
        <v>0.97299999999999998</v>
      </c>
      <c r="CM88">
        <v>2.6999800000000001E-2</v>
      </c>
      <c r="CN88">
        <v>0</v>
      </c>
      <c r="CO88">
        <v>1066.19</v>
      </c>
      <c r="CP88">
        <v>5.0005600000000001</v>
      </c>
      <c r="CQ88">
        <v>15840.5</v>
      </c>
      <c r="CR88">
        <v>12933</v>
      </c>
      <c r="CS88">
        <v>40.186999999999998</v>
      </c>
      <c r="CT88">
        <v>41.311999999999998</v>
      </c>
      <c r="CU88">
        <v>39.811999999999998</v>
      </c>
      <c r="CV88">
        <v>41.811999999999998</v>
      </c>
      <c r="CW88">
        <v>41.375</v>
      </c>
      <c r="CX88">
        <v>1454.81</v>
      </c>
      <c r="CY88">
        <v>40.369999999999997</v>
      </c>
      <c r="CZ88">
        <v>0</v>
      </c>
      <c r="DA88">
        <v>141.70000004768369</v>
      </c>
      <c r="DB88">
        <v>0</v>
      </c>
      <c r="DC88">
        <v>1068.3711538461539</v>
      </c>
      <c r="DD88">
        <v>-17.07042736448782</v>
      </c>
      <c r="DE88">
        <v>-210.44102574002301</v>
      </c>
      <c r="DF88">
        <v>15863.9</v>
      </c>
      <c r="DG88">
        <v>15</v>
      </c>
      <c r="DH88">
        <v>1634235327.5</v>
      </c>
      <c r="DI88" t="s">
        <v>592</v>
      </c>
      <c r="DJ88">
        <v>1634235325.5</v>
      </c>
      <c r="DK88">
        <v>1634235327.5</v>
      </c>
      <c r="DL88">
        <v>79</v>
      </c>
      <c r="DM88">
        <v>-0.13400000000000001</v>
      </c>
      <c r="DN88">
        <v>0</v>
      </c>
      <c r="DO88">
        <v>2.7309999999999999</v>
      </c>
      <c r="DP88">
        <v>8.5999999999999993E-2</v>
      </c>
      <c r="DQ88">
        <v>800</v>
      </c>
      <c r="DR88">
        <v>17</v>
      </c>
      <c r="DS88">
        <v>0.31</v>
      </c>
      <c r="DT88">
        <v>0.04</v>
      </c>
      <c r="DU88">
        <v>-8.4929889999999997</v>
      </c>
      <c r="DV88">
        <v>1.5520525328375631E-2</v>
      </c>
      <c r="DW88">
        <v>4.5326746838925083E-2</v>
      </c>
      <c r="DX88">
        <v>1</v>
      </c>
      <c r="DY88">
        <v>1069.379117647059</v>
      </c>
      <c r="DZ88">
        <v>-17.29120879120881</v>
      </c>
      <c r="EA88">
        <v>1.714123627305975</v>
      </c>
      <c r="EB88">
        <v>0</v>
      </c>
      <c r="EC88">
        <v>2.0559794999999998</v>
      </c>
      <c r="ED88">
        <v>-3.6581763602253008E-2</v>
      </c>
      <c r="EE88">
        <v>6.0656891405676174E-3</v>
      </c>
      <c r="EF88">
        <v>1</v>
      </c>
      <c r="EG88">
        <v>2</v>
      </c>
      <c r="EH88">
        <v>3</v>
      </c>
      <c r="EI88" t="s">
        <v>305</v>
      </c>
      <c r="EJ88">
        <v>100</v>
      </c>
      <c r="EK88">
        <v>100</v>
      </c>
      <c r="EL88">
        <v>2.7240000000000002</v>
      </c>
      <c r="EM88">
        <v>0.12180000000000001</v>
      </c>
      <c r="EN88">
        <v>1.732387989806363</v>
      </c>
      <c r="EO88">
        <v>1.948427853356016E-3</v>
      </c>
      <c r="EP88">
        <v>-1.17243448438673E-6</v>
      </c>
      <c r="EQ88">
        <v>3.7522437633766031E-10</v>
      </c>
      <c r="ER88">
        <v>-6.5322929229653159E-2</v>
      </c>
      <c r="ES88">
        <v>1.324990706552629E-3</v>
      </c>
      <c r="ET88">
        <v>4.5198677459254959E-4</v>
      </c>
      <c r="EU88">
        <v>-2.6198240979392152E-7</v>
      </c>
      <c r="EV88">
        <v>2</v>
      </c>
      <c r="EW88">
        <v>2078</v>
      </c>
      <c r="EX88">
        <v>1</v>
      </c>
      <c r="EY88">
        <v>28</v>
      </c>
      <c r="EZ88">
        <v>0.7</v>
      </c>
      <c r="FA88">
        <v>0.7</v>
      </c>
      <c r="FB88">
        <v>2.8186</v>
      </c>
      <c r="FC88">
        <v>2.5402800000000001</v>
      </c>
      <c r="FD88">
        <v>2.8491200000000001</v>
      </c>
      <c r="FE88">
        <v>3.1713900000000002</v>
      </c>
      <c r="FF88">
        <v>3.0981399999999999</v>
      </c>
      <c r="FG88">
        <v>2.4548299999999998</v>
      </c>
      <c r="FH88">
        <v>36.152000000000001</v>
      </c>
      <c r="FI88">
        <v>24.2364</v>
      </c>
      <c r="FJ88">
        <v>18</v>
      </c>
      <c r="FK88">
        <v>1064.9100000000001</v>
      </c>
      <c r="FL88">
        <v>719.34100000000001</v>
      </c>
      <c r="FM88">
        <v>25</v>
      </c>
      <c r="FN88">
        <v>24.541699999999999</v>
      </c>
      <c r="FO88">
        <v>30.0001</v>
      </c>
      <c r="FP88">
        <v>24.300599999999999</v>
      </c>
      <c r="FQ88">
        <v>24.376000000000001</v>
      </c>
      <c r="FR88">
        <v>56.411999999999999</v>
      </c>
      <c r="FS88">
        <v>29.860600000000002</v>
      </c>
      <c r="FT88">
        <v>0</v>
      </c>
      <c r="FU88">
        <v>25</v>
      </c>
      <c r="FV88">
        <v>800</v>
      </c>
      <c r="FW88">
        <v>17.074999999999999</v>
      </c>
      <c r="FX88">
        <v>101.184</v>
      </c>
      <c r="FY88">
        <v>101.599</v>
      </c>
    </row>
    <row r="89" spans="1:181" x14ac:dyDescent="0.2">
      <c r="A89">
        <v>71</v>
      </c>
      <c r="B89">
        <v>1634235490.5</v>
      </c>
      <c r="C89">
        <v>11951.400000095369</v>
      </c>
      <c r="D89" t="s">
        <v>593</v>
      </c>
      <c r="E89" t="s">
        <v>594</v>
      </c>
      <c r="F89" t="s">
        <v>300</v>
      </c>
      <c r="G89">
        <v>1634235490.5</v>
      </c>
      <c r="H89">
        <f t="shared" si="92"/>
        <v>3.4889210585137688E-3</v>
      </c>
      <c r="I89">
        <f t="shared" si="93"/>
        <v>3.4889210585137689</v>
      </c>
      <c r="J89">
        <f t="shared" si="94"/>
        <v>12.067810720435919</v>
      </c>
      <c r="K89">
        <f t="shared" si="95"/>
        <v>990.63800000000003</v>
      </c>
      <c r="L89">
        <f t="shared" si="96"/>
        <v>856.4214480022772</v>
      </c>
      <c r="M89">
        <f t="shared" si="97"/>
        <v>77.088766877712956</v>
      </c>
      <c r="N89">
        <f t="shared" si="98"/>
        <v>89.169954839805399</v>
      </c>
      <c r="O89">
        <f t="shared" si="99"/>
        <v>0.18819820565229681</v>
      </c>
      <c r="P89">
        <f t="shared" si="100"/>
        <v>2.7464183151706654</v>
      </c>
      <c r="Q89">
        <f t="shared" si="101"/>
        <v>0.1813160107717896</v>
      </c>
      <c r="R89">
        <f t="shared" si="102"/>
        <v>0.11391987646148367</v>
      </c>
      <c r="S89">
        <f t="shared" si="103"/>
        <v>241.73147612777728</v>
      </c>
      <c r="T89">
        <f t="shared" si="104"/>
        <v>26.955258623941738</v>
      </c>
      <c r="U89">
        <f t="shared" si="105"/>
        <v>26.178899999999999</v>
      </c>
      <c r="V89">
        <f t="shared" si="106"/>
        <v>3.4101442458155971</v>
      </c>
      <c r="W89">
        <f t="shared" si="107"/>
        <v>49.98741298680735</v>
      </c>
      <c r="X89">
        <f t="shared" si="108"/>
        <v>1.7275318433989297</v>
      </c>
      <c r="Y89">
        <f t="shared" si="109"/>
        <v>3.4559336844554429</v>
      </c>
      <c r="Z89">
        <f t="shared" si="110"/>
        <v>1.6826124024166673</v>
      </c>
      <c r="AA89">
        <f t="shared" si="111"/>
        <v>-153.86141868045721</v>
      </c>
      <c r="AB89">
        <f t="shared" si="112"/>
        <v>33.447861860470361</v>
      </c>
      <c r="AC89">
        <f t="shared" si="113"/>
        <v>2.6097422478570498</v>
      </c>
      <c r="AD89">
        <f t="shared" si="114"/>
        <v>123.92766155564749</v>
      </c>
      <c r="AE89">
        <v>0</v>
      </c>
      <c r="AF89">
        <v>0</v>
      </c>
      <c r="AG89">
        <f t="shared" si="115"/>
        <v>1</v>
      </c>
      <c r="AH89">
        <f t="shared" si="116"/>
        <v>0</v>
      </c>
      <c r="AI89">
        <f t="shared" si="117"/>
        <v>47635.131989404239</v>
      </c>
      <c r="AJ89" t="s">
        <v>301</v>
      </c>
      <c r="AK89">
        <v>0</v>
      </c>
      <c r="AL89">
        <v>0</v>
      </c>
      <c r="AM89">
        <v>0</v>
      </c>
      <c r="AN89" t="e">
        <f t="shared" si="118"/>
        <v>#DIV/0!</v>
      </c>
      <c r="AO89">
        <v>-1</v>
      </c>
      <c r="AP89" t="s">
        <v>595</v>
      </c>
      <c r="AQ89">
        <v>10287.4</v>
      </c>
      <c r="AR89">
        <v>1049.3884</v>
      </c>
      <c r="AS89">
        <v>1175.6500000000001</v>
      </c>
      <c r="AT89">
        <f t="shared" si="119"/>
        <v>0.10739726959554297</v>
      </c>
      <c r="AU89">
        <v>0.5</v>
      </c>
      <c r="AV89">
        <f t="shared" si="120"/>
        <v>1261.1852995480713</v>
      </c>
      <c r="AW89">
        <f t="shared" si="121"/>
        <v>12.067810720435919</v>
      </c>
      <c r="AX89">
        <f t="shared" si="122"/>
        <v>67.723928812749918</v>
      </c>
      <c r="AY89">
        <f t="shared" si="123"/>
        <v>1.0361531112928918E-2</v>
      </c>
      <c r="AZ89">
        <f t="shared" si="124"/>
        <v>-1</v>
      </c>
      <c r="BA89" t="e">
        <f t="shared" si="125"/>
        <v>#DIV/0!</v>
      </c>
      <c r="BB89" t="s">
        <v>301</v>
      </c>
      <c r="BC89">
        <v>0</v>
      </c>
      <c r="BD89" t="e">
        <f t="shared" si="126"/>
        <v>#DIV/0!</v>
      </c>
      <c r="BE89" t="e">
        <f t="shared" si="127"/>
        <v>#DIV/0!</v>
      </c>
      <c r="BF89" t="e">
        <f t="shared" si="128"/>
        <v>#DIV/0!</v>
      </c>
      <c r="BG89" t="e">
        <f t="shared" si="129"/>
        <v>#DIV/0!</v>
      </c>
      <c r="BH89">
        <f t="shared" si="130"/>
        <v>0.10739726959554292</v>
      </c>
      <c r="BI89" t="e">
        <f t="shared" si="131"/>
        <v>#DIV/0!</v>
      </c>
      <c r="BJ89" t="e">
        <f t="shared" si="132"/>
        <v>#DIV/0!</v>
      </c>
      <c r="BK89" t="e">
        <f t="shared" si="133"/>
        <v>#DIV/0!</v>
      </c>
      <c r="BL89">
        <f t="shared" si="134"/>
        <v>1499.97</v>
      </c>
      <c r="BM89">
        <f t="shared" si="135"/>
        <v>1261.1852995480713</v>
      </c>
      <c r="BN89">
        <f t="shared" si="136"/>
        <v>0.84080701583903095</v>
      </c>
      <c r="BO89">
        <f t="shared" si="137"/>
        <v>0.16115754056932957</v>
      </c>
      <c r="BP89">
        <v>6</v>
      </c>
      <c r="BQ89">
        <v>0.5</v>
      </c>
      <c r="BR89" t="s">
        <v>303</v>
      </c>
      <c r="BS89">
        <v>1634235490.5</v>
      </c>
      <c r="BT89">
        <v>990.63800000000003</v>
      </c>
      <c r="BU89">
        <v>999.95299999999997</v>
      </c>
      <c r="BV89">
        <v>19.1921</v>
      </c>
      <c r="BW89">
        <v>17.1388</v>
      </c>
      <c r="BX89">
        <v>987.69399999999996</v>
      </c>
      <c r="BY89">
        <v>19.0688</v>
      </c>
      <c r="BZ89">
        <v>999.94</v>
      </c>
      <c r="CA89">
        <v>89.912999999999997</v>
      </c>
      <c r="CB89">
        <v>9.96533E-2</v>
      </c>
      <c r="CC89">
        <v>26.404800000000002</v>
      </c>
      <c r="CD89">
        <v>26.178899999999999</v>
      </c>
      <c r="CE89">
        <v>999.9</v>
      </c>
      <c r="CF89">
        <v>0</v>
      </c>
      <c r="CG89">
        <v>0</v>
      </c>
      <c r="CH89">
        <v>9999.3799999999992</v>
      </c>
      <c r="CI89">
        <v>0</v>
      </c>
      <c r="CJ89">
        <v>1.5289399999999999E-3</v>
      </c>
      <c r="CK89">
        <v>1499.97</v>
      </c>
      <c r="CL89">
        <v>0.97301000000000004</v>
      </c>
      <c r="CM89">
        <v>2.6989900000000001E-2</v>
      </c>
      <c r="CN89">
        <v>0</v>
      </c>
      <c r="CO89">
        <v>1048.23</v>
      </c>
      <c r="CP89">
        <v>5.0005600000000001</v>
      </c>
      <c r="CQ89">
        <v>15516.9</v>
      </c>
      <c r="CR89">
        <v>12931.3</v>
      </c>
      <c r="CS89">
        <v>39.25</v>
      </c>
      <c r="CT89">
        <v>39.625</v>
      </c>
      <c r="CU89">
        <v>38.311999999999998</v>
      </c>
      <c r="CV89">
        <v>38.5</v>
      </c>
      <c r="CW89">
        <v>39.75</v>
      </c>
      <c r="CX89">
        <v>1454.62</v>
      </c>
      <c r="CY89">
        <v>40.35</v>
      </c>
      <c r="CZ89">
        <v>0</v>
      </c>
      <c r="DA89">
        <v>121.4000000953674</v>
      </c>
      <c r="DB89">
        <v>0</v>
      </c>
      <c r="DC89">
        <v>1049.3884</v>
      </c>
      <c r="DD89">
        <v>-10.359230752976631</v>
      </c>
      <c r="DE89">
        <v>-170.08461504019851</v>
      </c>
      <c r="DF89">
        <v>15538.136</v>
      </c>
      <c r="DG89">
        <v>15</v>
      </c>
      <c r="DH89">
        <v>1634235447.5</v>
      </c>
      <c r="DI89" t="s">
        <v>596</v>
      </c>
      <c r="DJ89">
        <v>1634235447.5</v>
      </c>
      <c r="DK89">
        <v>1634235444.5</v>
      </c>
      <c r="DL89">
        <v>80</v>
      </c>
      <c r="DM89">
        <v>7.0000000000000007E-2</v>
      </c>
      <c r="DN89">
        <v>1E-3</v>
      </c>
      <c r="DO89">
        <v>2.9510000000000001</v>
      </c>
      <c r="DP89">
        <v>8.8999999999999996E-2</v>
      </c>
      <c r="DQ89">
        <v>1000</v>
      </c>
      <c r="DR89">
        <v>17</v>
      </c>
      <c r="DS89">
        <v>0.21</v>
      </c>
      <c r="DT89">
        <v>0.06</v>
      </c>
      <c r="DU89">
        <v>-9.2686274999999991</v>
      </c>
      <c r="DV89">
        <v>0.1688276172608241</v>
      </c>
      <c r="DW89">
        <v>4.3699145057426343E-2</v>
      </c>
      <c r="DX89">
        <v>1</v>
      </c>
      <c r="DY89">
        <v>1049.94</v>
      </c>
      <c r="DZ89">
        <v>-10.241377238009649</v>
      </c>
      <c r="EA89">
        <v>1.024775441685805</v>
      </c>
      <c r="EB89">
        <v>0</v>
      </c>
      <c r="EC89">
        <v>2.0696352500000001</v>
      </c>
      <c r="ED89">
        <v>-0.1282742589118262</v>
      </c>
      <c r="EE89">
        <v>1.401227301109639E-2</v>
      </c>
      <c r="EF89">
        <v>0</v>
      </c>
      <c r="EG89">
        <v>1</v>
      </c>
      <c r="EH89">
        <v>3</v>
      </c>
      <c r="EI89" t="s">
        <v>318</v>
      </c>
      <c r="EJ89">
        <v>100</v>
      </c>
      <c r="EK89">
        <v>100</v>
      </c>
      <c r="EL89">
        <v>2.944</v>
      </c>
      <c r="EM89">
        <v>0.12330000000000001</v>
      </c>
      <c r="EN89">
        <v>1.8021296380297731</v>
      </c>
      <c r="EO89">
        <v>1.948427853356016E-3</v>
      </c>
      <c r="EP89">
        <v>-1.17243448438673E-6</v>
      </c>
      <c r="EQ89">
        <v>3.7522437633766031E-10</v>
      </c>
      <c r="ER89">
        <v>-6.4483441409407233E-2</v>
      </c>
      <c r="ES89">
        <v>1.324990706552629E-3</v>
      </c>
      <c r="ET89">
        <v>4.5198677459254959E-4</v>
      </c>
      <c r="EU89">
        <v>-2.6198240979392152E-7</v>
      </c>
      <c r="EV89">
        <v>2</v>
      </c>
      <c r="EW89">
        <v>2078</v>
      </c>
      <c r="EX89">
        <v>1</v>
      </c>
      <c r="EY89">
        <v>28</v>
      </c>
      <c r="EZ89">
        <v>0.7</v>
      </c>
      <c r="FA89">
        <v>0.8</v>
      </c>
      <c r="FB89">
        <v>3.3532700000000002</v>
      </c>
      <c r="FC89">
        <v>2.5354000000000001</v>
      </c>
      <c r="FD89">
        <v>2.8491200000000001</v>
      </c>
      <c r="FE89">
        <v>3.1713900000000002</v>
      </c>
      <c r="FF89">
        <v>3.0981399999999999</v>
      </c>
      <c r="FG89">
        <v>2.4023400000000001</v>
      </c>
      <c r="FH89">
        <v>36.152000000000001</v>
      </c>
      <c r="FI89">
        <v>24.2364</v>
      </c>
      <c r="FJ89">
        <v>18</v>
      </c>
      <c r="FK89">
        <v>1063.8</v>
      </c>
      <c r="FL89">
        <v>720.53099999999995</v>
      </c>
      <c r="FM89">
        <v>24.9998</v>
      </c>
      <c r="FN89">
        <v>24.5397</v>
      </c>
      <c r="FO89">
        <v>30.0001</v>
      </c>
      <c r="FP89">
        <v>24.298500000000001</v>
      </c>
      <c r="FQ89">
        <v>24.373899999999999</v>
      </c>
      <c r="FR89">
        <v>67.096100000000007</v>
      </c>
      <c r="FS89">
        <v>28.994399999999999</v>
      </c>
      <c r="FT89">
        <v>0</v>
      </c>
      <c r="FU89">
        <v>25</v>
      </c>
      <c r="FV89">
        <v>1000</v>
      </c>
      <c r="FW89">
        <v>17.130400000000002</v>
      </c>
      <c r="FX89">
        <v>101.18300000000001</v>
      </c>
      <c r="FY89">
        <v>101.602</v>
      </c>
    </row>
    <row r="90" spans="1:181" x14ac:dyDescent="0.2">
      <c r="A90">
        <v>72</v>
      </c>
      <c r="B90">
        <v>1634235612.5</v>
      </c>
      <c r="C90">
        <v>12073.400000095369</v>
      </c>
      <c r="D90" t="s">
        <v>597</v>
      </c>
      <c r="E90" t="s">
        <v>598</v>
      </c>
      <c r="F90" t="s">
        <v>300</v>
      </c>
      <c r="G90">
        <v>1634235612.5</v>
      </c>
      <c r="H90">
        <f t="shared" si="92"/>
        <v>3.2691412578391278E-3</v>
      </c>
      <c r="I90">
        <f t="shared" si="93"/>
        <v>3.2691412578391277</v>
      </c>
      <c r="J90">
        <f t="shared" si="94"/>
        <v>12.558785296108656</v>
      </c>
      <c r="K90">
        <f t="shared" si="95"/>
        <v>1190.05</v>
      </c>
      <c r="L90">
        <f t="shared" si="96"/>
        <v>1038.5266321644729</v>
      </c>
      <c r="M90">
        <f t="shared" si="97"/>
        <v>93.475659412688046</v>
      </c>
      <c r="N90">
        <f t="shared" si="98"/>
        <v>107.11396803779999</v>
      </c>
      <c r="O90">
        <f t="shared" si="99"/>
        <v>0.17629537595730707</v>
      </c>
      <c r="P90">
        <f t="shared" si="100"/>
        <v>2.7438977430280924</v>
      </c>
      <c r="Q90">
        <f t="shared" si="101"/>
        <v>0.17023577631962908</v>
      </c>
      <c r="R90">
        <f t="shared" si="102"/>
        <v>0.10692443967406626</v>
      </c>
      <c r="S90">
        <f t="shared" si="103"/>
        <v>241.71130712748544</v>
      </c>
      <c r="T90">
        <f t="shared" si="104"/>
        <v>26.967391635303979</v>
      </c>
      <c r="U90">
        <f t="shared" si="105"/>
        <v>26.145800000000001</v>
      </c>
      <c r="V90">
        <f t="shared" si="106"/>
        <v>3.4034796516826029</v>
      </c>
      <c r="W90">
        <f t="shared" si="107"/>
        <v>50.036545233224629</v>
      </c>
      <c r="X90">
        <f t="shared" si="108"/>
        <v>1.724237409114</v>
      </c>
      <c r="Y90">
        <f t="shared" si="109"/>
        <v>3.4459561528022804</v>
      </c>
      <c r="Z90">
        <f t="shared" si="110"/>
        <v>1.6792422425686029</v>
      </c>
      <c r="AA90">
        <f t="shared" si="111"/>
        <v>-144.16912947070554</v>
      </c>
      <c r="AB90">
        <f t="shared" si="112"/>
        <v>31.065093175647011</v>
      </c>
      <c r="AC90">
        <f t="shared" si="113"/>
        <v>2.4250570485368006</v>
      </c>
      <c r="AD90">
        <f t="shared" si="114"/>
        <v>131.03232788096372</v>
      </c>
      <c r="AE90">
        <v>0</v>
      </c>
      <c r="AF90">
        <v>0</v>
      </c>
      <c r="AG90">
        <f t="shared" si="115"/>
        <v>1</v>
      </c>
      <c r="AH90">
        <f t="shared" si="116"/>
        <v>0</v>
      </c>
      <c r="AI90">
        <f t="shared" si="117"/>
        <v>47574.501274114329</v>
      </c>
      <c r="AJ90" t="s">
        <v>301</v>
      </c>
      <c r="AK90">
        <v>0</v>
      </c>
      <c r="AL90">
        <v>0</v>
      </c>
      <c r="AM90">
        <v>0</v>
      </c>
      <c r="AN90" t="e">
        <f t="shared" si="118"/>
        <v>#DIV/0!</v>
      </c>
      <c r="AO90">
        <v>-1</v>
      </c>
      <c r="AP90" t="s">
        <v>599</v>
      </c>
      <c r="AQ90">
        <v>10290.1</v>
      </c>
      <c r="AR90">
        <v>1035.762307692308</v>
      </c>
      <c r="AS90">
        <v>1166.17</v>
      </c>
      <c r="AT90">
        <f t="shared" si="119"/>
        <v>0.11182562774526184</v>
      </c>
      <c r="AU90">
        <v>0.5</v>
      </c>
      <c r="AV90">
        <f t="shared" si="120"/>
        <v>1261.0763995479199</v>
      </c>
      <c r="AW90">
        <f t="shared" si="121"/>
        <v>12.558785296108656</v>
      </c>
      <c r="AX90">
        <f t="shared" si="122"/>
        <v>70.510330007090388</v>
      </c>
      <c r="AY90">
        <f t="shared" si="123"/>
        <v>1.0751755643805015E-2</v>
      </c>
      <c r="AZ90">
        <f t="shared" si="124"/>
        <v>-1</v>
      </c>
      <c r="BA90" t="e">
        <f t="shared" si="125"/>
        <v>#DIV/0!</v>
      </c>
      <c r="BB90" t="s">
        <v>301</v>
      </c>
      <c r="BC90">
        <v>0</v>
      </c>
      <c r="BD90" t="e">
        <f t="shared" si="126"/>
        <v>#DIV/0!</v>
      </c>
      <c r="BE90" t="e">
        <f t="shared" si="127"/>
        <v>#DIV/0!</v>
      </c>
      <c r="BF90" t="e">
        <f t="shared" si="128"/>
        <v>#DIV/0!</v>
      </c>
      <c r="BG90" t="e">
        <f t="shared" si="129"/>
        <v>#DIV/0!</v>
      </c>
      <c r="BH90">
        <f t="shared" si="130"/>
        <v>0.11182562774526189</v>
      </c>
      <c r="BI90" t="e">
        <f t="shared" si="131"/>
        <v>#DIV/0!</v>
      </c>
      <c r="BJ90" t="e">
        <f t="shared" si="132"/>
        <v>#DIV/0!</v>
      </c>
      <c r="BK90" t="e">
        <f t="shared" si="133"/>
        <v>#DIV/0!</v>
      </c>
      <c r="BL90">
        <f t="shared" si="134"/>
        <v>1499.84</v>
      </c>
      <c r="BM90">
        <f t="shared" si="135"/>
        <v>1261.0763995479199</v>
      </c>
      <c r="BN90">
        <f t="shared" si="136"/>
        <v>0.84080728580909958</v>
      </c>
      <c r="BO90">
        <f t="shared" si="137"/>
        <v>0.16115806161156221</v>
      </c>
      <c r="BP90">
        <v>6</v>
      </c>
      <c r="BQ90">
        <v>0.5</v>
      </c>
      <c r="BR90" t="s">
        <v>303</v>
      </c>
      <c r="BS90">
        <v>1634235612.5</v>
      </c>
      <c r="BT90">
        <v>1190.05</v>
      </c>
      <c r="BU90">
        <v>1199.92</v>
      </c>
      <c r="BV90">
        <v>19.156500000000001</v>
      </c>
      <c r="BW90">
        <v>17.232500000000002</v>
      </c>
      <c r="BX90">
        <v>1186.92</v>
      </c>
      <c r="BY90">
        <v>19.0337</v>
      </c>
      <c r="BZ90">
        <v>999.95299999999997</v>
      </c>
      <c r="CA90">
        <v>89.907899999999998</v>
      </c>
      <c r="CB90">
        <v>0.10005600000000001</v>
      </c>
      <c r="CC90">
        <v>26.355799999999999</v>
      </c>
      <c r="CD90">
        <v>26.145800000000001</v>
      </c>
      <c r="CE90">
        <v>999.9</v>
      </c>
      <c r="CF90">
        <v>0</v>
      </c>
      <c r="CG90">
        <v>0</v>
      </c>
      <c r="CH90">
        <v>9985</v>
      </c>
      <c r="CI90">
        <v>0</v>
      </c>
      <c r="CJ90">
        <v>1.64361E-3</v>
      </c>
      <c r="CK90">
        <v>1499.84</v>
      </c>
      <c r="CL90">
        <v>0.97299899999999995</v>
      </c>
      <c r="CM90">
        <v>2.70012E-2</v>
      </c>
      <c r="CN90">
        <v>0</v>
      </c>
      <c r="CO90">
        <v>1034.72</v>
      </c>
      <c r="CP90">
        <v>5.0005600000000001</v>
      </c>
      <c r="CQ90">
        <v>15270.3</v>
      </c>
      <c r="CR90">
        <v>12930.2</v>
      </c>
      <c r="CS90">
        <v>38.125</v>
      </c>
      <c r="CT90">
        <v>38.625</v>
      </c>
      <c r="CU90">
        <v>36.875</v>
      </c>
      <c r="CV90">
        <v>37.186999999999998</v>
      </c>
      <c r="CW90">
        <v>38.686999999999998</v>
      </c>
      <c r="CX90">
        <v>1454.48</v>
      </c>
      <c r="CY90">
        <v>40.36</v>
      </c>
      <c r="CZ90">
        <v>0</v>
      </c>
      <c r="DA90">
        <v>121.7000000476837</v>
      </c>
      <c r="DB90">
        <v>0</v>
      </c>
      <c r="DC90">
        <v>1035.762307692308</v>
      </c>
      <c r="DD90">
        <v>-7.288888884167152</v>
      </c>
      <c r="DE90">
        <v>-123.7606838929415</v>
      </c>
      <c r="DF90">
        <v>15287.41538461538</v>
      </c>
      <c r="DG90">
        <v>15</v>
      </c>
      <c r="DH90">
        <v>1634235566</v>
      </c>
      <c r="DI90" t="s">
        <v>600</v>
      </c>
      <c r="DJ90">
        <v>1634235565.5</v>
      </c>
      <c r="DK90">
        <v>1634235566</v>
      </c>
      <c r="DL90">
        <v>81</v>
      </c>
      <c r="DM90">
        <v>4.2000000000000003E-2</v>
      </c>
      <c r="DN90">
        <v>0</v>
      </c>
      <c r="DO90">
        <v>3.141</v>
      </c>
      <c r="DP90">
        <v>8.8999999999999996E-2</v>
      </c>
      <c r="DQ90">
        <v>1200</v>
      </c>
      <c r="DR90">
        <v>17</v>
      </c>
      <c r="DS90">
        <v>0.21</v>
      </c>
      <c r="DT90">
        <v>0.06</v>
      </c>
      <c r="DU90">
        <v>-9.9309027499999996</v>
      </c>
      <c r="DV90">
        <v>-7.6981801125694874E-2</v>
      </c>
      <c r="DW90">
        <v>3.9738039583470927E-2</v>
      </c>
      <c r="DX90">
        <v>1</v>
      </c>
      <c r="DY90">
        <v>1036.168529411764</v>
      </c>
      <c r="DZ90">
        <v>-6.5923922231610703</v>
      </c>
      <c r="EA90">
        <v>0.67620538279665909</v>
      </c>
      <c r="EB90">
        <v>0</v>
      </c>
      <c r="EC90">
        <v>1.9413277499999999</v>
      </c>
      <c r="ED90">
        <v>-0.1219903564728005</v>
      </c>
      <c r="EE90">
        <v>1.194740065610507E-2</v>
      </c>
      <c r="EF90">
        <v>0</v>
      </c>
      <c r="EG90">
        <v>1</v>
      </c>
      <c r="EH90">
        <v>3</v>
      </c>
      <c r="EI90" t="s">
        <v>318</v>
      </c>
      <c r="EJ90">
        <v>100</v>
      </c>
      <c r="EK90">
        <v>100</v>
      </c>
      <c r="EL90">
        <v>3.13</v>
      </c>
      <c r="EM90">
        <v>0.12280000000000001</v>
      </c>
      <c r="EN90">
        <v>1.8451239018214149</v>
      </c>
      <c r="EO90">
        <v>1.948427853356016E-3</v>
      </c>
      <c r="EP90">
        <v>-1.17243448438673E-6</v>
      </c>
      <c r="EQ90">
        <v>3.7522437633766031E-10</v>
      </c>
      <c r="ER90">
        <v>-6.4337530540242438E-2</v>
      </c>
      <c r="ES90">
        <v>1.324990706552629E-3</v>
      </c>
      <c r="ET90">
        <v>4.5198677459254959E-4</v>
      </c>
      <c r="EU90">
        <v>-2.6198240979392152E-7</v>
      </c>
      <c r="EV90">
        <v>2</v>
      </c>
      <c r="EW90">
        <v>2078</v>
      </c>
      <c r="EX90">
        <v>1</v>
      </c>
      <c r="EY90">
        <v>28</v>
      </c>
      <c r="EZ90">
        <v>0.8</v>
      </c>
      <c r="FA90">
        <v>0.8</v>
      </c>
      <c r="FB90">
        <v>3.8549799999999999</v>
      </c>
      <c r="FC90">
        <v>2.52441</v>
      </c>
      <c r="FD90">
        <v>2.8491200000000001</v>
      </c>
      <c r="FE90">
        <v>3.1713900000000002</v>
      </c>
      <c r="FF90">
        <v>3.0981399999999999</v>
      </c>
      <c r="FG90">
        <v>2.3999000000000001</v>
      </c>
      <c r="FH90">
        <v>36.152000000000001</v>
      </c>
      <c r="FI90">
        <v>24.2364</v>
      </c>
      <c r="FJ90">
        <v>18</v>
      </c>
      <c r="FK90">
        <v>1063.8</v>
      </c>
      <c r="FL90">
        <v>721.61599999999999</v>
      </c>
      <c r="FM90">
        <v>24.9999</v>
      </c>
      <c r="FN90">
        <v>24.5397</v>
      </c>
      <c r="FO90">
        <v>30</v>
      </c>
      <c r="FP90">
        <v>24.298500000000001</v>
      </c>
      <c r="FQ90">
        <v>24.373899999999999</v>
      </c>
      <c r="FR90">
        <v>77.131100000000004</v>
      </c>
      <c r="FS90">
        <v>27.802800000000001</v>
      </c>
      <c r="FT90">
        <v>0</v>
      </c>
      <c r="FU90">
        <v>25</v>
      </c>
      <c r="FV90">
        <v>1200</v>
      </c>
      <c r="FW90">
        <v>17.200199999999999</v>
      </c>
      <c r="FX90">
        <v>101.18</v>
      </c>
      <c r="FY90">
        <v>101.598</v>
      </c>
    </row>
    <row r="91" spans="1:181" x14ac:dyDescent="0.2">
      <c r="A91">
        <v>73</v>
      </c>
      <c r="B91">
        <v>1634235734.5</v>
      </c>
      <c r="C91">
        <v>12195.400000095369</v>
      </c>
      <c r="D91" t="s">
        <v>601</v>
      </c>
      <c r="E91" t="s">
        <v>602</v>
      </c>
      <c r="F91" t="s">
        <v>300</v>
      </c>
      <c r="G91">
        <v>1634235734.5</v>
      </c>
      <c r="H91">
        <f t="shared" si="92"/>
        <v>2.971163409699897E-3</v>
      </c>
      <c r="I91">
        <f t="shared" si="93"/>
        <v>2.9711634096998969</v>
      </c>
      <c r="J91">
        <f t="shared" si="94"/>
        <v>13.074802101252239</v>
      </c>
      <c r="K91">
        <f t="shared" si="95"/>
        <v>1489.5</v>
      </c>
      <c r="L91">
        <f t="shared" si="96"/>
        <v>1311.5582765466252</v>
      </c>
      <c r="M91">
        <f t="shared" si="97"/>
        <v>118.05064252974523</v>
      </c>
      <c r="N91">
        <f t="shared" si="98"/>
        <v>134.06680830914999</v>
      </c>
      <c r="O91">
        <f t="shared" si="99"/>
        <v>0.15924174291934146</v>
      </c>
      <c r="P91">
        <f t="shared" si="100"/>
        <v>2.7494859287246576</v>
      </c>
      <c r="Q91">
        <f t="shared" si="101"/>
        <v>0.1542897638179645</v>
      </c>
      <c r="R91">
        <f t="shared" si="102"/>
        <v>9.6863190355828382E-2</v>
      </c>
      <c r="S91">
        <f t="shared" si="103"/>
        <v>241.72305812731003</v>
      </c>
      <c r="T91">
        <f t="shared" si="104"/>
        <v>26.978085386261402</v>
      </c>
      <c r="U91">
        <f t="shared" si="105"/>
        <v>26.122699999999998</v>
      </c>
      <c r="V91">
        <f t="shared" si="106"/>
        <v>3.3988352720429176</v>
      </c>
      <c r="W91">
        <f t="shared" si="107"/>
        <v>49.969798901866511</v>
      </c>
      <c r="X91">
        <f t="shared" si="108"/>
        <v>1.71478603457655</v>
      </c>
      <c r="Y91">
        <f t="shared" si="109"/>
        <v>3.4316448580154244</v>
      </c>
      <c r="Z91">
        <f t="shared" si="110"/>
        <v>1.6840492374663676</v>
      </c>
      <c r="AA91">
        <f t="shared" si="111"/>
        <v>-131.02830636776545</v>
      </c>
      <c r="AB91">
        <f t="shared" si="112"/>
        <v>24.102244404317226</v>
      </c>
      <c r="AC91">
        <f t="shared" si="113"/>
        <v>1.8768061167093968</v>
      </c>
      <c r="AD91">
        <f t="shared" si="114"/>
        <v>136.67380228057118</v>
      </c>
      <c r="AE91">
        <v>0</v>
      </c>
      <c r="AF91">
        <v>0</v>
      </c>
      <c r="AG91">
        <f t="shared" si="115"/>
        <v>1</v>
      </c>
      <c r="AH91">
        <f t="shared" si="116"/>
        <v>0</v>
      </c>
      <c r="AI91">
        <f t="shared" si="117"/>
        <v>47737.255211087773</v>
      </c>
      <c r="AJ91" t="s">
        <v>301</v>
      </c>
      <c r="AK91">
        <v>0</v>
      </c>
      <c r="AL91">
        <v>0</v>
      </c>
      <c r="AM91">
        <v>0</v>
      </c>
      <c r="AN91" t="e">
        <f t="shared" si="118"/>
        <v>#DIV/0!</v>
      </c>
      <c r="AO91">
        <v>-1</v>
      </c>
      <c r="AP91" t="s">
        <v>603</v>
      </c>
      <c r="AQ91">
        <v>10292.200000000001</v>
      </c>
      <c r="AR91">
        <v>1025.8452</v>
      </c>
      <c r="AS91">
        <v>1154.32</v>
      </c>
      <c r="AT91">
        <f t="shared" si="119"/>
        <v>0.1112991198281239</v>
      </c>
      <c r="AU91">
        <v>0.5</v>
      </c>
      <c r="AV91">
        <f t="shared" si="120"/>
        <v>1261.1354995478291</v>
      </c>
      <c r="AW91">
        <f t="shared" si="121"/>
        <v>13.074802101252239</v>
      </c>
      <c r="AX91">
        <f t="shared" si="122"/>
        <v>70.181635541837366</v>
      </c>
      <c r="AY91">
        <f t="shared" si="123"/>
        <v>1.1160420197749295E-2</v>
      </c>
      <c r="AZ91">
        <f t="shared" si="124"/>
        <v>-1</v>
      </c>
      <c r="BA91" t="e">
        <f t="shared" si="125"/>
        <v>#DIV/0!</v>
      </c>
      <c r="BB91" t="s">
        <v>301</v>
      </c>
      <c r="BC91">
        <v>0</v>
      </c>
      <c r="BD91" t="e">
        <f t="shared" si="126"/>
        <v>#DIV/0!</v>
      </c>
      <c r="BE91" t="e">
        <f t="shared" si="127"/>
        <v>#DIV/0!</v>
      </c>
      <c r="BF91" t="e">
        <f t="shared" si="128"/>
        <v>#DIV/0!</v>
      </c>
      <c r="BG91" t="e">
        <f t="shared" si="129"/>
        <v>#DIV/0!</v>
      </c>
      <c r="BH91">
        <f t="shared" si="130"/>
        <v>0.11129911982812389</v>
      </c>
      <c r="BI91" t="e">
        <f t="shared" si="131"/>
        <v>#DIV/0!</v>
      </c>
      <c r="BJ91" t="e">
        <f t="shared" si="132"/>
        <v>#DIV/0!</v>
      </c>
      <c r="BK91" t="e">
        <f t="shared" si="133"/>
        <v>#DIV/0!</v>
      </c>
      <c r="BL91">
        <f t="shared" si="134"/>
        <v>1499.91</v>
      </c>
      <c r="BM91">
        <f t="shared" si="135"/>
        <v>1261.1354995478291</v>
      </c>
      <c r="BN91">
        <f t="shared" si="136"/>
        <v>0.84080744814544139</v>
      </c>
      <c r="BO91">
        <f t="shared" si="137"/>
        <v>0.16115837492070192</v>
      </c>
      <c r="BP91">
        <v>6</v>
      </c>
      <c r="BQ91">
        <v>0.5</v>
      </c>
      <c r="BR91" t="s">
        <v>303</v>
      </c>
      <c r="BS91">
        <v>1634235734.5</v>
      </c>
      <c r="BT91">
        <v>1489.5</v>
      </c>
      <c r="BU91">
        <v>1500</v>
      </c>
      <c r="BV91">
        <v>19.051500000000001</v>
      </c>
      <c r="BW91">
        <v>17.302800000000001</v>
      </c>
      <c r="BX91">
        <v>1485.52</v>
      </c>
      <c r="BY91">
        <v>18.9282</v>
      </c>
      <c r="BZ91">
        <v>1000.02</v>
      </c>
      <c r="CA91">
        <v>89.9084</v>
      </c>
      <c r="CB91">
        <v>9.9527699999999997E-2</v>
      </c>
      <c r="CC91">
        <v>26.285299999999999</v>
      </c>
      <c r="CD91">
        <v>26.122699999999998</v>
      </c>
      <c r="CE91">
        <v>999.9</v>
      </c>
      <c r="CF91">
        <v>0</v>
      </c>
      <c r="CG91">
        <v>0</v>
      </c>
      <c r="CH91">
        <v>10018.1</v>
      </c>
      <c r="CI91">
        <v>0</v>
      </c>
      <c r="CJ91">
        <v>1.5289399999999999E-3</v>
      </c>
      <c r="CK91">
        <v>1499.91</v>
      </c>
      <c r="CL91">
        <v>0.972993</v>
      </c>
      <c r="CM91">
        <v>2.7006800000000001E-2</v>
      </c>
      <c r="CN91">
        <v>0</v>
      </c>
      <c r="CO91">
        <v>1025.23</v>
      </c>
      <c r="CP91">
        <v>5.0005600000000001</v>
      </c>
      <c r="CQ91">
        <v>15094</v>
      </c>
      <c r="CR91">
        <v>12930.7</v>
      </c>
      <c r="CS91">
        <v>37.311999999999998</v>
      </c>
      <c r="CT91">
        <v>37.936999999999998</v>
      </c>
      <c r="CU91">
        <v>36.125</v>
      </c>
      <c r="CV91">
        <v>36.561999999999998</v>
      </c>
      <c r="CW91">
        <v>37.936999999999998</v>
      </c>
      <c r="CX91">
        <v>1454.54</v>
      </c>
      <c r="CY91">
        <v>40.369999999999997</v>
      </c>
      <c r="CZ91">
        <v>0</v>
      </c>
      <c r="DA91">
        <v>121.4000000953674</v>
      </c>
      <c r="DB91">
        <v>0</v>
      </c>
      <c r="DC91">
        <v>1025.8452</v>
      </c>
      <c r="DD91">
        <v>-4.6446153827734156</v>
      </c>
      <c r="DE91">
        <v>-95.815384550017896</v>
      </c>
      <c r="DF91">
        <v>15106.056</v>
      </c>
      <c r="DG91">
        <v>15</v>
      </c>
      <c r="DH91">
        <v>1634235684.5</v>
      </c>
      <c r="DI91" t="s">
        <v>604</v>
      </c>
      <c r="DJ91">
        <v>1634235684.5</v>
      </c>
      <c r="DK91">
        <v>1634235684</v>
      </c>
      <c r="DL91">
        <v>82</v>
      </c>
      <c r="DM91">
        <v>0.59499999999999997</v>
      </c>
      <c r="DN91">
        <v>2E-3</v>
      </c>
      <c r="DO91">
        <v>3.9870000000000001</v>
      </c>
      <c r="DP91">
        <v>9.4E-2</v>
      </c>
      <c r="DQ91">
        <v>1500</v>
      </c>
      <c r="DR91">
        <v>17</v>
      </c>
      <c r="DS91">
        <v>0.24</v>
      </c>
      <c r="DT91">
        <v>0.05</v>
      </c>
      <c r="DU91">
        <v>-10.443732499999999</v>
      </c>
      <c r="DV91">
        <v>0.24044015009382411</v>
      </c>
      <c r="DW91">
        <v>6.0102260304833732E-2</v>
      </c>
      <c r="DX91">
        <v>1</v>
      </c>
      <c r="DY91">
        <v>1026.0923529411759</v>
      </c>
      <c r="DZ91">
        <v>-4.4923957329016542</v>
      </c>
      <c r="EA91">
        <v>0.46814438963868299</v>
      </c>
      <c r="EB91">
        <v>0</v>
      </c>
      <c r="EC91">
        <v>1.7624755000000001</v>
      </c>
      <c r="ED91">
        <v>-1.280510318950237E-2</v>
      </c>
      <c r="EE91">
        <v>7.2191332409091771E-3</v>
      </c>
      <c r="EF91">
        <v>1</v>
      </c>
      <c r="EG91">
        <v>2</v>
      </c>
      <c r="EH91">
        <v>3</v>
      </c>
      <c r="EI91" t="s">
        <v>305</v>
      </c>
      <c r="EJ91">
        <v>100</v>
      </c>
      <c r="EK91">
        <v>100</v>
      </c>
      <c r="EL91">
        <v>3.98</v>
      </c>
      <c r="EM91">
        <v>0.12330000000000001</v>
      </c>
      <c r="EN91">
        <v>2.4398971003997141</v>
      </c>
      <c r="EO91">
        <v>1.948427853356016E-3</v>
      </c>
      <c r="EP91">
        <v>-1.17243448438673E-6</v>
      </c>
      <c r="EQ91">
        <v>3.7522437633766031E-10</v>
      </c>
      <c r="ER91">
        <v>-6.1896793536354237E-2</v>
      </c>
      <c r="ES91">
        <v>1.324990706552629E-3</v>
      </c>
      <c r="ET91">
        <v>4.5198677459254959E-4</v>
      </c>
      <c r="EU91">
        <v>-2.6198240979392152E-7</v>
      </c>
      <c r="EV91">
        <v>2</v>
      </c>
      <c r="EW91">
        <v>2078</v>
      </c>
      <c r="EX91">
        <v>1</v>
      </c>
      <c r="EY91">
        <v>28</v>
      </c>
      <c r="EZ91">
        <v>0.8</v>
      </c>
      <c r="FA91">
        <v>0.8</v>
      </c>
      <c r="FB91">
        <v>4.5532199999999996</v>
      </c>
      <c r="FC91">
        <v>2.5122100000000001</v>
      </c>
      <c r="FD91">
        <v>2.8491200000000001</v>
      </c>
      <c r="FE91">
        <v>3.1701700000000002</v>
      </c>
      <c r="FF91">
        <v>3.0981399999999999</v>
      </c>
      <c r="FG91">
        <v>2.3864700000000001</v>
      </c>
      <c r="FH91">
        <v>36.128500000000003</v>
      </c>
      <c r="FI91">
        <v>24.2364</v>
      </c>
      <c r="FJ91">
        <v>18</v>
      </c>
      <c r="FK91">
        <v>1064.79</v>
      </c>
      <c r="FL91">
        <v>722.97900000000004</v>
      </c>
      <c r="FM91">
        <v>24.999600000000001</v>
      </c>
      <c r="FN91">
        <v>24.543800000000001</v>
      </c>
      <c r="FO91">
        <v>30</v>
      </c>
      <c r="FP91">
        <v>24.300599999999999</v>
      </c>
      <c r="FQ91">
        <v>24.376000000000001</v>
      </c>
      <c r="FR91">
        <v>91.099299999999999</v>
      </c>
      <c r="FS91">
        <v>27.045100000000001</v>
      </c>
      <c r="FT91">
        <v>0</v>
      </c>
      <c r="FU91">
        <v>25</v>
      </c>
      <c r="FV91">
        <v>1500</v>
      </c>
      <c r="FW91">
        <v>17.343800000000002</v>
      </c>
      <c r="FX91">
        <v>101.18</v>
      </c>
      <c r="FY91">
        <v>101.595</v>
      </c>
    </row>
    <row r="92" spans="1:181" x14ac:dyDescent="0.2">
      <c r="A92">
        <v>74</v>
      </c>
      <c r="B92">
        <v>1634235856.5</v>
      </c>
      <c r="C92">
        <v>12317.400000095369</v>
      </c>
      <c r="D92" t="s">
        <v>605</v>
      </c>
      <c r="E92" t="s">
        <v>606</v>
      </c>
      <c r="F92" t="s">
        <v>300</v>
      </c>
      <c r="G92">
        <v>1634235856.5</v>
      </c>
      <c r="H92">
        <f t="shared" si="92"/>
        <v>2.6564212376682236E-3</v>
      </c>
      <c r="I92">
        <f t="shared" si="93"/>
        <v>2.6564212376682237</v>
      </c>
      <c r="J92">
        <f t="shared" si="94"/>
        <v>13.433966932806538</v>
      </c>
      <c r="K92">
        <f t="shared" si="95"/>
        <v>1694.31</v>
      </c>
      <c r="L92">
        <f t="shared" si="96"/>
        <v>1489.2546886325708</v>
      </c>
      <c r="M92">
        <f t="shared" si="97"/>
        <v>134.03649410322751</v>
      </c>
      <c r="N92">
        <f t="shared" si="98"/>
        <v>152.49196397196599</v>
      </c>
      <c r="O92">
        <f t="shared" si="99"/>
        <v>0.1411752138949017</v>
      </c>
      <c r="P92">
        <f t="shared" si="100"/>
        <v>2.7497082681668852</v>
      </c>
      <c r="Q92">
        <f t="shared" si="101"/>
        <v>0.13726859938682923</v>
      </c>
      <c r="R92">
        <f t="shared" si="102"/>
        <v>8.6134864004303452E-2</v>
      </c>
      <c r="S92">
        <f t="shared" si="103"/>
        <v>241.73002112711717</v>
      </c>
      <c r="T92">
        <f t="shared" si="104"/>
        <v>27.126904521177586</v>
      </c>
      <c r="U92">
        <f t="shared" si="105"/>
        <v>26.152200000000001</v>
      </c>
      <c r="V92">
        <f t="shared" si="106"/>
        <v>3.40476738631487</v>
      </c>
      <c r="W92">
        <f t="shared" si="107"/>
        <v>49.722511997726912</v>
      </c>
      <c r="X92">
        <f t="shared" si="108"/>
        <v>1.7125566403209398</v>
      </c>
      <c r="Y92">
        <f t="shared" si="109"/>
        <v>3.4442279191349585</v>
      </c>
      <c r="Z92">
        <f t="shared" si="110"/>
        <v>1.6922107459939302</v>
      </c>
      <c r="AA92">
        <f t="shared" si="111"/>
        <v>-117.14817658116866</v>
      </c>
      <c r="AB92">
        <f t="shared" si="112"/>
        <v>28.922067297130909</v>
      </c>
      <c r="AC92">
        <f t="shared" si="113"/>
        <v>2.2529697234619284</v>
      </c>
      <c r="AD92">
        <f t="shared" si="114"/>
        <v>155.75688156654132</v>
      </c>
      <c r="AE92">
        <v>0</v>
      </c>
      <c r="AF92">
        <v>0</v>
      </c>
      <c r="AG92">
        <f t="shared" si="115"/>
        <v>1</v>
      </c>
      <c r="AH92">
        <f t="shared" si="116"/>
        <v>0</v>
      </c>
      <c r="AI92">
        <f t="shared" si="117"/>
        <v>47733.28477047474</v>
      </c>
      <c r="AJ92" t="s">
        <v>301</v>
      </c>
      <c r="AK92">
        <v>0</v>
      </c>
      <c r="AL92">
        <v>0</v>
      </c>
      <c r="AM92">
        <v>0</v>
      </c>
      <c r="AN92" t="e">
        <f t="shared" si="118"/>
        <v>#DIV/0!</v>
      </c>
      <c r="AO92">
        <v>-1</v>
      </c>
      <c r="AP92" t="s">
        <v>607</v>
      </c>
      <c r="AQ92">
        <v>10284.299999999999</v>
      </c>
      <c r="AR92">
        <v>1010.8548</v>
      </c>
      <c r="AS92">
        <v>1139.21</v>
      </c>
      <c r="AT92">
        <f t="shared" si="119"/>
        <v>0.11267035928406532</v>
      </c>
      <c r="AU92">
        <v>0.5</v>
      </c>
      <c r="AV92">
        <f t="shared" si="120"/>
        <v>1261.1693995477292</v>
      </c>
      <c r="AW92">
        <f t="shared" si="121"/>
        <v>13.433966932806538</v>
      </c>
      <c r="AX92">
        <f t="shared" si="122"/>
        <v>71.048204682555792</v>
      </c>
      <c r="AY92">
        <f t="shared" si="123"/>
        <v>1.1444907351845625E-2</v>
      </c>
      <c r="AZ92">
        <f t="shared" si="124"/>
        <v>-1</v>
      </c>
      <c r="BA92" t="e">
        <f t="shared" si="125"/>
        <v>#DIV/0!</v>
      </c>
      <c r="BB92" t="s">
        <v>301</v>
      </c>
      <c r="BC92">
        <v>0</v>
      </c>
      <c r="BD92" t="e">
        <f t="shared" si="126"/>
        <v>#DIV/0!</v>
      </c>
      <c r="BE92" t="e">
        <f t="shared" si="127"/>
        <v>#DIV/0!</v>
      </c>
      <c r="BF92" t="e">
        <f t="shared" si="128"/>
        <v>#DIV/0!</v>
      </c>
      <c r="BG92" t="e">
        <f t="shared" si="129"/>
        <v>#DIV/0!</v>
      </c>
      <c r="BH92">
        <f t="shared" si="130"/>
        <v>0.11267035928406534</v>
      </c>
      <c r="BI92" t="e">
        <f t="shared" si="131"/>
        <v>#DIV/0!</v>
      </c>
      <c r="BJ92" t="e">
        <f t="shared" si="132"/>
        <v>#DIV/0!</v>
      </c>
      <c r="BK92" t="e">
        <f t="shared" si="133"/>
        <v>#DIV/0!</v>
      </c>
      <c r="BL92">
        <f t="shared" si="134"/>
        <v>1499.95</v>
      </c>
      <c r="BM92">
        <f t="shared" si="135"/>
        <v>1261.1693995477292</v>
      </c>
      <c r="BN92">
        <f t="shared" si="136"/>
        <v>0.84080762661937336</v>
      </c>
      <c r="BO92">
        <f t="shared" si="137"/>
        <v>0.16115871937539061</v>
      </c>
      <c r="BP92">
        <v>6</v>
      </c>
      <c r="BQ92">
        <v>0.5</v>
      </c>
      <c r="BR92" t="s">
        <v>303</v>
      </c>
      <c r="BS92">
        <v>1634235856.5</v>
      </c>
      <c r="BT92">
        <v>1694.31</v>
      </c>
      <c r="BU92">
        <v>1705.07</v>
      </c>
      <c r="BV92">
        <v>19.027899999999999</v>
      </c>
      <c r="BW92">
        <v>17.464500000000001</v>
      </c>
      <c r="BX92">
        <v>1690.36</v>
      </c>
      <c r="BY92">
        <v>18.9039</v>
      </c>
      <c r="BZ92">
        <v>1000.08</v>
      </c>
      <c r="CA92">
        <v>89.903199999999998</v>
      </c>
      <c r="CB92">
        <v>9.9198599999999998E-2</v>
      </c>
      <c r="CC92">
        <v>26.347300000000001</v>
      </c>
      <c r="CD92">
        <v>26.152200000000001</v>
      </c>
      <c r="CE92">
        <v>999.9</v>
      </c>
      <c r="CF92">
        <v>0</v>
      </c>
      <c r="CG92">
        <v>0</v>
      </c>
      <c r="CH92">
        <v>10020</v>
      </c>
      <c r="CI92">
        <v>0</v>
      </c>
      <c r="CJ92">
        <v>1.5289399999999999E-3</v>
      </c>
      <c r="CK92">
        <v>1499.95</v>
      </c>
      <c r="CL92">
        <v>0.97298899999999999</v>
      </c>
      <c r="CM92">
        <v>2.7011E-2</v>
      </c>
      <c r="CN92">
        <v>0</v>
      </c>
      <c r="CO92">
        <v>1009.83</v>
      </c>
      <c r="CP92">
        <v>5.0005600000000001</v>
      </c>
      <c r="CQ92">
        <v>14972.9</v>
      </c>
      <c r="CR92">
        <v>12931.1</v>
      </c>
      <c r="CS92">
        <v>39.686999999999998</v>
      </c>
      <c r="CT92">
        <v>40.561999999999998</v>
      </c>
      <c r="CU92">
        <v>38.811999999999998</v>
      </c>
      <c r="CV92">
        <v>40.5</v>
      </c>
      <c r="CW92">
        <v>40.436999999999998</v>
      </c>
      <c r="CX92">
        <v>1454.57</v>
      </c>
      <c r="CY92">
        <v>40.380000000000003</v>
      </c>
      <c r="CZ92">
        <v>0</v>
      </c>
      <c r="DA92">
        <v>121.6000001430511</v>
      </c>
      <c r="DB92">
        <v>0</v>
      </c>
      <c r="DC92">
        <v>1010.8548</v>
      </c>
      <c r="DD92">
        <v>-7.1300000001224513</v>
      </c>
      <c r="DE92">
        <v>-66.153846156900229</v>
      </c>
      <c r="DF92">
        <v>14980.791999999999</v>
      </c>
      <c r="DG92">
        <v>15</v>
      </c>
      <c r="DH92">
        <v>1634235788.5</v>
      </c>
      <c r="DI92" t="s">
        <v>608</v>
      </c>
      <c r="DJ92">
        <v>1634235786.5</v>
      </c>
      <c r="DK92">
        <v>1634235788.5</v>
      </c>
      <c r="DL92">
        <v>83</v>
      </c>
      <c r="DM92">
        <v>-0.24</v>
      </c>
      <c r="DN92">
        <v>1E-3</v>
      </c>
      <c r="DO92">
        <v>3.968</v>
      </c>
      <c r="DP92">
        <v>9.6000000000000002E-2</v>
      </c>
      <c r="DQ92">
        <v>1705</v>
      </c>
      <c r="DR92">
        <v>17</v>
      </c>
      <c r="DS92">
        <v>0.34</v>
      </c>
      <c r="DT92">
        <v>0.03</v>
      </c>
      <c r="DU92">
        <v>-10.619669999999999</v>
      </c>
      <c r="DV92">
        <v>-0.3356375234521336</v>
      </c>
      <c r="DW92">
        <v>6.8799248542407862E-2</v>
      </c>
      <c r="DX92">
        <v>1</v>
      </c>
      <c r="DY92">
        <v>1011.380571428572</v>
      </c>
      <c r="DZ92">
        <v>-7.2144508284324766</v>
      </c>
      <c r="EA92">
        <v>0.75331626011596642</v>
      </c>
      <c r="EB92">
        <v>0</v>
      </c>
      <c r="EC92">
        <v>1.5754987499999999</v>
      </c>
      <c r="ED92">
        <v>-5.8615722326452929E-2</v>
      </c>
      <c r="EE92">
        <v>5.6807157064493194E-3</v>
      </c>
      <c r="EF92">
        <v>1</v>
      </c>
      <c r="EG92">
        <v>2</v>
      </c>
      <c r="EH92">
        <v>3</v>
      </c>
      <c r="EI92" t="s">
        <v>305</v>
      </c>
      <c r="EJ92">
        <v>100</v>
      </c>
      <c r="EK92">
        <v>100</v>
      </c>
      <c r="EL92">
        <v>3.95</v>
      </c>
      <c r="EM92">
        <v>0.124</v>
      </c>
      <c r="EN92">
        <v>2.1990726822218352</v>
      </c>
      <c r="EO92">
        <v>1.948427853356016E-3</v>
      </c>
      <c r="EP92">
        <v>-1.17243448438673E-6</v>
      </c>
      <c r="EQ92">
        <v>3.7522437633766031E-10</v>
      </c>
      <c r="ER92">
        <v>-6.0815300489844737E-2</v>
      </c>
      <c r="ES92">
        <v>1.324990706552629E-3</v>
      </c>
      <c r="ET92">
        <v>4.5198677459254959E-4</v>
      </c>
      <c r="EU92">
        <v>-2.6198240979392152E-7</v>
      </c>
      <c r="EV92">
        <v>2</v>
      </c>
      <c r="EW92">
        <v>2078</v>
      </c>
      <c r="EX92">
        <v>1</v>
      </c>
      <c r="EY92">
        <v>28</v>
      </c>
      <c r="EZ92">
        <v>1.2</v>
      </c>
      <c r="FA92">
        <v>1.1000000000000001</v>
      </c>
      <c r="FB92">
        <v>4.99756</v>
      </c>
      <c r="FC92">
        <v>2.50244</v>
      </c>
      <c r="FD92">
        <v>2.8491200000000001</v>
      </c>
      <c r="FE92">
        <v>3.1713900000000002</v>
      </c>
      <c r="FF92">
        <v>3.0981399999999999</v>
      </c>
      <c r="FG92">
        <v>2.3718300000000001</v>
      </c>
      <c r="FH92">
        <v>36.128500000000003</v>
      </c>
      <c r="FI92">
        <v>24.227599999999999</v>
      </c>
      <c r="FJ92">
        <v>18</v>
      </c>
      <c r="FK92">
        <v>1065.1300000000001</v>
      </c>
      <c r="FL92">
        <v>724.423</v>
      </c>
      <c r="FM92">
        <v>25.0001</v>
      </c>
      <c r="FN92">
        <v>24.5397</v>
      </c>
      <c r="FO92">
        <v>30.0002</v>
      </c>
      <c r="FP92">
        <v>24.298500000000001</v>
      </c>
      <c r="FQ92">
        <v>24.373899999999999</v>
      </c>
      <c r="FR92">
        <v>100</v>
      </c>
      <c r="FS92">
        <v>25.758099999999999</v>
      </c>
      <c r="FT92">
        <v>0</v>
      </c>
      <c r="FU92">
        <v>25</v>
      </c>
      <c r="FV92">
        <v>2000</v>
      </c>
      <c r="FW92">
        <v>17.543600000000001</v>
      </c>
      <c r="FX92">
        <v>101.181</v>
      </c>
      <c r="FY92">
        <v>101.596</v>
      </c>
    </row>
    <row r="93" spans="1:181" x14ac:dyDescent="0.2">
      <c r="A93">
        <v>75</v>
      </c>
      <c r="B93">
        <v>1634235978.5</v>
      </c>
      <c r="C93">
        <v>12439.400000095369</v>
      </c>
      <c r="D93" t="s">
        <v>609</v>
      </c>
      <c r="E93" t="s">
        <v>610</v>
      </c>
      <c r="F93" t="s">
        <v>300</v>
      </c>
      <c r="G93">
        <v>1634235978.5</v>
      </c>
      <c r="H93">
        <f t="shared" si="92"/>
        <v>2.4475410251262558E-3</v>
      </c>
      <c r="I93">
        <f t="shared" si="93"/>
        <v>2.4475410251262559</v>
      </c>
      <c r="J93">
        <f t="shared" si="94"/>
        <v>7.9400850301722903</v>
      </c>
      <c r="K93">
        <f t="shared" si="95"/>
        <v>394.63200000000001</v>
      </c>
      <c r="L93">
        <f t="shared" si="96"/>
        <v>284.11333131234653</v>
      </c>
      <c r="M93">
        <f t="shared" si="97"/>
        <v>25.569025577712871</v>
      </c>
      <c r="N93">
        <f t="shared" si="98"/>
        <v>35.515248985943998</v>
      </c>
      <c r="O93">
        <f t="shared" si="99"/>
        <v>0.12983221938077599</v>
      </c>
      <c r="P93">
        <f t="shared" si="100"/>
        <v>2.7400766136759871</v>
      </c>
      <c r="Q93">
        <f t="shared" si="101"/>
        <v>0.12650890277815086</v>
      </c>
      <c r="R93">
        <f t="shared" si="102"/>
        <v>7.9359565730563741E-2</v>
      </c>
      <c r="S93">
        <f t="shared" si="103"/>
        <v>241.75817012743806</v>
      </c>
      <c r="T93">
        <f t="shared" si="104"/>
        <v>27.30738152359941</v>
      </c>
      <c r="U93">
        <f t="shared" si="105"/>
        <v>26.236799999999999</v>
      </c>
      <c r="V93">
        <f t="shared" si="106"/>
        <v>3.4218296598358933</v>
      </c>
      <c r="W93">
        <f t="shared" si="107"/>
        <v>49.890193943427832</v>
      </c>
      <c r="X93">
        <f t="shared" si="108"/>
        <v>1.7305395261296996</v>
      </c>
      <c r="Y93">
        <f t="shared" si="109"/>
        <v>3.4686967304477037</v>
      </c>
      <c r="Z93">
        <f t="shared" si="110"/>
        <v>1.6912901337061936</v>
      </c>
      <c r="AA93">
        <f t="shared" si="111"/>
        <v>-107.93655920806788</v>
      </c>
      <c r="AB93">
        <f t="shared" si="112"/>
        <v>34.050153896393624</v>
      </c>
      <c r="AC93">
        <f t="shared" si="113"/>
        <v>2.6644915976720034</v>
      </c>
      <c r="AD93">
        <f t="shared" si="114"/>
        <v>170.53625641343581</v>
      </c>
      <c r="AE93">
        <v>0</v>
      </c>
      <c r="AF93">
        <v>0</v>
      </c>
      <c r="AG93">
        <f t="shared" si="115"/>
        <v>1</v>
      </c>
      <c r="AH93">
        <f t="shared" si="116"/>
        <v>0</v>
      </c>
      <c r="AI93">
        <f t="shared" si="117"/>
        <v>47453.049610307709</v>
      </c>
      <c r="AJ93" t="s">
        <v>301</v>
      </c>
      <c r="AK93">
        <v>0</v>
      </c>
      <c r="AL93">
        <v>0</v>
      </c>
      <c r="AM93">
        <v>0</v>
      </c>
      <c r="AN93" t="e">
        <f t="shared" si="118"/>
        <v>#DIV/0!</v>
      </c>
      <c r="AO93">
        <v>-1</v>
      </c>
      <c r="AP93" t="s">
        <v>611</v>
      </c>
      <c r="AQ93">
        <v>10284.5</v>
      </c>
      <c r="AR93">
        <v>969.30084615384612</v>
      </c>
      <c r="AS93">
        <v>1086.96</v>
      </c>
      <c r="AT93">
        <f t="shared" si="119"/>
        <v>0.10824607515102114</v>
      </c>
      <c r="AU93">
        <v>0.5</v>
      </c>
      <c r="AV93">
        <f t="shared" si="120"/>
        <v>1261.3202995478955</v>
      </c>
      <c r="AW93">
        <f t="shared" si="121"/>
        <v>7.9400850301722903</v>
      </c>
      <c r="AX93">
        <f t="shared" si="122"/>
        <v>68.266485967184991</v>
      </c>
      <c r="AY93">
        <f t="shared" si="123"/>
        <v>7.0878784979332794E-3</v>
      </c>
      <c r="AZ93">
        <f t="shared" si="124"/>
        <v>-1</v>
      </c>
      <c r="BA93" t="e">
        <f t="shared" si="125"/>
        <v>#DIV/0!</v>
      </c>
      <c r="BB93" t="s">
        <v>301</v>
      </c>
      <c r="BC93">
        <v>0</v>
      </c>
      <c r="BD93" t="e">
        <f t="shared" si="126"/>
        <v>#DIV/0!</v>
      </c>
      <c r="BE93" t="e">
        <f t="shared" si="127"/>
        <v>#DIV/0!</v>
      </c>
      <c r="BF93" t="e">
        <f t="shared" si="128"/>
        <v>#DIV/0!</v>
      </c>
      <c r="BG93" t="e">
        <f t="shared" si="129"/>
        <v>#DIV/0!</v>
      </c>
      <c r="BH93">
        <f t="shared" si="130"/>
        <v>0.10824607515102111</v>
      </c>
      <c r="BI93" t="e">
        <f t="shared" si="131"/>
        <v>#DIV/0!</v>
      </c>
      <c r="BJ93" t="e">
        <f t="shared" si="132"/>
        <v>#DIV/0!</v>
      </c>
      <c r="BK93" t="e">
        <f t="shared" si="133"/>
        <v>#DIV/0!</v>
      </c>
      <c r="BL93">
        <f t="shared" si="134"/>
        <v>1500.13</v>
      </c>
      <c r="BM93">
        <f t="shared" si="135"/>
        <v>1261.3202995478955</v>
      </c>
      <c r="BN93">
        <f t="shared" si="136"/>
        <v>0.84080732973002037</v>
      </c>
      <c r="BO93">
        <f t="shared" si="137"/>
        <v>0.16115814637893919</v>
      </c>
      <c r="BP93">
        <v>6</v>
      </c>
      <c r="BQ93">
        <v>0.5</v>
      </c>
      <c r="BR93" t="s">
        <v>303</v>
      </c>
      <c r="BS93">
        <v>1634235978.5</v>
      </c>
      <c r="BT93">
        <v>394.63200000000001</v>
      </c>
      <c r="BU93">
        <v>399.976</v>
      </c>
      <c r="BV93">
        <v>19.229099999999999</v>
      </c>
      <c r="BW93">
        <v>17.788699999999999</v>
      </c>
      <c r="BX93">
        <v>392.39600000000002</v>
      </c>
      <c r="BY93">
        <v>19.1281</v>
      </c>
      <c r="BZ93">
        <v>999.92100000000005</v>
      </c>
      <c r="CA93">
        <v>89.895399999999995</v>
      </c>
      <c r="CB93">
        <v>0.100467</v>
      </c>
      <c r="CC93">
        <v>26.467300000000002</v>
      </c>
      <c r="CD93">
        <v>26.236799999999999</v>
      </c>
      <c r="CE93">
        <v>999.9</v>
      </c>
      <c r="CF93">
        <v>0</v>
      </c>
      <c r="CG93">
        <v>0</v>
      </c>
      <c r="CH93">
        <v>9963.75</v>
      </c>
      <c r="CI93">
        <v>0</v>
      </c>
      <c r="CJ93">
        <v>1.5289399999999999E-3</v>
      </c>
      <c r="CK93">
        <v>1500.13</v>
      </c>
      <c r="CL93">
        <v>0.97299999999999998</v>
      </c>
      <c r="CM93">
        <v>2.70005E-2</v>
      </c>
      <c r="CN93">
        <v>0</v>
      </c>
      <c r="CO93">
        <v>973.09400000000005</v>
      </c>
      <c r="CP93">
        <v>5.0005600000000001</v>
      </c>
      <c r="CQ93">
        <v>14450.8</v>
      </c>
      <c r="CR93">
        <v>12932.6</v>
      </c>
      <c r="CS93">
        <v>40.125</v>
      </c>
      <c r="CT93">
        <v>40.436999999999998</v>
      </c>
      <c r="CU93">
        <v>39.061999999999998</v>
      </c>
      <c r="CV93">
        <v>39.875</v>
      </c>
      <c r="CW93">
        <v>40.686999999999998</v>
      </c>
      <c r="CX93">
        <v>1454.76</v>
      </c>
      <c r="CY93">
        <v>40.369999999999997</v>
      </c>
      <c r="CZ93">
        <v>0</v>
      </c>
      <c r="DA93">
        <v>121.80000019073491</v>
      </c>
      <c r="DB93">
        <v>0</v>
      </c>
      <c r="DC93">
        <v>969.30084615384612</v>
      </c>
      <c r="DD93">
        <v>32.108786319817632</v>
      </c>
      <c r="DE93">
        <v>443.94871792299631</v>
      </c>
      <c r="DF93">
        <v>14396.565384615389</v>
      </c>
      <c r="DG93">
        <v>15</v>
      </c>
      <c r="DH93">
        <v>1634235999.5</v>
      </c>
      <c r="DI93" t="s">
        <v>612</v>
      </c>
      <c r="DJ93">
        <v>1634235994.5</v>
      </c>
      <c r="DK93">
        <v>1634235999.5</v>
      </c>
      <c r="DL93">
        <v>84</v>
      </c>
      <c r="DM93">
        <v>-0.57599999999999996</v>
      </c>
      <c r="DN93">
        <v>-2E-3</v>
      </c>
      <c r="DO93">
        <v>2.2360000000000002</v>
      </c>
      <c r="DP93">
        <v>0.10100000000000001</v>
      </c>
      <c r="DQ93">
        <v>400</v>
      </c>
      <c r="DR93">
        <v>18</v>
      </c>
      <c r="DS93">
        <v>0.5</v>
      </c>
      <c r="DT93">
        <v>0.06</v>
      </c>
      <c r="DU93">
        <v>-4.7535507499999996</v>
      </c>
      <c r="DV93">
        <v>-0.27927185741087651</v>
      </c>
      <c r="DW93">
        <v>4.0524418218371792E-2</v>
      </c>
      <c r="DX93">
        <v>1</v>
      </c>
      <c r="DY93">
        <v>967.34669696969706</v>
      </c>
      <c r="DZ93">
        <v>35.240735115516749</v>
      </c>
      <c r="EA93">
        <v>3.386348301232982</v>
      </c>
      <c r="EB93">
        <v>0</v>
      </c>
      <c r="EC93">
        <v>1.4676914999999999</v>
      </c>
      <c r="ED93">
        <v>-4.9513395872421997E-2</v>
      </c>
      <c r="EE93">
        <v>6.469670605989148E-3</v>
      </c>
      <c r="EF93">
        <v>1</v>
      </c>
      <c r="EG93">
        <v>2</v>
      </c>
      <c r="EH93">
        <v>3</v>
      </c>
      <c r="EI93" t="s">
        <v>305</v>
      </c>
      <c r="EJ93">
        <v>100</v>
      </c>
      <c r="EK93">
        <v>100</v>
      </c>
      <c r="EL93">
        <v>2.2360000000000002</v>
      </c>
      <c r="EM93">
        <v>0.10100000000000001</v>
      </c>
      <c r="EN93">
        <v>2.1990726822218352</v>
      </c>
      <c r="EO93">
        <v>1.948427853356016E-3</v>
      </c>
      <c r="EP93">
        <v>-1.17243448438673E-6</v>
      </c>
      <c r="EQ93">
        <v>3.7522437633766031E-10</v>
      </c>
      <c r="ER93">
        <v>-6.0815300489844737E-2</v>
      </c>
      <c r="ES93">
        <v>1.324990706552629E-3</v>
      </c>
      <c r="ET93">
        <v>4.5198677459254959E-4</v>
      </c>
      <c r="EU93">
        <v>-2.6198240979392152E-7</v>
      </c>
      <c r="EV93">
        <v>2</v>
      </c>
      <c r="EW93">
        <v>2078</v>
      </c>
      <c r="EX93">
        <v>1</v>
      </c>
      <c r="EY93">
        <v>28</v>
      </c>
      <c r="EZ93">
        <v>3.2</v>
      </c>
      <c r="FA93">
        <v>3.2</v>
      </c>
      <c r="FB93">
        <v>1.6198699999999999</v>
      </c>
      <c r="FC93">
        <v>2.52563</v>
      </c>
      <c r="FD93">
        <v>2.8491200000000001</v>
      </c>
      <c r="FE93">
        <v>3.1701700000000002</v>
      </c>
      <c r="FF93">
        <v>3.0981399999999999</v>
      </c>
      <c r="FG93">
        <v>2.3925800000000002</v>
      </c>
      <c r="FH93">
        <v>36.104999999999997</v>
      </c>
      <c r="FI93">
        <v>24.227599999999999</v>
      </c>
      <c r="FJ93">
        <v>18</v>
      </c>
      <c r="FK93">
        <v>1064.3399999999999</v>
      </c>
      <c r="FL93">
        <v>719.76599999999996</v>
      </c>
      <c r="FM93">
        <v>25</v>
      </c>
      <c r="FN93">
        <v>24.5383</v>
      </c>
      <c r="FO93">
        <v>30.0001</v>
      </c>
      <c r="FP93">
        <v>24.296399999999998</v>
      </c>
      <c r="FQ93">
        <v>24.372299999999999</v>
      </c>
      <c r="FR93">
        <v>32.434600000000003</v>
      </c>
      <c r="FS93">
        <v>22.8401</v>
      </c>
      <c r="FT93">
        <v>0</v>
      </c>
      <c r="FU93">
        <v>25</v>
      </c>
      <c r="FV93">
        <v>400</v>
      </c>
      <c r="FW93">
        <v>17.825700000000001</v>
      </c>
      <c r="FX93">
        <v>101.182</v>
      </c>
      <c r="FY93">
        <v>101.593</v>
      </c>
    </row>
    <row r="94" spans="1:181" x14ac:dyDescent="0.2">
      <c r="A94">
        <v>76</v>
      </c>
      <c r="B94">
        <v>1634236671</v>
      </c>
      <c r="C94">
        <v>13131.900000095369</v>
      </c>
      <c r="D94" t="s">
        <v>615</v>
      </c>
      <c r="E94" t="s">
        <v>616</v>
      </c>
      <c r="F94" t="s">
        <v>300</v>
      </c>
      <c r="G94">
        <v>1634236671</v>
      </c>
      <c r="H94">
        <f t="shared" si="92"/>
        <v>3.3607926242703685E-3</v>
      </c>
      <c r="I94">
        <f t="shared" si="93"/>
        <v>3.3607926242703683</v>
      </c>
      <c r="J94">
        <f t="shared" si="94"/>
        <v>15.054843484676306</v>
      </c>
      <c r="K94">
        <f t="shared" si="95"/>
        <v>390.2</v>
      </c>
      <c r="L94">
        <f t="shared" si="96"/>
        <v>246.44576253406908</v>
      </c>
      <c r="M94">
        <f t="shared" si="97"/>
        <v>22.173899791049859</v>
      </c>
      <c r="N94">
        <f t="shared" si="98"/>
        <v>35.108153654180001</v>
      </c>
      <c r="O94">
        <f t="shared" si="99"/>
        <v>0.18521138566825543</v>
      </c>
      <c r="P94">
        <f t="shared" si="100"/>
        <v>2.7467558473901335</v>
      </c>
      <c r="Q94">
        <f t="shared" si="101"/>
        <v>0.17854253005398099</v>
      </c>
      <c r="R94">
        <f t="shared" si="102"/>
        <v>0.11216824603167967</v>
      </c>
      <c r="S94">
        <f t="shared" si="103"/>
        <v>241.75120712763092</v>
      </c>
      <c r="T94">
        <f t="shared" si="104"/>
        <v>26.816386692796517</v>
      </c>
      <c r="U94">
        <f t="shared" si="105"/>
        <v>25.9313</v>
      </c>
      <c r="V94">
        <f t="shared" si="106"/>
        <v>3.3605657130373072</v>
      </c>
      <c r="W94">
        <f t="shared" si="107"/>
        <v>50.129393614103215</v>
      </c>
      <c r="X94">
        <f t="shared" si="108"/>
        <v>1.7146941011392502</v>
      </c>
      <c r="Y94">
        <f t="shared" si="109"/>
        <v>3.4205362912206554</v>
      </c>
      <c r="Z94">
        <f t="shared" si="110"/>
        <v>1.645871611898057</v>
      </c>
      <c r="AA94">
        <f t="shared" si="111"/>
        <v>-148.21095473032324</v>
      </c>
      <c r="AB94">
        <f t="shared" si="112"/>
        <v>44.291655582228913</v>
      </c>
      <c r="AC94">
        <f t="shared" si="113"/>
        <v>3.4480931644725721</v>
      </c>
      <c r="AD94">
        <f t="shared" si="114"/>
        <v>141.28000114400916</v>
      </c>
      <c r="AE94">
        <v>0</v>
      </c>
      <c r="AF94">
        <v>0</v>
      </c>
      <c r="AG94">
        <f t="shared" si="115"/>
        <v>1</v>
      </c>
      <c r="AH94">
        <f t="shared" si="116"/>
        <v>0</v>
      </c>
      <c r="AI94">
        <f t="shared" si="117"/>
        <v>47671.226539013827</v>
      </c>
      <c r="AJ94" t="s">
        <v>301</v>
      </c>
      <c r="AK94">
        <v>0</v>
      </c>
      <c r="AL94">
        <v>0</v>
      </c>
      <c r="AM94">
        <v>0</v>
      </c>
      <c r="AN94" t="e">
        <f t="shared" si="118"/>
        <v>#DIV/0!</v>
      </c>
      <c r="AO94">
        <v>-1</v>
      </c>
      <c r="AP94" t="s">
        <v>617</v>
      </c>
      <c r="AQ94">
        <v>10264.4</v>
      </c>
      <c r="AR94">
        <v>1494.85</v>
      </c>
      <c r="AS94">
        <v>1839.38</v>
      </c>
      <c r="AT94">
        <f t="shared" si="119"/>
        <v>0.18730767976165896</v>
      </c>
      <c r="AU94">
        <v>0.5</v>
      </c>
      <c r="AV94">
        <f t="shared" si="120"/>
        <v>1261.2863995479954</v>
      </c>
      <c r="AW94">
        <f t="shared" si="121"/>
        <v>15.054843484676306</v>
      </c>
      <c r="AX94">
        <f t="shared" si="122"/>
        <v>118.12431450713588</v>
      </c>
      <c r="AY94">
        <f t="shared" si="123"/>
        <v>1.2728943632809998E-2</v>
      </c>
      <c r="AZ94">
        <f t="shared" si="124"/>
        <v>-1</v>
      </c>
      <c r="BA94" t="e">
        <f t="shared" si="125"/>
        <v>#DIV/0!</v>
      </c>
      <c r="BB94" t="s">
        <v>301</v>
      </c>
      <c r="BC94">
        <v>0</v>
      </c>
      <c r="BD94" t="e">
        <f t="shared" si="126"/>
        <v>#DIV/0!</v>
      </c>
      <c r="BE94" t="e">
        <f t="shared" si="127"/>
        <v>#DIV/0!</v>
      </c>
      <c r="BF94" t="e">
        <f t="shared" si="128"/>
        <v>#DIV/0!</v>
      </c>
      <c r="BG94" t="e">
        <f t="shared" si="129"/>
        <v>#DIV/0!</v>
      </c>
      <c r="BH94">
        <f t="shared" si="130"/>
        <v>0.18730767976165891</v>
      </c>
      <c r="BI94" t="e">
        <f t="shared" si="131"/>
        <v>#DIV/0!</v>
      </c>
      <c r="BJ94" t="e">
        <f t="shared" si="132"/>
        <v>#DIV/0!</v>
      </c>
      <c r="BK94" t="e">
        <f t="shared" si="133"/>
        <v>#DIV/0!</v>
      </c>
      <c r="BL94">
        <f t="shared" si="134"/>
        <v>1500.09</v>
      </c>
      <c r="BM94">
        <f t="shared" si="135"/>
        <v>1261.2863995479954</v>
      </c>
      <c r="BN94">
        <f t="shared" si="136"/>
        <v>0.84080715126958749</v>
      </c>
      <c r="BO94">
        <f t="shared" si="137"/>
        <v>0.1611578019503036</v>
      </c>
      <c r="BP94">
        <v>6</v>
      </c>
      <c r="BQ94">
        <v>0.5</v>
      </c>
      <c r="BR94" t="s">
        <v>303</v>
      </c>
      <c r="BS94">
        <v>1634236671</v>
      </c>
      <c r="BT94">
        <v>390.2</v>
      </c>
      <c r="BU94">
        <v>400.02</v>
      </c>
      <c r="BV94">
        <v>19.057500000000001</v>
      </c>
      <c r="BW94">
        <v>17.0794</v>
      </c>
      <c r="BX94">
        <v>387.899</v>
      </c>
      <c r="BY94">
        <v>18.932200000000002</v>
      </c>
      <c r="BZ94">
        <v>999.97299999999996</v>
      </c>
      <c r="CA94">
        <v>89.875100000000003</v>
      </c>
      <c r="CB94">
        <v>9.9665900000000002E-2</v>
      </c>
      <c r="CC94">
        <v>26.230399999999999</v>
      </c>
      <c r="CD94">
        <v>25.9313</v>
      </c>
      <c r="CE94">
        <v>999.9</v>
      </c>
      <c r="CF94">
        <v>0</v>
      </c>
      <c r="CG94">
        <v>0</v>
      </c>
      <c r="CH94">
        <v>10005.6</v>
      </c>
      <c r="CI94">
        <v>0</v>
      </c>
      <c r="CJ94">
        <v>1.5289399999999999E-3</v>
      </c>
      <c r="CK94">
        <v>1500.09</v>
      </c>
      <c r="CL94">
        <v>0.97300699999999996</v>
      </c>
      <c r="CM94">
        <v>2.6993400000000001E-2</v>
      </c>
      <c r="CN94">
        <v>0</v>
      </c>
      <c r="CO94">
        <v>1493.36</v>
      </c>
      <c r="CP94">
        <v>5.0005600000000001</v>
      </c>
      <c r="CQ94">
        <v>22006.6</v>
      </c>
      <c r="CR94">
        <v>12932.3</v>
      </c>
      <c r="CS94">
        <v>37.686999999999998</v>
      </c>
      <c r="CT94">
        <v>38.561999999999998</v>
      </c>
      <c r="CU94">
        <v>37.875</v>
      </c>
      <c r="CV94">
        <v>37.625</v>
      </c>
      <c r="CW94">
        <v>38.875</v>
      </c>
      <c r="CX94">
        <v>1454.73</v>
      </c>
      <c r="CY94">
        <v>40.36</v>
      </c>
      <c r="CZ94">
        <v>0</v>
      </c>
      <c r="DA94">
        <v>692</v>
      </c>
      <c r="DB94">
        <v>0</v>
      </c>
      <c r="DC94">
        <v>1494.85</v>
      </c>
      <c r="DD94">
        <v>-11.08444444487988</v>
      </c>
      <c r="DE94">
        <v>-205.1965812860862</v>
      </c>
      <c r="DF94">
        <v>22030.76923076923</v>
      </c>
      <c r="DG94">
        <v>15</v>
      </c>
      <c r="DH94">
        <v>1634236606</v>
      </c>
      <c r="DI94" t="s">
        <v>618</v>
      </c>
      <c r="DJ94">
        <v>1634236605.5</v>
      </c>
      <c r="DK94">
        <v>1634236606</v>
      </c>
      <c r="DL94">
        <v>87</v>
      </c>
      <c r="DM94">
        <v>-8.9999999999999993E-3</v>
      </c>
      <c r="DN94">
        <v>4.0000000000000001E-3</v>
      </c>
      <c r="DO94">
        <v>2.3130000000000002</v>
      </c>
      <c r="DP94">
        <v>9.2999999999999999E-2</v>
      </c>
      <c r="DQ94">
        <v>400</v>
      </c>
      <c r="DR94">
        <v>17</v>
      </c>
      <c r="DS94">
        <v>0.24</v>
      </c>
      <c r="DT94">
        <v>0.04</v>
      </c>
      <c r="DU94">
        <v>-9.8144727500000002</v>
      </c>
      <c r="DV94">
        <v>-0.16355651031893551</v>
      </c>
      <c r="DW94">
        <v>2.751298148033934E-2</v>
      </c>
      <c r="DX94">
        <v>1</v>
      </c>
      <c r="DY94">
        <v>1495.2851515151519</v>
      </c>
      <c r="DZ94">
        <v>-10.104366003536221</v>
      </c>
      <c r="EA94">
        <v>1.0049758664737469</v>
      </c>
      <c r="EB94">
        <v>0</v>
      </c>
      <c r="EC94">
        <v>1.9752842500000001</v>
      </c>
      <c r="ED94">
        <v>1.186615384615289E-2</v>
      </c>
      <c r="EE94">
        <v>1.64168189290741E-3</v>
      </c>
      <c r="EF94">
        <v>1</v>
      </c>
      <c r="EG94">
        <v>2</v>
      </c>
      <c r="EH94">
        <v>3</v>
      </c>
      <c r="EI94" t="s">
        <v>305</v>
      </c>
      <c r="EJ94">
        <v>100</v>
      </c>
      <c r="EK94">
        <v>100</v>
      </c>
      <c r="EL94">
        <v>2.3010000000000002</v>
      </c>
      <c r="EM94">
        <v>0.12529999999999999</v>
      </c>
      <c r="EN94">
        <v>1.699682173289264</v>
      </c>
      <c r="EO94">
        <v>1.948427853356016E-3</v>
      </c>
      <c r="EP94">
        <v>-1.17243448438673E-6</v>
      </c>
      <c r="EQ94">
        <v>3.7522437633766031E-10</v>
      </c>
      <c r="ER94">
        <v>-6.0030936878546187E-2</v>
      </c>
      <c r="ES94">
        <v>1.324990706552629E-3</v>
      </c>
      <c r="ET94">
        <v>4.5198677459254959E-4</v>
      </c>
      <c r="EU94">
        <v>-2.6198240979392152E-7</v>
      </c>
      <c r="EV94">
        <v>2</v>
      </c>
      <c r="EW94">
        <v>2078</v>
      </c>
      <c r="EX94">
        <v>1</v>
      </c>
      <c r="EY94">
        <v>28</v>
      </c>
      <c r="EZ94">
        <v>1.1000000000000001</v>
      </c>
      <c r="FA94">
        <v>1.1000000000000001</v>
      </c>
      <c r="FB94">
        <v>1.6186499999999999</v>
      </c>
      <c r="FC94">
        <v>2.52319</v>
      </c>
      <c r="FD94">
        <v>2.8491200000000001</v>
      </c>
      <c r="FE94">
        <v>3.1713900000000002</v>
      </c>
      <c r="FF94">
        <v>3.0981399999999999</v>
      </c>
      <c r="FG94">
        <v>2.3791500000000001</v>
      </c>
      <c r="FH94">
        <v>36.104999999999997</v>
      </c>
      <c r="FI94">
        <v>24.2364</v>
      </c>
      <c r="FJ94">
        <v>18</v>
      </c>
      <c r="FK94">
        <v>1064.81</v>
      </c>
      <c r="FL94">
        <v>718.58900000000006</v>
      </c>
      <c r="FM94">
        <v>24.9999</v>
      </c>
      <c r="FN94">
        <v>24.420400000000001</v>
      </c>
      <c r="FO94">
        <v>30.0001</v>
      </c>
      <c r="FP94">
        <v>24.194299999999998</v>
      </c>
      <c r="FQ94">
        <v>24.271899999999999</v>
      </c>
      <c r="FR94">
        <v>32.4024</v>
      </c>
      <c r="FS94">
        <v>29.784300000000002</v>
      </c>
      <c r="FT94">
        <v>0</v>
      </c>
      <c r="FU94">
        <v>25</v>
      </c>
      <c r="FV94">
        <v>400</v>
      </c>
      <c r="FW94">
        <v>17.0319</v>
      </c>
      <c r="FX94">
        <v>101.20699999999999</v>
      </c>
      <c r="FY94">
        <v>101.60599999999999</v>
      </c>
    </row>
    <row r="95" spans="1:181" x14ac:dyDescent="0.2">
      <c r="A95">
        <v>77</v>
      </c>
      <c r="B95">
        <v>1634236793.0999999</v>
      </c>
      <c r="C95">
        <v>13254</v>
      </c>
      <c r="D95" t="s">
        <v>619</v>
      </c>
      <c r="E95" t="s">
        <v>620</v>
      </c>
      <c r="F95" t="s">
        <v>300</v>
      </c>
      <c r="G95">
        <v>1634236793.0999999</v>
      </c>
      <c r="H95">
        <f t="shared" si="92"/>
        <v>3.4593508864568592E-3</v>
      </c>
      <c r="I95">
        <f t="shared" si="93"/>
        <v>3.4593508864568592</v>
      </c>
      <c r="J95">
        <f t="shared" si="94"/>
        <v>11.578533499097736</v>
      </c>
      <c r="K95">
        <f t="shared" si="95"/>
        <v>292.459</v>
      </c>
      <c r="L95">
        <f t="shared" si="96"/>
        <v>184.77141880290677</v>
      </c>
      <c r="M95">
        <f t="shared" si="97"/>
        <v>16.623735679365392</v>
      </c>
      <c r="N95">
        <f t="shared" si="98"/>
        <v>26.3123005957837</v>
      </c>
      <c r="O95">
        <f t="shared" si="99"/>
        <v>0.19035925075526447</v>
      </c>
      <c r="P95">
        <f t="shared" si="100"/>
        <v>2.7452821029669128</v>
      </c>
      <c r="Q95">
        <f t="shared" si="101"/>
        <v>0.18331847677340504</v>
      </c>
      <c r="R95">
        <f t="shared" si="102"/>
        <v>0.1151849368086425</v>
      </c>
      <c r="S95">
        <f t="shared" si="103"/>
        <v>241.69157612763189</v>
      </c>
      <c r="T95">
        <f t="shared" si="104"/>
        <v>26.741882005526886</v>
      </c>
      <c r="U95">
        <f t="shared" si="105"/>
        <v>25.932400000000001</v>
      </c>
      <c r="V95">
        <f t="shared" si="106"/>
        <v>3.3607845731950117</v>
      </c>
      <c r="W95">
        <f t="shared" si="107"/>
        <v>50.156808686490486</v>
      </c>
      <c r="X95">
        <f t="shared" si="108"/>
        <v>1.7108541988087997</v>
      </c>
      <c r="Y95">
        <f t="shared" si="109"/>
        <v>3.4110108749195818</v>
      </c>
      <c r="Z95">
        <f t="shared" si="110"/>
        <v>1.6499303743862119</v>
      </c>
      <c r="AA95">
        <f t="shared" si="111"/>
        <v>-152.55737409274749</v>
      </c>
      <c r="AB95">
        <f t="shared" si="112"/>
        <v>37.1193151027759</v>
      </c>
      <c r="AC95">
        <f t="shared" si="113"/>
        <v>2.8906110735804074</v>
      </c>
      <c r="AD95">
        <f t="shared" si="114"/>
        <v>129.14412821124068</v>
      </c>
      <c r="AE95">
        <v>0</v>
      </c>
      <c r="AF95">
        <v>0</v>
      </c>
      <c r="AG95">
        <f t="shared" si="115"/>
        <v>1</v>
      </c>
      <c r="AH95">
        <f t="shared" si="116"/>
        <v>0</v>
      </c>
      <c r="AI95">
        <f t="shared" si="117"/>
        <v>47638.653045281244</v>
      </c>
      <c r="AJ95" t="s">
        <v>301</v>
      </c>
      <c r="AK95">
        <v>0</v>
      </c>
      <c r="AL95">
        <v>0</v>
      </c>
      <c r="AM95">
        <v>0</v>
      </c>
      <c r="AN95" t="e">
        <f t="shared" si="118"/>
        <v>#DIV/0!</v>
      </c>
      <c r="AO95">
        <v>-1</v>
      </c>
      <c r="AP95" t="s">
        <v>621</v>
      </c>
      <c r="AQ95">
        <v>10263.299999999999</v>
      </c>
      <c r="AR95">
        <v>1351.4019230769229</v>
      </c>
      <c r="AS95">
        <v>1637.37</v>
      </c>
      <c r="AT95">
        <f t="shared" si="119"/>
        <v>0.17465085895251353</v>
      </c>
      <c r="AU95">
        <v>0.5</v>
      </c>
      <c r="AV95">
        <f t="shared" si="120"/>
        <v>1260.975299547996</v>
      </c>
      <c r="AW95">
        <f t="shared" si="121"/>
        <v>11.578533499097736</v>
      </c>
      <c r="AX95">
        <f t="shared" si="122"/>
        <v>110.11520959198027</v>
      </c>
      <c r="AY95">
        <f t="shared" si="123"/>
        <v>9.9752417859466282E-3</v>
      </c>
      <c r="AZ95">
        <f t="shared" si="124"/>
        <v>-1</v>
      </c>
      <c r="BA95" t="e">
        <f t="shared" si="125"/>
        <v>#DIV/0!</v>
      </c>
      <c r="BB95" t="s">
        <v>301</v>
      </c>
      <c r="BC95">
        <v>0</v>
      </c>
      <c r="BD95" t="e">
        <f t="shared" si="126"/>
        <v>#DIV/0!</v>
      </c>
      <c r="BE95" t="e">
        <f t="shared" si="127"/>
        <v>#DIV/0!</v>
      </c>
      <c r="BF95" t="e">
        <f t="shared" si="128"/>
        <v>#DIV/0!</v>
      </c>
      <c r="BG95" t="e">
        <f t="shared" si="129"/>
        <v>#DIV/0!</v>
      </c>
      <c r="BH95">
        <f t="shared" si="130"/>
        <v>0.17465085895251348</v>
      </c>
      <c r="BI95" t="e">
        <f t="shared" si="131"/>
        <v>#DIV/0!</v>
      </c>
      <c r="BJ95" t="e">
        <f t="shared" si="132"/>
        <v>#DIV/0!</v>
      </c>
      <c r="BK95" t="e">
        <f t="shared" si="133"/>
        <v>#DIV/0!</v>
      </c>
      <c r="BL95">
        <f t="shared" si="134"/>
        <v>1499.72</v>
      </c>
      <c r="BM95">
        <f t="shared" si="135"/>
        <v>1260.975299547996</v>
      </c>
      <c r="BN95">
        <f t="shared" si="136"/>
        <v>0.84080715036673237</v>
      </c>
      <c r="BO95">
        <f t="shared" si="137"/>
        <v>0.16115780020779338</v>
      </c>
      <c r="BP95">
        <v>6</v>
      </c>
      <c r="BQ95">
        <v>0.5</v>
      </c>
      <c r="BR95" t="s">
        <v>303</v>
      </c>
      <c r="BS95">
        <v>1634236793.0999999</v>
      </c>
      <c r="BT95">
        <v>292.459</v>
      </c>
      <c r="BU95">
        <v>300.01299999999998</v>
      </c>
      <c r="BV95">
        <v>19.015999999999998</v>
      </c>
      <c r="BW95">
        <v>16.979900000000001</v>
      </c>
      <c r="BX95">
        <v>290.351</v>
      </c>
      <c r="BY95">
        <v>18.928000000000001</v>
      </c>
      <c r="BZ95">
        <v>1000.02</v>
      </c>
      <c r="CA95">
        <v>89.869299999999996</v>
      </c>
      <c r="CB95">
        <v>9.9894300000000005E-2</v>
      </c>
      <c r="CC95">
        <v>26.183199999999999</v>
      </c>
      <c r="CD95">
        <v>25.932400000000001</v>
      </c>
      <c r="CE95">
        <v>999.9</v>
      </c>
      <c r="CF95">
        <v>0</v>
      </c>
      <c r="CG95">
        <v>0</v>
      </c>
      <c r="CH95">
        <v>9997.5</v>
      </c>
      <c r="CI95">
        <v>0</v>
      </c>
      <c r="CJ95">
        <v>1.53849E-3</v>
      </c>
      <c r="CK95">
        <v>1499.72</v>
      </c>
      <c r="CL95">
        <v>0.97300699999999996</v>
      </c>
      <c r="CM95">
        <v>2.6993400000000001E-2</v>
      </c>
      <c r="CN95">
        <v>0</v>
      </c>
      <c r="CO95">
        <v>1349.39</v>
      </c>
      <c r="CP95">
        <v>5.0005600000000001</v>
      </c>
      <c r="CQ95">
        <v>19838.7</v>
      </c>
      <c r="CR95">
        <v>12929.1</v>
      </c>
      <c r="CS95">
        <v>36.811999999999998</v>
      </c>
      <c r="CT95">
        <v>38</v>
      </c>
      <c r="CU95">
        <v>37.061999999999998</v>
      </c>
      <c r="CV95">
        <v>37</v>
      </c>
      <c r="CW95">
        <v>38.125</v>
      </c>
      <c r="CX95">
        <v>1454.37</v>
      </c>
      <c r="CY95">
        <v>40.35</v>
      </c>
      <c r="CZ95">
        <v>0</v>
      </c>
      <c r="DA95">
        <v>121.7999999523163</v>
      </c>
      <c r="DB95">
        <v>0</v>
      </c>
      <c r="DC95">
        <v>1351.4019230769229</v>
      </c>
      <c r="DD95">
        <v>-11.795213680037831</v>
      </c>
      <c r="DE95">
        <v>-193.5042736593679</v>
      </c>
      <c r="DF95">
        <v>19862.24615384615</v>
      </c>
      <c r="DG95">
        <v>15</v>
      </c>
      <c r="DH95">
        <v>1634236813.5999999</v>
      </c>
      <c r="DI95" t="s">
        <v>622</v>
      </c>
      <c r="DJ95">
        <v>1634236811.0999999</v>
      </c>
      <c r="DK95">
        <v>1634236813.5999999</v>
      </c>
      <c r="DL95">
        <v>88</v>
      </c>
      <c r="DM95">
        <v>-7.8E-2</v>
      </c>
      <c r="DN95">
        <v>-3.0000000000000001E-3</v>
      </c>
      <c r="DO95">
        <v>2.1080000000000001</v>
      </c>
      <c r="DP95">
        <v>8.7999999999999995E-2</v>
      </c>
      <c r="DQ95">
        <v>300</v>
      </c>
      <c r="DR95">
        <v>17</v>
      </c>
      <c r="DS95">
        <v>0.21</v>
      </c>
      <c r="DT95">
        <v>0.04</v>
      </c>
      <c r="DU95">
        <v>-7.4917570731707306</v>
      </c>
      <c r="DV95">
        <v>8.3712334494780175E-2</v>
      </c>
      <c r="DW95">
        <v>2.3579952547988291E-2</v>
      </c>
      <c r="DX95">
        <v>1</v>
      </c>
      <c r="DY95">
        <v>1352.020882352941</v>
      </c>
      <c r="DZ95">
        <v>-11.601606086219579</v>
      </c>
      <c r="EA95">
        <v>1.1595723543542611</v>
      </c>
      <c r="EB95">
        <v>0</v>
      </c>
      <c r="EC95">
        <v>2.065420731707317</v>
      </c>
      <c r="ED95">
        <v>4.1149547038326573E-2</v>
      </c>
      <c r="EE95">
        <v>4.1322653034110961E-3</v>
      </c>
      <c r="EF95">
        <v>1</v>
      </c>
      <c r="EG95">
        <v>2</v>
      </c>
      <c r="EH95">
        <v>3</v>
      </c>
      <c r="EI95" t="s">
        <v>305</v>
      </c>
      <c r="EJ95">
        <v>100</v>
      </c>
      <c r="EK95">
        <v>100</v>
      </c>
      <c r="EL95">
        <v>2.1080000000000001</v>
      </c>
      <c r="EM95">
        <v>8.7999999999999995E-2</v>
      </c>
      <c r="EN95">
        <v>1.699682173289264</v>
      </c>
      <c r="EO95">
        <v>1.948427853356016E-3</v>
      </c>
      <c r="EP95">
        <v>-1.17243448438673E-6</v>
      </c>
      <c r="EQ95">
        <v>3.7522437633766031E-10</v>
      </c>
      <c r="ER95">
        <v>-6.0030936878546187E-2</v>
      </c>
      <c r="ES95">
        <v>1.324990706552629E-3</v>
      </c>
      <c r="ET95">
        <v>4.5198677459254959E-4</v>
      </c>
      <c r="EU95">
        <v>-2.6198240979392152E-7</v>
      </c>
      <c r="EV95">
        <v>2</v>
      </c>
      <c r="EW95">
        <v>2078</v>
      </c>
      <c r="EX95">
        <v>1</v>
      </c>
      <c r="EY95">
        <v>28</v>
      </c>
      <c r="EZ95">
        <v>3.1</v>
      </c>
      <c r="FA95">
        <v>3.1</v>
      </c>
      <c r="FB95">
        <v>1.2793000000000001</v>
      </c>
      <c r="FC95">
        <v>2.5268600000000001</v>
      </c>
      <c r="FD95">
        <v>2.8491200000000001</v>
      </c>
      <c r="FE95">
        <v>3.1713900000000002</v>
      </c>
      <c r="FF95">
        <v>3.0981399999999999</v>
      </c>
      <c r="FG95">
        <v>2.3925800000000002</v>
      </c>
      <c r="FH95">
        <v>36.104999999999997</v>
      </c>
      <c r="FI95">
        <v>24.227599999999999</v>
      </c>
      <c r="FJ95">
        <v>18</v>
      </c>
      <c r="FK95">
        <v>1064.5</v>
      </c>
      <c r="FL95">
        <v>717.71400000000006</v>
      </c>
      <c r="FM95">
        <v>24.9999</v>
      </c>
      <c r="FN95">
        <v>24.393000000000001</v>
      </c>
      <c r="FO95">
        <v>30</v>
      </c>
      <c r="FP95">
        <v>24.165800000000001</v>
      </c>
      <c r="FQ95">
        <v>24.2455</v>
      </c>
      <c r="FR95">
        <v>25.633099999999999</v>
      </c>
      <c r="FS95">
        <v>29.8385</v>
      </c>
      <c r="FT95">
        <v>0</v>
      </c>
      <c r="FU95">
        <v>25</v>
      </c>
      <c r="FV95">
        <v>300</v>
      </c>
      <c r="FW95">
        <v>17.0489</v>
      </c>
      <c r="FX95">
        <v>101.211</v>
      </c>
      <c r="FY95">
        <v>101.614</v>
      </c>
    </row>
    <row r="96" spans="1:181" x14ac:dyDescent="0.2">
      <c r="A96">
        <v>78</v>
      </c>
      <c r="B96">
        <v>1634236934.5999999</v>
      </c>
      <c r="C96">
        <v>13395.5</v>
      </c>
      <c r="D96" t="s">
        <v>623</v>
      </c>
      <c r="E96" t="s">
        <v>624</v>
      </c>
      <c r="F96" t="s">
        <v>300</v>
      </c>
      <c r="G96">
        <v>1634236934.5999999</v>
      </c>
      <c r="H96">
        <f t="shared" si="92"/>
        <v>3.9265113014563934E-3</v>
      </c>
      <c r="I96">
        <f t="shared" si="93"/>
        <v>3.9265113014563933</v>
      </c>
      <c r="J96">
        <f t="shared" si="94"/>
        <v>7.7457794339421602</v>
      </c>
      <c r="K96">
        <f t="shared" si="95"/>
        <v>194.92099999999999</v>
      </c>
      <c r="L96">
        <f t="shared" si="96"/>
        <v>130.44494523409523</v>
      </c>
      <c r="M96">
        <f t="shared" si="97"/>
        <v>11.735633892622555</v>
      </c>
      <c r="N96">
        <f t="shared" si="98"/>
        <v>17.536298473495599</v>
      </c>
      <c r="O96">
        <f t="shared" si="99"/>
        <v>0.2158184970211097</v>
      </c>
      <c r="P96">
        <f t="shared" si="100"/>
        <v>2.7474330239830649</v>
      </c>
      <c r="Q96">
        <f t="shared" si="101"/>
        <v>0.20682309602572727</v>
      </c>
      <c r="R96">
        <f t="shared" si="102"/>
        <v>0.13004139280729238</v>
      </c>
      <c r="S96">
        <f t="shared" si="103"/>
        <v>241.7129031274913</v>
      </c>
      <c r="T96">
        <f t="shared" si="104"/>
        <v>26.688050761474301</v>
      </c>
      <c r="U96">
        <f t="shared" si="105"/>
        <v>25.953299999999999</v>
      </c>
      <c r="V96">
        <f t="shared" si="106"/>
        <v>3.36494528224287</v>
      </c>
      <c r="W96">
        <f t="shared" si="107"/>
        <v>49.764926662006324</v>
      </c>
      <c r="X96">
        <f t="shared" si="108"/>
        <v>1.7050750980606399</v>
      </c>
      <c r="Y96">
        <f t="shared" si="109"/>
        <v>3.4262586372148749</v>
      </c>
      <c r="Z96">
        <f t="shared" si="110"/>
        <v>1.6598701841822301</v>
      </c>
      <c r="AA96">
        <f t="shared" si="111"/>
        <v>-173.15914839422695</v>
      </c>
      <c r="AB96">
        <f t="shared" si="112"/>
        <v>45.235728646313312</v>
      </c>
      <c r="AC96">
        <f t="shared" si="113"/>
        <v>3.5216092990419647</v>
      </c>
      <c r="AD96">
        <f t="shared" si="114"/>
        <v>117.31109267861962</v>
      </c>
      <c r="AE96">
        <v>0</v>
      </c>
      <c r="AF96">
        <v>0</v>
      </c>
      <c r="AG96">
        <f t="shared" si="115"/>
        <v>1</v>
      </c>
      <c r="AH96">
        <f t="shared" si="116"/>
        <v>0</v>
      </c>
      <c r="AI96">
        <f t="shared" si="117"/>
        <v>47684.890507884396</v>
      </c>
      <c r="AJ96" t="s">
        <v>301</v>
      </c>
      <c r="AK96">
        <v>0</v>
      </c>
      <c r="AL96">
        <v>0</v>
      </c>
      <c r="AM96">
        <v>0</v>
      </c>
      <c r="AN96" t="e">
        <f t="shared" si="118"/>
        <v>#DIV/0!</v>
      </c>
      <c r="AO96">
        <v>-1</v>
      </c>
      <c r="AP96" t="s">
        <v>625</v>
      </c>
      <c r="AQ96">
        <v>10253.700000000001</v>
      </c>
      <c r="AR96">
        <v>1154.4288461538461</v>
      </c>
      <c r="AS96">
        <v>1363.03</v>
      </c>
      <c r="AT96">
        <f t="shared" si="119"/>
        <v>0.15304223226646074</v>
      </c>
      <c r="AU96">
        <v>0.5</v>
      </c>
      <c r="AV96">
        <f t="shared" si="120"/>
        <v>1261.0847995479228</v>
      </c>
      <c r="AW96">
        <f t="shared" si="121"/>
        <v>7.7457794339421602</v>
      </c>
      <c r="AX96">
        <f t="shared" si="122"/>
        <v>96.499616400058144</v>
      </c>
      <c r="AY96">
        <f t="shared" si="123"/>
        <v>6.9351239798286146E-3</v>
      </c>
      <c r="AZ96">
        <f t="shared" si="124"/>
        <v>-1</v>
      </c>
      <c r="BA96" t="e">
        <f t="shared" si="125"/>
        <v>#DIV/0!</v>
      </c>
      <c r="BB96" t="s">
        <v>301</v>
      </c>
      <c r="BC96">
        <v>0</v>
      </c>
      <c r="BD96" t="e">
        <f t="shared" si="126"/>
        <v>#DIV/0!</v>
      </c>
      <c r="BE96" t="e">
        <f t="shared" si="127"/>
        <v>#DIV/0!</v>
      </c>
      <c r="BF96" t="e">
        <f t="shared" si="128"/>
        <v>#DIV/0!</v>
      </c>
      <c r="BG96" t="e">
        <f t="shared" si="129"/>
        <v>#DIV/0!</v>
      </c>
      <c r="BH96">
        <f t="shared" si="130"/>
        <v>0.15304223226646069</v>
      </c>
      <c r="BI96" t="e">
        <f t="shared" si="131"/>
        <v>#DIV/0!</v>
      </c>
      <c r="BJ96" t="e">
        <f t="shared" si="132"/>
        <v>#DIV/0!</v>
      </c>
      <c r="BK96" t="e">
        <f t="shared" si="133"/>
        <v>#DIV/0!</v>
      </c>
      <c r="BL96">
        <f t="shared" si="134"/>
        <v>1499.85</v>
      </c>
      <c r="BM96">
        <f t="shared" si="135"/>
        <v>1261.0847995479228</v>
      </c>
      <c r="BN96">
        <f t="shared" si="136"/>
        <v>0.84080728042665798</v>
      </c>
      <c r="BO96">
        <f t="shared" si="137"/>
        <v>0.16115805122344989</v>
      </c>
      <c r="BP96">
        <v>6</v>
      </c>
      <c r="BQ96">
        <v>0.5</v>
      </c>
      <c r="BR96" t="s">
        <v>303</v>
      </c>
      <c r="BS96">
        <v>1634236934.5999999</v>
      </c>
      <c r="BT96">
        <v>194.92099999999999</v>
      </c>
      <c r="BU96">
        <v>200.02799999999999</v>
      </c>
      <c r="BV96">
        <v>18.952400000000001</v>
      </c>
      <c r="BW96">
        <v>16.640999999999998</v>
      </c>
      <c r="BX96">
        <v>193.173</v>
      </c>
      <c r="BY96">
        <v>18.871400000000001</v>
      </c>
      <c r="BZ96">
        <v>999.93799999999999</v>
      </c>
      <c r="CA96">
        <v>89.866299999999995</v>
      </c>
      <c r="CB96">
        <v>9.9883600000000003E-2</v>
      </c>
      <c r="CC96">
        <v>26.258700000000001</v>
      </c>
      <c r="CD96">
        <v>25.953299999999999</v>
      </c>
      <c r="CE96">
        <v>999.9</v>
      </c>
      <c r="CF96">
        <v>0</v>
      </c>
      <c r="CG96">
        <v>0</v>
      </c>
      <c r="CH96">
        <v>10010.6</v>
      </c>
      <c r="CI96">
        <v>0</v>
      </c>
      <c r="CJ96">
        <v>1.5289399999999999E-3</v>
      </c>
      <c r="CK96">
        <v>1499.85</v>
      </c>
      <c r="CL96">
        <v>0.97300200000000003</v>
      </c>
      <c r="CM96">
        <v>2.69976E-2</v>
      </c>
      <c r="CN96">
        <v>0</v>
      </c>
      <c r="CO96">
        <v>1150.33</v>
      </c>
      <c r="CP96">
        <v>5.0005600000000001</v>
      </c>
      <c r="CQ96">
        <v>17048.2</v>
      </c>
      <c r="CR96">
        <v>12930.2</v>
      </c>
      <c r="CS96">
        <v>40.375</v>
      </c>
      <c r="CT96">
        <v>40.811999999999998</v>
      </c>
      <c r="CU96">
        <v>39.125</v>
      </c>
      <c r="CV96">
        <v>40.936999999999998</v>
      </c>
      <c r="CW96">
        <v>40.811999999999998</v>
      </c>
      <c r="CX96">
        <v>1454.49</v>
      </c>
      <c r="CY96">
        <v>40.36</v>
      </c>
      <c r="CZ96">
        <v>0</v>
      </c>
      <c r="DA96">
        <v>141</v>
      </c>
      <c r="DB96">
        <v>0</v>
      </c>
      <c r="DC96">
        <v>1154.4288461538461</v>
      </c>
      <c r="DD96">
        <v>-31.683760709297971</v>
      </c>
      <c r="DE96">
        <v>-411.02906007323418</v>
      </c>
      <c r="DF96">
        <v>17100.56923076923</v>
      </c>
      <c r="DG96">
        <v>15</v>
      </c>
      <c r="DH96">
        <v>1634236957.5999999</v>
      </c>
      <c r="DI96" t="s">
        <v>626</v>
      </c>
      <c r="DJ96">
        <v>1634236956.0999999</v>
      </c>
      <c r="DK96">
        <v>1634236957.5999999</v>
      </c>
      <c r="DL96">
        <v>89</v>
      </c>
      <c r="DM96">
        <v>-0.217</v>
      </c>
      <c r="DN96">
        <v>-1E-3</v>
      </c>
      <c r="DO96">
        <v>1.748</v>
      </c>
      <c r="DP96">
        <v>8.1000000000000003E-2</v>
      </c>
      <c r="DQ96">
        <v>200</v>
      </c>
      <c r="DR96">
        <v>17</v>
      </c>
      <c r="DS96">
        <v>0.39</v>
      </c>
      <c r="DT96">
        <v>0.03</v>
      </c>
      <c r="DU96">
        <v>-4.8469063414634146</v>
      </c>
      <c r="DV96">
        <v>-0.27597156794426358</v>
      </c>
      <c r="DW96">
        <v>3.519285943068276E-2</v>
      </c>
      <c r="DX96">
        <v>1</v>
      </c>
      <c r="DY96">
        <v>1156.2374285714291</v>
      </c>
      <c r="DZ96">
        <v>-32.727050175340239</v>
      </c>
      <c r="EA96">
        <v>3.2936513327978392</v>
      </c>
      <c r="EB96">
        <v>0</v>
      </c>
      <c r="EC96">
        <v>2.3264297560975611</v>
      </c>
      <c r="ED96">
        <v>0.19906557491289159</v>
      </c>
      <c r="EE96">
        <v>2.20229217050853E-2</v>
      </c>
      <c r="EF96">
        <v>0</v>
      </c>
      <c r="EG96">
        <v>1</v>
      </c>
      <c r="EH96">
        <v>3</v>
      </c>
      <c r="EI96" t="s">
        <v>318</v>
      </c>
      <c r="EJ96">
        <v>100</v>
      </c>
      <c r="EK96">
        <v>100</v>
      </c>
      <c r="EL96">
        <v>1.748</v>
      </c>
      <c r="EM96">
        <v>8.1000000000000003E-2</v>
      </c>
      <c r="EN96">
        <v>1.6219547416754809</v>
      </c>
      <c r="EO96">
        <v>1.948427853356016E-3</v>
      </c>
      <c r="EP96">
        <v>-1.17243448438673E-6</v>
      </c>
      <c r="EQ96">
        <v>3.7522437633766031E-10</v>
      </c>
      <c r="ER96">
        <v>-6.2676515307990344E-2</v>
      </c>
      <c r="ES96">
        <v>1.324990706552629E-3</v>
      </c>
      <c r="ET96">
        <v>4.5198677459254959E-4</v>
      </c>
      <c r="EU96">
        <v>-2.6198240979392152E-7</v>
      </c>
      <c r="EV96">
        <v>2</v>
      </c>
      <c r="EW96">
        <v>2078</v>
      </c>
      <c r="EX96">
        <v>1</v>
      </c>
      <c r="EY96">
        <v>28</v>
      </c>
      <c r="EZ96">
        <v>2.1</v>
      </c>
      <c r="FA96">
        <v>2</v>
      </c>
      <c r="FB96">
        <v>0.91918900000000003</v>
      </c>
      <c r="FC96">
        <v>2.5341800000000001</v>
      </c>
      <c r="FD96">
        <v>2.8491200000000001</v>
      </c>
      <c r="FE96">
        <v>3.1726100000000002</v>
      </c>
      <c r="FF96">
        <v>3.0981399999999999</v>
      </c>
      <c r="FG96">
        <v>2.3999000000000001</v>
      </c>
      <c r="FH96">
        <v>36.104999999999997</v>
      </c>
      <c r="FI96">
        <v>24.227599999999999</v>
      </c>
      <c r="FJ96">
        <v>18</v>
      </c>
      <c r="FK96">
        <v>1065.51</v>
      </c>
      <c r="FL96">
        <v>716.60900000000004</v>
      </c>
      <c r="FM96">
        <v>24.9999</v>
      </c>
      <c r="FN96">
        <v>24.377300000000002</v>
      </c>
      <c r="FO96">
        <v>30.0001</v>
      </c>
      <c r="FP96">
        <v>24.147400000000001</v>
      </c>
      <c r="FQ96">
        <v>24.225200000000001</v>
      </c>
      <c r="FR96">
        <v>18.443200000000001</v>
      </c>
      <c r="FS96">
        <v>31.5092</v>
      </c>
      <c r="FT96">
        <v>0</v>
      </c>
      <c r="FU96">
        <v>25</v>
      </c>
      <c r="FV96">
        <v>200</v>
      </c>
      <c r="FW96">
        <v>16.647300000000001</v>
      </c>
      <c r="FX96">
        <v>101.215</v>
      </c>
      <c r="FY96">
        <v>101.61</v>
      </c>
    </row>
    <row r="97" spans="1:181" x14ac:dyDescent="0.2">
      <c r="A97">
        <v>79</v>
      </c>
      <c r="B97">
        <v>1634237078.5999999</v>
      </c>
      <c r="C97">
        <v>13539.5</v>
      </c>
      <c r="D97" t="s">
        <v>627</v>
      </c>
      <c r="E97" t="s">
        <v>628</v>
      </c>
      <c r="F97" t="s">
        <v>300</v>
      </c>
      <c r="G97">
        <v>1634237078.5999999</v>
      </c>
      <c r="H97">
        <f t="shared" si="92"/>
        <v>4.4647600312114084E-3</v>
      </c>
      <c r="I97">
        <f t="shared" si="93"/>
        <v>4.4647600312114086</v>
      </c>
      <c r="J97">
        <f t="shared" si="94"/>
        <v>2.9148110352449894</v>
      </c>
      <c r="K97">
        <f t="shared" si="95"/>
        <v>98.009600000000006</v>
      </c>
      <c r="L97">
        <f t="shared" si="96"/>
        <v>75.832434764657251</v>
      </c>
      <c r="M97">
        <f t="shared" si="97"/>
        <v>6.8215885076183413</v>
      </c>
      <c r="N97">
        <f t="shared" si="98"/>
        <v>8.816559339960321</v>
      </c>
      <c r="O97">
        <f t="shared" si="99"/>
        <v>0.2485094675630134</v>
      </c>
      <c r="P97">
        <f t="shared" si="100"/>
        <v>2.7476645355961109</v>
      </c>
      <c r="Q97">
        <f t="shared" si="101"/>
        <v>0.23666386535512007</v>
      </c>
      <c r="R97">
        <f t="shared" si="102"/>
        <v>0.14893213287071391</v>
      </c>
      <c r="S97">
        <f t="shared" si="103"/>
        <v>241.74801512761925</v>
      </c>
      <c r="T97">
        <f t="shared" si="104"/>
        <v>26.624068600174152</v>
      </c>
      <c r="U97">
        <f t="shared" si="105"/>
        <v>25.954499999999999</v>
      </c>
      <c r="V97">
        <f t="shared" si="106"/>
        <v>3.3651843111418307</v>
      </c>
      <c r="W97">
        <f t="shared" si="107"/>
        <v>49.83617488498048</v>
      </c>
      <c r="X97">
        <f t="shared" si="108"/>
        <v>1.7160561404667201</v>
      </c>
      <c r="Y97">
        <f t="shared" si="109"/>
        <v>3.4433945711670209</v>
      </c>
      <c r="Z97">
        <f t="shared" si="110"/>
        <v>1.6491281706751106</v>
      </c>
      <c r="AA97">
        <f t="shared" si="111"/>
        <v>-196.89591737642311</v>
      </c>
      <c r="AB97">
        <f t="shared" si="112"/>
        <v>57.578943555216469</v>
      </c>
      <c r="AC97">
        <f t="shared" si="113"/>
        <v>4.484080370301168</v>
      </c>
      <c r="AD97">
        <f t="shared" si="114"/>
        <v>106.91512167671378</v>
      </c>
      <c r="AE97">
        <v>0</v>
      </c>
      <c r="AF97">
        <v>0</v>
      </c>
      <c r="AG97">
        <f t="shared" si="115"/>
        <v>1</v>
      </c>
      <c r="AH97">
        <f t="shared" si="116"/>
        <v>0</v>
      </c>
      <c r="AI97">
        <f t="shared" si="117"/>
        <v>47677.48594319402</v>
      </c>
      <c r="AJ97" t="s">
        <v>301</v>
      </c>
      <c r="AK97">
        <v>0</v>
      </c>
      <c r="AL97">
        <v>0</v>
      </c>
      <c r="AM97">
        <v>0</v>
      </c>
      <c r="AN97" t="e">
        <f t="shared" si="118"/>
        <v>#DIV/0!</v>
      </c>
      <c r="AO97">
        <v>-1</v>
      </c>
      <c r="AP97" t="s">
        <v>629</v>
      </c>
      <c r="AQ97">
        <v>10254.799999999999</v>
      </c>
      <c r="AR97">
        <v>985.11069230769237</v>
      </c>
      <c r="AS97">
        <v>1128.3499999999999</v>
      </c>
      <c r="AT97">
        <f t="shared" si="119"/>
        <v>0.12694581263996774</v>
      </c>
      <c r="AU97">
        <v>0.5</v>
      </c>
      <c r="AV97">
        <f t="shared" si="120"/>
        <v>1261.2695995479892</v>
      </c>
      <c r="AW97">
        <f t="shared" si="121"/>
        <v>2.9148110352449894</v>
      </c>
      <c r="AX97">
        <f t="shared" si="122"/>
        <v>80.056447136353086</v>
      </c>
      <c r="AY97">
        <f t="shared" si="123"/>
        <v>3.1038653723581143E-3</v>
      </c>
      <c r="AZ97">
        <f t="shared" si="124"/>
        <v>-1</v>
      </c>
      <c r="BA97" t="e">
        <f t="shared" si="125"/>
        <v>#DIV/0!</v>
      </c>
      <c r="BB97" t="s">
        <v>301</v>
      </c>
      <c r="BC97">
        <v>0</v>
      </c>
      <c r="BD97" t="e">
        <f t="shared" si="126"/>
        <v>#DIV/0!</v>
      </c>
      <c r="BE97" t="e">
        <f t="shared" si="127"/>
        <v>#DIV/0!</v>
      </c>
      <c r="BF97" t="e">
        <f t="shared" si="128"/>
        <v>#DIV/0!</v>
      </c>
      <c r="BG97" t="e">
        <f t="shared" si="129"/>
        <v>#DIV/0!</v>
      </c>
      <c r="BH97">
        <f t="shared" si="130"/>
        <v>0.12694581263996768</v>
      </c>
      <c r="BI97" t="e">
        <f t="shared" si="131"/>
        <v>#DIV/0!</v>
      </c>
      <c r="BJ97" t="e">
        <f t="shared" si="132"/>
        <v>#DIV/0!</v>
      </c>
      <c r="BK97" t="e">
        <f t="shared" si="133"/>
        <v>#DIV/0!</v>
      </c>
      <c r="BL97">
        <f t="shared" si="134"/>
        <v>1500.07</v>
      </c>
      <c r="BM97">
        <f t="shared" si="135"/>
        <v>1261.2695995479892</v>
      </c>
      <c r="BN97">
        <f t="shared" si="136"/>
        <v>0.84080716203109807</v>
      </c>
      <c r="BO97">
        <f t="shared" si="137"/>
        <v>0.16115782272001924</v>
      </c>
      <c r="BP97">
        <v>6</v>
      </c>
      <c r="BQ97">
        <v>0.5</v>
      </c>
      <c r="BR97" t="s">
        <v>303</v>
      </c>
      <c r="BS97">
        <v>1634237078.5999999</v>
      </c>
      <c r="BT97">
        <v>98.009600000000006</v>
      </c>
      <c r="BU97">
        <v>100.021</v>
      </c>
      <c r="BV97">
        <v>19.076599999999999</v>
      </c>
      <c r="BW97">
        <v>16.448899999999998</v>
      </c>
      <c r="BX97">
        <v>96.452600000000004</v>
      </c>
      <c r="BY97">
        <v>19.000599999999999</v>
      </c>
      <c r="BZ97">
        <v>1000.02</v>
      </c>
      <c r="CA97">
        <v>89.856200000000001</v>
      </c>
      <c r="CB97">
        <v>9.9879200000000001E-2</v>
      </c>
      <c r="CC97">
        <v>26.3432</v>
      </c>
      <c r="CD97">
        <v>25.954499999999999</v>
      </c>
      <c r="CE97">
        <v>999.9</v>
      </c>
      <c r="CF97">
        <v>0</v>
      </c>
      <c r="CG97">
        <v>0</v>
      </c>
      <c r="CH97">
        <v>10013.1</v>
      </c>
      <c r="CI97">
        <v>0</v>
      </c>
      <c r="CJ97">
        <v>1.5289399999999999E-3</v>
      </c>
      <c r="CK97">
        <v>1500.07</v>
      </c>
      <c r="CL97">
        <v>0.97300699999999996</v>
      </c>
      <c r="CM97">
        <v>2.6992700000000001E-2</v>
      </c>
      <c r="CN97">
        <v>0</v>
      </c>
      <c r="CO97">
        <v>981.55399999999997</v>
      </c>
      <c r="CP97">
        <v>5.0005600000000001</v>
      </c>
      <c r="CQ97">
        <v>14549.4</v>
      </c>
      <c r="CR97">
        <v>12932.1</v>
      </c>
      <c r="CS97">
        <v>39.561999999999998</v>
      </c>
      <c r="CT97">
        <v>39.75</v>
      </c>
      <c r="CU97">
        <v>38.5</v>
      </c>
      <c r="CV97">
        <v>38.686999999999998</v>
      </c>
      <c r="CW97">
        <v>40</v>
      </c>
      <c r="CX97">
        <v>1454.71</v>
      </c>
      <c r="CY97">
        <v>40.36</v>
      </c>
      <c r="CZ97">
        <v>0</v>
      </c>
      <c r="DA97">
        <v>143.39999985694891</v>
      </c>
      <c r="DB97">
        <v>0</v>
      </c>
      <c r="DC97">
        <v>985.11069230769237</v>
      </c>
      <c r="DD97">
        <v>-28.010529909025141</v>
      </c>
      <c r="DE97">
        <v>-441.87350429241337</v>
      </c>
      <c r="DF97">
        <v>14602.61538461539</v>
      </c>
      <c r="DG97">
        <v>15</v>
      </c>
      <c r="DH97">
        <v>1634237103.0999999</v>
      </c>
      <c r="DI97" t="s">
        <v>630</v>
      </c>
      <c r="DJ97">
        <v>1634237103.0999999</v>
      </c>
      <c r="DK97">
        <v>1634237101.5999999</v>
      </c>
      <c r="DL97">
        <v>90</v>
      </c>
      <c r="DM97">
        <v>-2.8000000000000001E-2</v>
      </c>
      <c r="DN97">
        <v>-2E-3</v>
      </c>
      <c r="DO97">
        <v>1.5569999999999999</v>
      </c>
      <c r="DP97">
        <v>7.5999999999999998E-2</v>
      </c>
      <c r="DQ97">
        <v>100</v>
      </c>
      <c r="DR97">
        <v>16</v>
      </c>
      <c r="DS97">
        <v>0.31</v>
      </c>
      <c r="DT97">
        <v>0.03</v>
      </c>
      <c r="DU97">
        <v>-1.9717168292682929</v>
      </c>
      <c r="DV97">
        <v>-3.5525226480840381E-2</v>
      </c>
      <c r="DW97">
        <v>2.38234577407846E-2</v>
      </c>
      <c r="DX97">
        <v>1</v>
      </c>
      <c r="DY97">
        <v>986.71617142857144</v>
      </c>
      <c r="DZ97">
        <v>-28.945455968689039</v>
      </c>
      <c r="EA97">
        <v>2.923292668850507</v>
      </c>
      <c r="EB97">
        <v>0</v>
      </c>
      <c r="EC97">
        <v>2.6312026829268289</v>
      </c>
      <c r="ED97">
        <v>0.1650892682926873</v>
      </c>
      <c r="EE97">
        <v>1.7984065850335969E-2</v>
      </c>
      <c r="EF97">
        <v>0</v>
      </c>
      <c r="EG97">
        <v>1</v>
      </c>
      <c r="EH97">
        <v>3</v>
      </c>
      <c r="EI97" t="s">
        <v>318</v>
      </c>
      <c r="EJ97">
        <v>100</v>
      </c>
      <c r="EK97">
        <v>100</v>
      </c>
      <c r="EL97">
        <v>1.5569999999999999</v>
      </c>
      <c r="EM97">
        <v>7.5999999999999998E-2</v>
      </c>
      <c r="EN97">
        <v>1.404437670836036</v>
      </c>
      <c r="EO97">
        <v>1.948427853356016E-3</v>
      </c>
      <c r="EP97">
        <v>-1.17243448438673E-6</v>
      </c>
      <c r="EQ97">
        <v>3.7522437633766031E-10</v>
      </c>
      <c r="ER97">
        <v>-6.3548426250538054E-2</v>
      </c>
      <c r="ES97">
        <v>1.324990706552629E-3</v>
      </c>
      <c r="ET97">
        <v>4.5198677459254959E-4</v>
      </c>
      <c r="EU97">
        <v>-2.6198240979392152E-7</v>
      </c>
      <c r="EV97">
        <v>2</v>
      </c>
      <c r="EW97">
        <v>2078</v>
      </c>
      <c r="EX97">
        <v>1</v>
      </c>
      <c r="EY97">
        <v>28</v>
      </c>
      <c r="EZ97">
        <v>2</v>
      </c>
      <c r="FA97">
        <v>2</v>
      </c>
      <c r="FB97">
        <v>0.53710899999999995</v>
      </c>
      <c r="FC97">
        <v>2.5500500000000001</v>
      </c>
      <c r="FD97">
        <v>2.8491200000000001</v>
      </c>
      <c r="FE97">
        <v>3.1726100000000002</v>
      </c>
      <c r="FF97">
        <v>3.0981399999999999</v>
      </c>
      <c r="FG97">
        <v>2.4328599999999998</v>
      </c>
      <c r="FH97">
        <v>36.104999999999997</v>
      </c>
      <c r="FI97">
        <v>24.227599999999999</v>
      </c>
      <c r="FJ97">
        <v>18</v>
      </c>
      <c r="FK97">
        <v>1065.51</v>
      </c>
      <c r="FL97">
        <v>715.82</v>
      </c>
      <c r="FM97">
        <v>24.9999</v>
      </c>
      <c r="FN97">
        <v>24.3691</v>
      </c>
      <c r="FO97">
        <v>30.0001</v>
      </c>
      <c r="FP97">
        <v>24.1373</v>
      </c>
      <c r="FQ97">
        <v>24.215</v>
      </c>
      <c r="FR97">
        <v>10.7986</v>
      </c>
      <c r="FS97">
        <v>31.6768</v>
      </c>
      <c r="FT97">
        <v>0</v>
      </c>
      <c r="FU97">
        <v>25</v>
      </c>
      <c r="FV97">
        <v>100</v>
      </c>
      <c r="FW97">
        <v>16.441199999999998</v>
      </c>
      <c r="FX97">
        <v>101.211</v>
      </c>
      <c r="FY97">
        <v>101.607</v>
      </c>
    </row>
    <row r="98" spans="1:181" x14ac:dyDescent="0.2">
      <c r="A98">
        <v>80</v>
      </c>
      <c r="B98">
        <v>1634237224.0999999</v>
      </c>
      <c r="C98">
        <v>13685</v>
      </c>
      <c r="D98" t="s">
        <v>631</v>
      </c>
      <c r="E98" t="s">
        <v>632</v>
      </c>
      <c r="F98" t="s">
        <v>300</v>
      </c>
      <c r="G98">
        <v>1634237224.0999999</v>
      </c>
      <c r="H98">
        <f t="shared" si="92"/>
        <v>4.8355254128591213E-3</v>
      </c>
      <c r="I98">
        <f t="shared" si="93"/>
        <v>4.8355254128591216</v>
      </c>
      <c r="J98">
        <f t="shared" si="94"/>
        <v>8.0648936495454099E-2</v>
      </c>
      <c r="K98">
        <f t="shared" si="95"/>
        <v>49.842399999999998</v>
      </c>
      <c r="L98">
        <f t="shared" si="96"/>
        <v>47.896946008971426</v>
      </c>
      <c r="M98">
        <f t="shared" si="97"/>
        <v>4.3085177142567126</v>
      </c>
      <c r="N98">
        <f t="shared" si="98"/>
        <v>4.4835189133112001</v>
      </c>
      <c r="O98">
        <f t="shared" si="99"/>
        <v>0.27296297827964844</v>
      </c>
      <c r="P98">
        <f t="shared" si="100"/>
        <v>2.7449820787266983</v>
      </c>
      <c r="Q98">
        <f t="shared" si="101"/>
        <v>0.25872997927167035</v>
      </c>
      <c r="R98">
        <f t="shared" si="102"/>
        <v>0.1629231447715617</v>
      </c>
      <c r="S98">
        <f t="shared" si="103"/>
        <v>241.73423012735077</v>
      </c>
      <c r="T98">
        <f t="shared" si="104"/>
        <v>26.41156810435222</v>
      </c>
      <c r="U98">
        <f t="shared" si="105"/>
        <v>25.861999999999998</v>
      </c>
      <c r="V98">
        <f t="shared" si="106"/>
        <v>3.3468025948096081</v>
      </c>
      <c r="W98">
        <f t="shared" si="107"/>
        <v>50.069059865640796</v>
      </c>
      <c r="X98">
        <f t="shared" si="108"/>
        <v>1.7128934159546998</v>
      </c>
      <c r="Y98">
        <f t="shared" si="109"/>
        <v>3.4210616707228194</v>
      </c>
      <c r="Z98">
        <f t="shared" si="110"/>
        <v>1.6339091788549083</v>
      </c>
      <c r="AA98">
        <f t="shared" si="111"/>
        <v>-213.24667070708725</v>
      </c>
      <c r="AB98">
        <f t="shared" si="112"/>
        <v>54.903352790304737</v>
      </c>
      <c r="AC98">
        <f t="shared" si="113"/>
        <v>4.2755427800768748</v>
      </c>
      <c r="AD98">
        <f t="shared" si="114"/>
        <v>87.666454990645136</v>
      </c>
      <c r="AE98">
        <v>0</v>
      </c>
      <c r="AF98">
        <v>0</v>
      </c>
      <c r="AG98">
        <f t="shared" si="115"/>
        <v>1</v>
      </c>
      <c r="AH98">
        <f t="shared" si="116"/>
        <v>0</v>
      </c>
      <c r="AI98">
        <f t="shared" si="117"/>
        <v>47622.244759645269</v>
      </c>
      <c r="AJ98" t="s">
        <v>301</v>
      </c>
      <c r="AK98">
        <v>0</v>
      </c>
      <c r="AL98">
        <v>0</v>
      </c>
      <c r="AM98">
        <v>0</v>
      </c>
      <c r="AN98" t="e">
        <f t="shared" si="118"/>
        <v>#DIV/0!</v>
      </c>
      <c r="AO98">
        <v>-1</v>
      </c>
      <c r="AP98" t="s">
        <v>633</v>
      </c>
      <c r="AQ98">
        <v>10257.700000000001</v>
      </c>
      <c r="AR98">
        <v>913.80848000000003</v>
      </c>
      <c r="AS98">
        <v>1026.6199999999999</v>
      </c>
      <c r="AT98">
        <f t="shared" si="119"/>
        <v>0.10988634548323617</v>
      </c>
      <c r="AU98">
        <v>0.5</v>
      </c>
      <c r="AV98">
        <f t="shared" si="120"/>
        <v>1261.1942995478501</v>
      </c>
      <c r="AW98">
        <f t="shared" si="121"/>
        <v>8.0648936495454099E-2</v>
      </c>
      <c r="AX98">
        <f t="shared" si="122"/>
        <v>69.294016260801556</v>
      </c>
      <c r="AY98">
        <f t="shared" si="123"/>
        <v>8.5684571907982527E-4</v>
      </c>
      <c r="AZ98">
        <f t="shared" si="124"/>
        <v>-1</v>
      </c>
      <c r="BA98" t="e">
        <f t="shared" si="125"/>
        <v>#DIV/0!</v>
      </c>
      <c r="BB98" t="s">
        <v>301</v>
      </c>
      <c r="BC98">
        <v>0</v>
      </c>
      <c r="BD98" t="e">
        <f t="shared" si="126"/>
        <v>#DIV/0!</v>
      </c>
      <c r="BE98" t="e">
        <f t="shared" si="127"/>
        <v>#DIV/0!</v>
      </c>
      <c r="BF98" t="e">
        <f t="shared" si="128"/>
        <v>#DIV/0!</v>
      </c>
      <c r="BG98" t="e">
        <f t="shared" si="129"/>
        <v>#DIV/0!</v>
      </c>
      <c r="BH98">
        <f t="shared" si="130"/>
        <v>0.10988634548323613</v>
      </c>
      <c r="BI98" t="e">
        <f t="shared" si="131"/>
        <v>#DIV/0!</v>
      </c>
      <c r="BJ98" t="e">
        <f t="shared" si="132"/>
        <v>#DIV/0!</v>
      </c>
      <c r="BK98" t="e">
        <f t="shared" si="133"/>
        <v>#DIV/0!</v>
      </c>
      <c r="BL98">
        <f t="shared" si="134"/>
        <v>1499.98</v>
      </c>
      <c r="BM98">
        <f t="shared" si="135"/>
        <v>1261.1942995478501</v>
      </c>
      <c r="BN98">
        <f t="shared" si="136"/>
        <v>0.84080741046403962</v>
      </c>
      <c r="BO98">
        <f t="shared" si="137"/>
        <v>0.16115830219559646</v>
      </c>
      <c r="BP98">
        <v>6</v>
      </c>
      <c r="BQ98">
        <v>0.5</v>
      </c>
      <c r="BR98" t="s">
        <v>303</v>
      </c>
      <c r="BS98">
        <v>1634237224.0999999</v>
      </c>
      <c r="BT98">
        <v>49.842399999999998</v>
      </c>
      <c r="BU98">
        <v>50.035400000000003</v>
      </c>
      <c r="BV98">
        <v>19.041899999999998</v>
      </c>
      <c r="BW98">
        <v>16.195799999999998</v>
      </c>
      <c r="BX98">
        <v>48.429400000000001</v>
      </c>
      <c r="BY98">
        <v>18.9709</v>
      </c>
      <c r="BZ98">
        <v>999.98900000000003</v>
      </c>
      <c r="CA98">
        <v>89.853300000000004</v>
      </c>
      <c r="CB98">
        <v>0.10061299999999999</v>
      </c>
      <c r="CC98">
        <v>26.233000000000001</v>
      </c>
      <c r="CD98">
        <v>25.861999999999998</v>
      </c>
      <c r="CE98">
        <v>999.9</v>
      </c>
      <c r="CF98">
        <v>0</v>
      </c>
      <c r="CG98">
        <v>0</v>
      </c>
      <c r="CH98">
        <v>9997.5</v>
      </c>
      <c r="CI98">
        <v>0</v>
      </c>
      <c r="CJ98">
        <v>1.5289399999999999E-3</v>
      </c>
      <c r="CK98">
        <v>1499.98</v>
      </c>
      <c r="CL98">
        <v>0.97299599999999997</v>
      </c>
      <c r="CM98">
        <v>2.7003900000000001E-2</v>
      </c>
      <c r="CN98">
        <v>0</v>
      </c>
      <c r="CO98">
        <v>911.73</v>
      </c>
      <c r="CP98">
        <v>5.0005600000000001</v>
      </c>
      <c r="CQ98">
        <v>13471.1</v>
      </c>
      <c r="CR98">
        <v>12931.4</v>
      </c>
      <c r="CS98">
        <v>37.75</v>
      </c>
      <c r="CT98">
        <v>38.561999999999998</v>
      </c>
      <c r="CU98">
        <v>37.875</v>
      </c>
      <c r="CV98">
        <v>37.436999999999998</v>
      </c>
      <c r="CW98">
        <v>38.75</v>
      </c>
      <c r="CX98">
        <v>1454.61</v>
      </c>
      <c r="CY98">
        <v>40.369999999999997</v>
      </c>
      <c r="CZ98">
        <v>0</v>
      </c>
      <c r="DA98">
        <v>145.20000004768369</v>
      </c>
      <c r="DB98">
        <v>0</v>
      </c>
      <c r="DC98">
        <v>913.80848000000003</v>
      </c>
      <c r="DD98">
        <v>-15.699923058670761</v>
      </c>
      <c r="DE98">
        <v>-231.00769197690431</v>
      </c>
      <c r="DF98">
        <v>13498.156000000001</v>
      </c>
      <c r="DG98">
        <v>15</v>
      </c>
      <c r="DH98">
        <v>1634237249.5999999</v>
      </c>
      <c r="DI98" t="s">
        <v>634</v>
      </c>
      <c r="DJ98">
        <v>1634237239.0999999</v>
      </c>
      <c r="DK98">
        <v>1634237249.5999999</v>
      </c>
      <c r="DL98">
        <v>91</v>
      </c>
      <c r="DM98">
        <v>-5.5E-2</v>
      </c>
      <c r="DN98">
        <v>-1E-3</v>
      </c>
      <c r="DO98">
        <v>1.413</v>
      </c>
      <c r="DP98">
        <v>7.0999999999999994E-2</v>
      </c>
      <c r="DQ98">
        <v>50</v>
      </c>
      <c r="DR98">
        <v>16</v>
      </c>
      <c r="DS98">
        <v>0.18</v>
      </c>
      <c r="DT98">
        <v>0.04</v>
      </c>
      <c r="DU98">
        <v>-0.1202414048780488</v>
      </c>
      <c r="DV98">
        <v>-5.6020206271777048E-2</v>
      </c>
      <c r="DW98">
        <v>2.1491199438794129E-2</v>
      </c>
      <c r="DX98">
        <v>1</v>
      </c>
      <c r="DY98">
        <v>914.56557575757574</v>
      </c>
      <c r="DZ98">
        <v>-15.135784669987959</v>
      </c>
      <c r="EA98">
        <v>1.45322948677437</v>
      </c>
      <c r="EB98">
        <v>0</v>
      </c>
      <c r="EC98">
        <v>2.8760529268292681</v>
      </c>
      <c r="ED98">
        <v>9.3472682926832973E-2</v>
      </c>
      <c r="EE98">
        <v>1.323892491470079E-2</v>
      </c>
      <c r="EF98">
        <v>1</v>
      </c>
      <c r="EG98">
        <v>2</v>
      </c>
      <c r="EH98">
        <v>3</v>
      </c>
      <c r="EI98" t="s">
        <v>305</v>
      </c>
      <c r="EJ98">
        <v>100</v>
      </c>
      <c r="EK98">
        <v>100</v>
      </c>
      <c r="EL98">
        <v>1.413</v>
      </c>
      <c r="EM98">
        <v>7.0999999999999994E-2</v>
      </c>
      <c r="EN98">
        <v>1.3761113796150051</v>
      </c>
      <c r="EO98">
        <v>1.948427853356016E-3</v>
      </c>
      <c r="EP98">
        <v>-1.17243448438673E-6</v>
      </c>
      <c r="EQ98">
        <v>3.7522437633766031E-10</v>
      </c>
      <c r="ER98">
        <v>-6.5444952980077076E-2</v>
      </c>
      <c r="ES98">
        <v>1.324990706552629E-3</v>
      </c>
      <c r="ET98">
        <v>4.5198677459254959E-4</v>
      </c>
      <c r="EU98">
        <v>-2.6198240979392152E-7</v>
      </c>
      <c r="EV98">
        <v>2</v>
      </c>
      <c r="EW98">
        <v>2078</v>
      </c>
      <c r="EX98">
        <v>1</v>
      </c>
      <c r="EY98">
        <v>28</v>
      </c>
      <c r="EZ98">
        <v>2</v>
      </c>
      <c r="FA98">
        <v>2</v>
      </c>
      <c r="FB98">
        <v>0.34179700000000002</v>
      </c>
      <c r="FC98">
        <v>2.5622600000000002</v>
      </c>
      <c r="FD98">
        <v>2.8491200000000001</v>
      </c>
      <c r="FE98">
        <v>3.1738300000000002</v>
      </c>
      <c r="FF98">
        <v>3.0981399999999999</v>
      </c>
      <c r="FG98">
        <v>2.3999000000000001</v>
      </c>
      <c r="FH98">
        <v>36.104999999999997</v>
      </c>
      <c r="FI98">
        <v>24.2364</v>
      </c>
      <c r="FJ98">
        <v>18</v>
      </c>
      <c r="FK98">
        <v>1066.51</v>
      </c>
      <c r="FL98">
        <v>715.29399999999998</v>
      </c>
      <c r="FM98">
        <v>24.999600000000001</v>
      </c>
      <c r="FN98">
        <v>24.3691</v>
      </c>
      <c r="FO98">
        <v>30.0002</v>
      </c>
      <c r="FP98">
        <v>24.133199999999999</v>
      </c>
      <c r="FQ98">
        <v>24.210899999999999</v>
      </c>
      <c r="FR98">
        <v>6.8850100000000003</v>
      </c>
      <c r="FS98">
        <v>32.727499999999999</v>
      </c>
      <c r="FT98">
        <v>0</v>
      </c>
      <c r="FU98">
        <v>25</v>
      </c>
      <c r="FV98">
        <v>50</v>
      </c>
      <c r="FW98">
        <v>16.1448</v>
      </c>
      <c r="FX98">
        <v>101.21</v>
      </c>
      <c r="FY98">
        <v>101.60299999999999</v>
      </c>
    </row>
    <row r="99" spans="1:181" x14ac:dyDescent="0.2">
      <c r="A99">
        <v>81</v>
      </c>
      <c r="B99">
        <v>1634237370.5999999</v>
      </c>
      <c r="C99">
        <v>13831.5</v>
      </c>
      <c r="D99" t="s">
        <v>635</v>
      </c>
      <c r="E99" t="s">
        <v>636</v>
      </c>
      <c r="F99" t="s">
        <v>300</v>
      </c>
      <c r="G99">
        <v>1634237370.5999999</v>
      </c>
      <c r="H99">
        <f t="shared" si="92"/>
        <v>5.1944147225147204E-3</v>
      </c>
      <c r="I99">
        <f t="shared" si="93"/>
        <v>5.1944147225147201</v>
      </c>
      <c r="J99">
        <f t="shared" si="94"/>
        <v>-2.7773853440368201</v>
      </c>
      <c r="K99">
        <f t="shared" si="95"/>
        <v>2.72776</v>
      </c>
      <c r="L99">
        <f t="shared" si="96"/>
        <v>18.204892516238104</v>
      </c>
      <c r="M99">
        <f t="shared" si="97"/>
        <v>1.6373540332430285</v>
      </c>
      <c r="N99">
        <f t="shared" si="98"/>
        <v>0.245335633469696</v>
      </c>
      <c r="O99">
        <f t="shared" si="99"/>
        <v>0.29585863449296124</v>
      </c>
      <c r="P99">
        <f t="shared" si="100"/>
        <v>2.7485333761757982</v>
      </c>
      <c r="Q99">
        <f t="shared" si="101"/>
        <v>0.27923618453236509</v>
      </c>
      <c r="R99">
        <f t="shared" si="102"/>
        <v>0.17593820444285152</v>
      </c>
      <c r="S99">
        <f t="shared" si="103"/>
        <v>241.72204112708803</v>
      </c>
      <c r="T99">
        <f t="shared" si="104"/>
        <v>26.23759270333991</v>
      </c>
      <c r="U99">
        <f t="shared" si="105"/>
        <v>25.7941</v>
      </c>
      <c r="V99">
        <f t="shared" si="106"/>
        <v>3.3333652973039447</v>
      </c>
      <c r="W99">
        <f t="shared" si="107"/>
        <v>50.121836025286314</v>
      </c>
      <c r="X99">
        <f t="shared" si="108"/>
        <v>1.7071573961376001</v>
      </c>
      <c r="Y99">
        <f t="shared" si="109"/>
        <v>3.4060152849874541</v>
      </c>
      <c r="Z99">
        <f t="shared" si="110"/>
        <v>1.6262079011663446</v>
      </c>
      <c r="AA99">
        <f t="shared" si="111"/>
        <v>-229.07368926289917</v>
      </c>
      <c r="AB99">
        <f t="shared" si="112"/>
        <v>53.981584700418757</v>
      </c>
      <c r="AC99">
        <f t="shared" si="113"/>
        <v>4.1953292942729332</v>
      </c>
      <c r="AD99">
        <f t="shared" si="114"/>
        <v>70.825265858880556</v>
      </c>
      <c r="AE99">
        <v>0</v>
      </c>
      <c r="AF99">
        <v>0</v>
      </c>
      <c r="AG99">
        <f t="shared" si="115"/>
        <v>1</v>
      </c>
      <c r="AH99">
        <f t="shared" si="116"/>
        <v>0</v>
      </c>
      <c r="AI99">
        <f t="shared" si="117"/>
        <v>47730.167496668546</v>
      </c>
      <c r="AJ99" t="s">
        <v>301</v>
      </c>
      <c r="AK99">
        <v>0</v>
      </c>
      <c r="AL99">
        <v>0</v>
      </c>
      <c r="AM99">
        <v>0</v>
      </c>
      <c r="AN99" t="e">
        <f t="shared" si="118"/>
        <v>#DIV/0!</v>
      </c>
      <c r="AO99">
        <v>-1</v>
      </c>
      <c r="AP99" t="s">
        <v>637</v>
      </c>
      <c r="AQ99">
        <v>10255.4</v>
      </c>
      <c r="AR99">
        <v>887.08630769230763</v>
      </c>
      <c r="AS99">
        <v>962.53300000000002</v>
      </c>
      <c r="AT99">
        <f t="shared" si="119"/>
        <v>7.8383486392354706E-2</v>
      </c>
      <c r="AU99">
        <v>0.5</v>
      </c>
      <c r="AV99">
        <f t="shared" si="120"/>
        <v>1261.1273995477138</v>
      </c>
      <c r="AW99">
        <f t="shared" si="121"/>
        <v>-2.7773853440368201</v>
      </c>
      <c r="AX99">
        <f t="shared" si="122"/>
        <v>49.425781180736955</v>
      </c>
      <c r="AY99">
        <f t="shared" si="123"/>
        <v>-1.4093622457764816E-3</v>
      </c>
      <c r="AZ99">
        <f t="shared" si="124"/>
        <v>-1</v>
      </c>
      <c r="BA99" t="e">
        <f t="shared" si="125"/>
        <v>#DIV/0!</v>
      </c>
      <c r="BB99" t="s">
        <v>301</v>
      </c>
      <c r="BC99">
        <v>0</v>
      </c>
      <c r="BD99" t="e">
        <f t="shared" si="126"/>
        <v>#DIV/0!</v>
      </c>
      <c r="BE99" t="e">
        <f t="shared" si="127"/>
        <v>#DIV/0!</v>
      </c>
      <c r="BF99" t="e">
        <f t="shared" si="128"/>
        <v>#DIV/0!</v>
      </c>
      <c r="BG99" t="e">
        <f t="shared" si="129"/>
        <v>#DIV/0!</v>
      </c>
      <c r="BH99">
        <f t="shared" si="130"/>
        <v>7.8383486392354748E-2</v>
      </c>
      <c r="BI99" t="e">
        <f t="shared" si="131"/>
        <v>#DIV/0!</v>
      </c>
      <c r="BJ99" t="e">
        <f t="shared" si="132"/>
        <v>#DIV/0!</v>
      </c>
      <c r="BK99" t="e">
        <f t="shared" si="133"/>
        <v>#DIV/0!</v>
      </c>
      <c r="BL99">
        <f t="shared" si="134"/>
        <v>1499.9</v>
      </c>
      <c r="BM99">
        <f t="shared" si="135"/>
        <v>1261.1273995477138</v>
      </c>
      <c r="BN99">
        <f t="shared" si="136"/>
        <v>0.84080765354204534</v>
      </c>
      <c r="BO99">
        <f t="shared" si="137"/>
        <v>0.16115877133614775</v>
      </c>
      <c r="BP99">
        <v>6</v>
      </c>
      <c r="BQ99">
        <v>0.5</v>
      </c>
      <c r="BR99" t="s">
        <v>303</v>
      </c>
      <c r="BS99">
        <v>1634237370.5999999</v>
      </c>
      <c r="BT99">
        <v>2.72776</v>
      </c>
      <c r="BU99">
        <v>1.0698799999999999</v>
      </c>
      <c r="BV99">
        <v>18.981000000000002</v>
      </c>
      <c r="BW99">
        <v>15.9236</v>
      </c>
      <c r="BX99">
        <v>1.2816099999999999</v>
      </c>
      <c r="BY99">
        <v>18.864799999999999</v>
      </c>
      <c r="BZ99">
        <v>1000.03</v>
      </c>
      <c r="CA99">
        <v>89.840599999999995</v>
      </c>
      <c r="CB99">
        <v>9.9729600000000002E-2</v>
      </c>
      <c r="CC99">
        <v>26.1584</v>
      </c>
      <c r="CD99">
        <v>25.7941</v>
      </c>
      <c r="CE99">
        <v>999.9</v>
      </c>
      <c r="CF99">
        <v>0</v>
      </c>
      <c r="CG99">
        <v>0</v>
      </c>
      <c r="CH99">
        <v>10020</v>
      </c>
      <c r="CI99">
        <v>0</v>
      </c>
      <c r="CJ99">
        <v>1.5289399999999999E-3</v>
      </c>
      <c r="CK99">
        <v>1499.9</v>
      </c>
      <c r="CL99">
        <v>0.97299100000000005</v>
      </c>
      <c r="CM99">
        <v>2.7008899999999999E-2</v>
      </c>
      <c r="CN99">
        <v>0</v>
      </c>
      <c r="CO99">
        <v>886.90300000000002</v>
      </c>
      <c r="CP99">
        <v>5.0005600000000001</v>
      </c>
      <c r="CQ99">
        <v>13095.9</v>
      </c>
      <c r="CR99">
        <v>12930.6</v>
      </c>
      <c r="CS99">
        <v>38.186999999999998</v>
      </c>
      <c r="CT99">
        <v>39.125</v>
      </c>
      <c r="CU99">
        <v>37.375</v>
      </c>
      <c r="CV99">
        <v>38.125</v>
      </c>
      <c r="CW99">
        <v>39</v>
      </c>
      <c r="CX99">
        <v>1454.52</v>
      </c>
      <c r="CY99">
        <v>40.380000000000003</v>
      </c>
      <c r="CZ99">
        <v>0</v>
      </c>
      <c r="DA99">
        <v>146</v>
      </c>
      <c r="DB99">
        <v>0</v>
      </c>
      <c r="DC99">
        <v>887.08630769230763</v>
      </c>
      <c r="DD99">
        <v>-3.5477606893772342</v>
      </c>
      <c r="DE99">
        <v>-19.876923120580692</v>
      </c>
      <c r="DF99">
        <v>13098.63846153846</v>
      </c>
      <c r="DG99">
        <v>15</v>
      </c>
      <c r="DH99">
        <v>1634237313.5999999</v>
      </c>
      <c r="DI99" t="s">
        <v>638</v>
      </c>
      <c r="DJ99">
        <v>1634237309.5999999</v>
      </c>
      <c r="DK99">
        <v>1634237313.5999999</v>
      </c>
      <c r="DL99">
        <v>92</v>
      </c>
      <c r="DM99">
        <v>0.122</v>
      </c>
      <c r="DN99">
        <v>-1E-3</v>
      </c>
      <c r="DO99">
        <v>1.4430000000000001</v>
      </c>
      <c r="DP99">
        <v>6.8000000000000005E-2</v>
      </c>
      <c r="DQ99">
        <v>1</v>
      </c>
      <c r="DR99">
        <v>16</v>
      </c>
      <c r="DS99">
        <v>0.35</v>
      </c>
      <c r="DT99">
        <v>0.03</v>
      </c>
      <c r="DU99">
        <v>1.6731914634146341</v>
      </c>
      <c r="DV99">
        <v>-0.16781372822299401</v>
      </c>
      <c r="DW99">
        <v>1.9566060655270771E-2</v>
      </c>
      <c r="DX99">
        <v>1</v>
      </c>
      <c r="DY99">
        <v>887.29791428571434</v>
      </c>
      <c r="DZ99">
        <v>-4.0926340508811716</v>
      </c>
      <c r="EA99">
        <v>0.46428515692274608</v>
      </c>
      <c r="EB99">
        <v>0</v>
      </c>
      <c r="EC99">
        <v>3.0497809756097558</v>
      </c>
      <c r="ED99">
        <v>3.0987804878050331E-2</v>
      </c>
      <c r="EE99">
        <v>3.34991940556714E-3</v>
      </c>
      <c r="EF99">
        <v>1</v>
      </c>
      <c r="EG99">
        <v>2</v>
      </c>
      <c r="EH99">
        <v>3</v>
      </c>
      <c r="EI99" t="s">
        <v>305</v>
      </c>
      <c r="EJ99">
        <v>100</v>
      </c>
      <c r="EK99">
        <v>100</v>
      </c>
      <c r="EL99">
        <v>1.446</v>
      </c>
      <c r="EM99">
        <v>0.1162</v>
      </c>
      <c r="EN99">
        <v>1.443646582963569</v>
      </c>
      <c r="EO99">
        <v>1.948427853356016E-3</v>
      </c>
      <c r="EP99">
        <v>-1.17243448438673E-6</v>
      </c>
      <c r="EQ99">
        <v>3.7522437633766031E-10</v>
      </c>
      <c r="ER99">
        <v>-6.7865586923200827E-2</v>
      </c>
      <c r="ES99">
        <v>1.324990706552629E-3</v>
      </c>
      <c r="ET99">
        <v>4.5198677459254959E-4</v>
      </c>
      <c r="EU99">
        <v>-2.6198240979392152E-7</v>
      </c>
      <c r="EV99">
        <v>2</v>
      </c>
      <c r="EW99">
        <v>2078</v>
      </c>
      <c r="EX99">
        <v>1</v>
      </c>
      <c r="EY99">
        <v>28</v>
      </c>
      <c r="EZ99">
        <v>1</v>
      </c>
      <c r="FA99">
        <v>0.9</v>
      </c>
      <c r="FB99">
        <v>3.1738299999999997E-2</v>
      </c>
      <c r="FC99">
        <v>4.99756</v>
      </c>
      <c r="FD99">
        <v>2.8491200000000001</v>
      </c>
      <c r="FE99">
        <v>3.1726100000000002</v>
      </c>
      <c r="FF99">
        <v>3.0981399999999999</v>
      </c>
      <c r="FG99">
        <v>2.3815900000000001</v>
      </c>
      <c r="FH99">
        <v>36.128500000000003</v>
      </c>
      <c r="FI99">
        <v>24.227599999999999</v>
      </c>
      <c r="FJ99">
        <v>18</v>
      </c>
      <c r="FK99">
        <v>1064.98</v>
      </c>
      <c r="FL99">
        <v>714.50199999999995</v>
      </c>
      <c r="FM99">
        <v>24.9998</v>
      </c>
      <c r="FN99">
        <v>24.3794</v>
      </c>
      <c r="FO99">
        <v>30.0002</v>
      </c>
      <c r="FP99">
        <v>24.141400000000001</v>
      </c>
      <c r="FQ99">
        <v>24.216999999999999</v>
      </c>
      <c r="FR99">
        <v>0</v>
      </c>
      <c r="FS99">
        <v>33.952399999999997</v>
      </c>
      <c r="FT99">
        <v>0</v>
      </c>
      <c r="FU99">
        <v>25</v>
      </c>
      <c r="FV99">
        <v>0</v>
      </c>
      <c r="FW99">
        <v>15.8733</v>
      </c>
      <c r="FX99">
        <v>101.209</v>
      </c>
      <c r="FY99">
        <v>101.601</v>
      </c>
    </row>
    <row r="100" spans="1:181" x14ac:dyDescent="0.2">
      <c r="A100">
        <v>82</v>
      </c>
      <c r="B100">
        <v>1634237492.5999999</v>
      </c>
      <c r="C100">
        <v>13953.5</v>
      </c>
      <c r="D100" t="s">
        <v>639</v>
      </c>
      <c r="E100" t="s">
        <v>640</v>
      </c>
      <c r="F100" t="s">
        <v>300</v>
      </c>
      <c r="G100">
        <v>1634237492.5999999</v>
      </c>
      <c r="H100">
        <f t="shared" si="92"/>
        <v>5.4314073792737817E-3</v>
      </c>
      <c r="I100">
        <f t="shared" si="93"/>
        <v>5.4314073792737814</v>
      </c>
      <c r="J100">
        <f t="shared" si="94"/>
        <v>15.347008001925994</v>
      </c>
      <c r="K100">
        <f t="shared" si="95"/>
        <v>389.678</v>
      </c>
      <c r="L100">
        <f t="shared" si="96"/>
        <v>296.38138410766703</v>
      </c>
      <c r="M100">
        <f t="shared" si="97"/>
        <v>26.658012923834288</v>
      </c>
      <c r="N100">
        <f t="shared" si="98"/>
        <v>35.049573681592001</v>
      </c>
      <c r="O100">
        <f t="shared" si="99"/>
        <v>0.31100785005192411</v>
      </c>
      <c r="P100">
        <f t="shared" si="100"/>
        <v>2.7416609999647781</v>
      </c>
      <c r="Q100">
        <f t="shared" si="101"/>
        <v>0.29265309016997276</v>
      </c>
      <c r="R100">
        <f t="shared" si="102"/>
        <v>0.18446694811008157</v>
      </c>
      <c r="S100">
        <f t="shared" si="103"/>
        <v>241.75454012698825</v>
      </c>
      <c r="T100">
        <f t="shared" si="104"/>
        <v>26.250990641172958</v>
      </c>
      <c r="U100">
        <f t="shared" si="105"/>
        <v>25.770099999999999</v>
      </c>
      <c r="V100">
        <f t="shared" si="106"/>
        <v>3.3286270222858447</v>
      </c>
      <c r="W100">
        <f t="shared" si="107"/>
        <v>49.856951229718305</v>
      </c>
      <c r="X100">
        <f t="shared" si="108"/>
        <v>1.7060400991664002</v>
      </c>
      <c r="Y100">
        <f t="shared" si="109"/>
        <v>3.4218700844857888</v>
      </c>
      <c r="Z100">
        <f t="shared" si="110"/>
        <v>1.6225869231194445</v>
      </c>
      <c r="AA100">
        <f t="shared" si="111"/>
        <v>-239.52506542597376</v>
      </c>
      <c r="AB100">
        <f t="shared" si="112"/>
        <v>69.01175495387406</v>
      </c>
      <c r="AC100">
        <f t="shared" si="113"/>
        <v>5.3783594479702979</v>
      </c>
      <c r="AD100">
        <f t="shared" si="114"/>
        <v>76.619589102858839</v>
      </c>
      <c r="AE100">
        <v>0</v>
      </c>
      <c r="AF100">
        <v>0</v>
      </c>
      <c r="AG100">
        <f t="shared" si="115"/>
        <v>1</v>
      </c>
      <c r="AH100">
        <f t="shared" si="116"/>
        <v>0</v>
      </c>
      <c r="AI100">
        <f t="shared" si="117"/>
        <v>47531.420130659608</v>
      </c>
      <c r="AJ100" t="s">
        <v>301</v>
      </c>
      <c r="AK100">
        <v>0</v>
      </c>
      <c r="AL100">
        <v>0</v>
      </c>
      <c r="AM100">
        <v>0</v>
      </c>
      <c r="AN100" t="e">
        <f t="shared" si="118"/>
        <v>#DIV/0!</v>
      </c>
      <c r="AO100">
        <v>-1</v>
      </c>
      <c r="AP100" t="s">
        <v>641</v>
      </c>
      <c r="AQ100">
        <v>10251.200000000001</v>
      </c>
      <c r="AR100">
        <v>987.17480769230747</v>
      </c>
      <c r="AS100">
        <v>1165.26</v>
      </c>
      <c r="AT100">
        <f t="shared" si="119"/>
        <v>0.15282871831839462</v>
      </c>
      <c r="AU100">
        <v>0.5</v>
      </c>
      <c r="AV100">
        <f t="shared" si="120"/>
        <v>1261.295699547662</v>
      </c>
      <c r="AW100">
        <f t="shared" si="121"/>
        <v>15.347008001925994</v>
      </c>
      <c r="AX100">
        <f t="shared" si="122"/>
        <v>96.381102591186064</v>
      </c>
      <c r="AY100">
        <f t="shared" si="123"/>
        <v>1.2960488177188357E-2</v>
      </c>
      <c r="AZ100">
        <f t="shared" si="124"/>
        <v>-1</v>
      </c>
      <c r="BA100" t="e">
        <f t="shared" si="125"/>
        <v>#DIV/0!</v>
      </c>
      <c r="BB100" t="s">
        <v>301</v>
      </c>
      <c r="BC100">
        <v>0</v>
      </c>
      <c r="BD100" t="e">
        <f t="shared" si="126"/>
        <v>#DIV/0!</v>
      </c>
      <c r="BE100" t="e">
        <f t="shared" si="127"/>
        <v>#DIV/0!</v>
      </c>
      <c r="BF100" t="e">
        <f t="shared" si="128"/>
        <v>#DIV/0!</v>
      </c>
      <c r="BG100" t="e">
        <f t="shared" si="129"/>
        <v>#DIV/0!</v>
      </c>
      <c r="BH100">
        <f t="shared" si="130"/>
        <v>0.15282871831839462</v>
      </c>
      <c r="BI100" t="e">
        <f t="shared" si="131"/>
        <v>#DIV/0!</v>
      </c>
      <c r="BJ100" t="e">
        <f t="shared" si="132"/>
        <v>#DIV/0!</v>
      </c>
      <c r="BK100" t="e">
        <f t="shared" si="133"/>
        <v>#DIV/0!</v>
      </c>
      <c r="BL100">
        <f t="shared" si="134"/>
        <v>1500.1</v>
      </c>
      <c r="BM100">
        <f t="shared" si="135"/>
        <v>1261.295699547662</v>
      </c>
      <c r="BN100">
        <f t="shared" si="136"/>
        <v>0.8408077458487182</v>
      </c>
      <c r="BO100">
        <f t="shared" si="137"/>
        <v>0.16115894948802631</v>
      </c>
      <c r="BP100">
        <v>6</v>
      </c>
      <c r="BQ100">
        <v>0.5</v>
      </c>
      <c r="BR100" t="s">
        <v>303</v>
      </c>
      <c r="BS100">
        <v>1634237492.5999999</v>
      </c>
      <c r="BT100">
        <v>389.678</v>
      </c>
      <c r="BU100">
        <v>400.15600000000001</v>
      </c>
      <c r="BV100">
        <v>18.967600000000001</v>
      </c>
      <c r="BW100">
        <v>15.7706</v>
      </c>
      <c r="BX100">
        <v>387.33199999999999</v>
      </c>
      <c r="BY100">
        <v>18.9026</v>
      </c>
      <c r="BZ100">
        <v>1000.01</v>
      </c>
      <c r="CA100">
        <v>89.844800000000006</v>
      </c>
      <c r="CB100">
        <v>0.100164</v>
      </c>
      <c r="CC100">
        <v>26.236999999999998</v>
      </c>
      <c r="CD100">
        <v>25.770099999999999</v>
      </c>
      <c r="CE100">
        <v>999.9</v>
      </c>
      <c r="CF100">
        <v>0</v>
      </c>
      <c r="CG100">
        <v>0</v>
      </c>
      <c r="CH100">
        <v>9978.75</v>
      </c>
      <c r="CI100">
        <v>0</v>
      </c>
      <c r="CJ100">
        <v>1.5289399999999999E-3</v>
      </c>
      <c r="CK100">
        <v>1500.1</v>
      </c>
      <c r="CL100">
        <v>0.97298700000000005</v>
      </c>
      <c r="CM100">
        <v>2.7013200000000001E-2</v>
      </c>
      <c r="CN100">
        <v>0</v>
      </c>
      <c r="CO100">
        <v>987.18799999999999</v>
      </c>
      <c r="CP100">
        <v>5.0005600000000001</v>
      </c>
      <c r="CQ100">
        <v>14696.3</v>
      </c>
      <c r="CR100">
        <v>12932.3</v>
      </c>
      <c r="CS100">
        <v>40.311999999999998</v>
      </c>
      <c r="CT100">
        <v>41.125</v>
      </c>
      <c r="CU100">
        <v>39.5</v>
      </c>
      <c r="CV100">
        <v>41.375</v>
      </c>
      <c r="CW100">
        <v>41.061999999999998</v>
      </c>
      <c r="CX100">
        <v>1454.71</v>
      </c>
      <c r="CY100">
        <v>40.39</v>
      </c>
      <c r="CZ100">
        <v>0</v>
      </c>
      <c r="DA100">
        <v>121.7999999523163</v>
      </c>
      <c r="DB100">
        <v>0</v>
      </c>
      <c r="DC100">
        <v>987.17480769230747</v>
      </c>
      <c r="DD100">
        <v>2.1814358996776022</v>
      </c>
      <c r="DE100">
        <v>63.080341798105437</v>
      </c>
      <c r="DF100">
        <v>14689.803846153851</v>
      </c>
      <c r="DG100">
        <v>15</v>
      </c>
      <c r="DH100">
        <v>1634237518.5999999</v>
      </c>
      <c r="DI100" t="s">
        <v>642</v>
      </c>
      <c r="DJ100">
        <v>1634237516.5999999</v>
      </c>
      <c r="DK100">
        <v>1634237518.5999999</v>
      </c>
      <c r="DL100">
        <v>93</v>
      </c>
      <c r="DM100">
        <v>0.28899999999999998</v>
      </c>
      <c r="DN100">
        <v>2E-3</v>
      </c>
      <c r="DO100">
        <v>2.3460000000000001</v>
      </c>
      <c r="DP100">
        <v>6.5000000000000002E-2</v>
      </c>
      <c r="DQ100">
        <v>400</v>
      </c>
      <c r="DR100">
        <v>16</v>
      </c>
      <c r="DS100">
        <v>0.08</v>
      </c>
      <c r="DT100">
        <v>0.03</v>
      </c>
      <c r="DU100">
        <v>-10.89320731707317</v>
      </c>
      <c r="DV100">
        <v>0.83862439024387581</v>
      </c>
      <c r="DW100">
        <v>8.61292488498306E-2</v>
      </c>
      <c r="DX100">
        <v>0</v>
      </c>
      <c r="DY100">
        <v>986.94718181818178</v>
      </c>
      <c r="DZ100">
        <v>4.091327643032125</v>
      </c>
      <c r="EA100">
        <v>0.48074055590688691</v>
      </c>
      <c r="EB100">
        <v>0</v>
      </c>
      <c r="EC100">
        <v>3.235662926829268</v>
      </c>
      <c r="ED100">
        <v>5.5772404181185342E-2</v>
      </c>
      <c r="EE100">
        <v>8.6597057472406237E-3</v>
      </c>
      <c r="EF100">
        <v>1</v>
      </c>
      <c r="EG100">
        <v>1</v>
      </c>
      <c r="EH100">
        <v>3</v>
      </c>
      <c r="EI100" t="s">
        <v>318</v>
      </c>
      <c r="EJ100">
        <v>100</v>
      </c>
      <c r="EK100">
        <v>100</v>
      </c>
      <c r="EL100">
        <v>2.3460000000000001</v>
      </c>
      <c r="EM100">
        <v>6.5000000000000002E-2</v>
      </c>
      <c r="EN100">
        <v>1.443646582963569</v>
      </c>
      <c r="EO100">
        <v>1.948427853356016E-3</v>
      </c>
      <c r="EP100">
        <v>-1.17243448438673E-6</v>
      </c>
      <c r="EQ100">
        <v>3.7522437633766031E-10</v>
      </c>
      <c r="ER100">
        <v>-6.7865586923200827E-2</v>
      </c>
      <c r="ES100">
        <v>1.324990706552629E-3</v>
      </c>
      <c r="ET100">
        <v>4.5198677459254959E-4</v>
      </c>
      <c r="EU100">
        <v>-2.6198240979392152E-7</v>
      </c>
      <c r="EV100">
        <v>2</v>
      </c>
      <c r="EW100">
        <v>2078</v>
      </c>
      <c r="EX100">
        <v>1</v>
      </c>
      <c r="EY100">
        <v>28</v>
      </c>
      <c r="EZ100">
        <v>3</v>
      </c>
      <c r="FA100">
        <v>3</v>
      </c>
      <c r="FB100">
        <v>1.62598</v>
      </c>
      <c r="FC100">
        <v>2.5537100000000001</v>
      </c>
      <c r="FD100">
        <v>2.8491200000000001</v>
      </c>
      <c r="FE100">
        <v>3.1738300000000002</v>
      </c>
      <c r="FF100">
        <v>3.0981399999999999</v>
      </c>
      <c r="FG100">
        <v>2.3815900000000001</v>
      </c>
      <c r="FH100">
        <v>36.152000000000001</v>
      </c>
      <c r="FI100">
        <v>24.2364</v>
      </c>
      <c r="FJ100">
        <v>18</v>
      </c>
      <c r="FK100">
        <v>1066.24</v>
      </c>
      <c r="FL100">
        <v>716.10500000000002</v>
      </c>
      <c r="FM100">
        <v>24.9999</v>
      </c>
      <c r="FN100">
        <v>24.3843</v>
      </c>
      <c r="FO100">
        <v>30.0002</v>
      </c>
      <c r="FP100">
        <v>24.1434</v>
      </c>
      <c r="FQ100">
        <v>24.2211</v>
      </c>
      <c r="FR100">
        <v>32.554699999999997</v>
      </c>
      <c r="FS100">
        <v>34.4407</v>
      </c>
      <c r="FT100">
        <v>0</v>
      </c>
      <c r="FU100">
        <v>25</v>
      </c>
      <c r="FV100">
        <v>400</v>
      </c>
      <c r="FW100">
        <v>15.7418</v>
      </c>
      <c r="FX100">
        <v>101.208</v>
      </c>
      <c r="FY100">
        <v>101.6</v>
      </c>
    </row>
    <row r="101" spans="1:181" x14ac:dyDescent="0.2">
      <c r="A101">
        <v>83</v>
      </c>
      <c r="B101">
        <v>1634237639.5999999</v>
      </c>
      <c r="C101">
        <v>14100.5</v>
      </c>
      <c r="D101" t="s">
        <v>643</v>
      </c>
      <c r="E101" t="s">
        <v>644</v>
      </c>
      <c r="F101" t="s">
        <v>300</v>
      </c>
      <c r="G101">
        <v>1634237639.5999999</v>
      </c>
      <c r="H101">
        <f t="shared" si="92"/>
        <v>5.7948825021565328E-3</v>
      </c>
      <c r="I101">
        <f t="shared" si="93"/>
        <v>5.7948825021565327</v>
      </c>
      <c r="J101">
        <f t="shared" si="94"/>
        <v>14.047137064943445</v>
      </c>
      <c r="K101">
        <f t="shared" si="95"/>
        <v>390.262</v>
      </c>
      <c r="L101">
        <f t="shared" si="96"/>
        <v>308.9866972855832</v>
      </c>
      <c r="M101">
        <f t="shared" si="97"/>
        <v>27.788552014751748</v>
      </c>
      <c r="N101">
        <f t="shared" si="98"/>
        <v>35.098002540729595</v>
      </c>
      <c r="O101">
        <f t="shared" si="99"/>
        <v>0.33468169694382355</v>
      </c>
      <c r="P101">
        <f t="shared" si="100"/>
        <v>2.7462169649470698</v>
      </c>
      <c r="Q101">
        <f t="shared" si="101"/>
        <v>0.31356094589354377</v>
      </c>
      <c r="R101">
        <f t="shared" si="102"/>
        <v>0.19776203284900634</v>
      </c>
      <c r="S101">
        <f t="shared" si="103"/>
        <v>241.71130712748544</v>
      </c>
      <c r="T101">
        <f t="shared" si="104"/>
        <v>26.21906885484265</v>
      </c>
      <c r="U101">
        <f t="shared" si="105"/>
        <v>25.8125</v>
      </c>
      <c r="V101">
        <f t="shared" si="106"/>
        <v>3.3370019637211632</v>
      </c>
      <c r="W101">
        <f t="shared" si="107"/>
        <v>50.109955990296896</v>
      </c>
      <c r="X101">
        <f t="shared" si="108"/>
        <v>1.7216783372169597</v>
      </c>
      <c r="Y101">
        <f t="shared" si="109"/>
        <v>3.4358009365451028</v>
      </c>
      <c r="Z101">
        <f t="shared" si="110"/>
        <v>1.6153236265042035</v>
      </c>
      <c r="AA101">
        <f t="shared" si="111"/>
        <v>-255.5543183451031</v>
      </c>
      <c r="AB101">
        <f t="shared" si="112"/>
        <v>73.035062378718109</v>
      </c>
      <c r="AC101">
        <f t="shared" si="113"/>
        <v>5.6856398434719839</v>
      </c>
      <c r="AD101">
        <f t="shared" si="114"/>
        <v>64.877691004572441</v>
      </c>
      <c r="AE101">
        <v>0</v>
      </c>
      <c r="AF101">
        <v>0</v>
      </c>
      <c r="AG101">
        <f t="shared" si="115"/>
        <v>1</v>
      </c>
      <c r="AH101">
        <f t="shared" si="116"/>
        <v>0</v>
      </c>
      <c r="AI101">
        <f t="shared" si="117"/>
        <v>47643.729478169334</v>
      </c>
      <c r="AJ101" t="s">
        <v>301</v>
      </c>
      <c r="AK101">
        <v>0</v>
      </c>
      <c r="AL101">
        <v>0</v>
      </c>
      <c r="AM101">
        <v>0</v>
      </c>
      <c r="AN101" t="e">
        <f t="shared" si="118"/>
        <v>#DIV/0!</v>
      </c>
      <c r="AO101">
        <v>-1</v>
      </c>
      <c r="AP101" t="s">
        <v>645</v>
      </c>
      <c r="AQ101">
        <v>10255.200000000001</v>
      </c>
      <c r="AR101">
        <v>940.16559999999993</v>
      </c>
      <c r="AS101">
        <v>1094.94</v>
      </c>
      <c r="AT101">
        <f t="shared" si="119"/>
        <v>0.14135422945549536</v>
      </c>
      <c r="AU101">
        <v>0.5</v>
      </c>
      <c r="AV101">
        <f t="shared" si="120"/>
        <v>1261.0763995479199</v>
      </c>
      <c r="AW101">
        <f t="shared" si="121"/>
        <v>14.047137064943445</v>
      </c>
      <c r="AX101">
        <f t="shared" si="122"/>
        <v>89.129241371303308</v>
      </c>
      <c r="AY101">
        <f t="shared" si="123"/>
        <v>1.1931978958878032E-2</v>
      </c>
      <c r="AZ101">
        <f t="shared" si="124"/>
        <v>-1</v>
      </c>
      <c r="BA101" t="e">
        <f t="shared" si="125"/>
        <v>#DIV/0!</v>
      </c>
      <c r="BB101" t="s">
        <v>301</v>
      </c>
      <c r="BC101">
        <v>0</v>
      </c>
      <c r="BD101" t="e">
        <f t="shared" si="126"/>
        <v>#DIV/0!</v>
      </c>
      <c r="BE101" t="e">
        <f t="shared" si="127"/>
        <v>#DIV/0!</v>
      </c>
      <c r="BF101" t="e">
        <f t="shared" si="128"/>
        <v>#DIV/0!</v>
      </c>
      <c r="BG101" t="e">
        <f t="shared" si="129"/>
        <v>#DIV/0!</v>
      </c>
      <c r="BH101">
        <f t="shared" si="130"/>
        <v>0.14135422945549539</v>
      </c>
      <c r="BI101" t="e">
        <f t="shared" si="131"/>
        <v>#DIV/0!</v>
      </c>
      <c r="BJ101" t="e">
        <f t="shared" si="132"/>
        <v>#DIV/0!</v>
      </c>
      <c r="BK101" t="e">
        <f t="shared" si="133"/>
        <v>#DIV/0!</v>
      </c>
      <c r="BL101">
        <f t="shared" si="134"/>
        <v>1499.84</v>
      </c>
      <c r="BM101">
        <f t="shared" si="135"/>
        <v>1261.0763995479199</v>
      </c>
      <c r="BN101">
        <f t="shared" si="136"/>
        <v>0.84080728580909958</v>
      </c>
      <c r="BO101">
        <f t="shared" si="137"/>
        <v>0.16115806161156221</v>
      </c>
      <c r="BP101">
        <v>6</v>
      </c>
      <c r="BQ101">
        <v>0.5</v>
      </c>
      <c r="BR101" t="s">
        <v>303</v>
      </c>
      <c r="BS101">
        <v>1634237639.5999999</v>
      </c>
      <c r="BT101">
        <v>390.262</v>
      </c>
      <c r="BU101">
        <v>400.04700000000003</v>
      </c>
      <c r="BV101">
        <v>19.143699999999999</v>
      </c>
      <c r="BW101">
        <v>15.7334</v>
      </c>
      <c r="BX101">
        <v>387.88099999999997</v>
      </c>
      <c r="BY101">
        <v>19.020700000000001</v>
      </c>
      <c r="BZ101">
        <v>1000.02</v>
      </c>
      <c r="CA101">
        <v>89.834699999999998</v>
      </c>
      <c r="CB101">
        <v>9.9760799999999997E-2</v>
      </c>
      <c r="CC101">
        <v>26.305800000000001</v>
      </c>
      <c r="CD101">
        <v>25.8125</v>
      </c>
      <c r="CE101">
        <v>999.9</v>
      </c>
      <c r="CF101">
        <v>0</v>
      </c>
      <c r="CG101">
        <v>0</v>
      </c>
      <c r="CH101">
        <v>10006.9</v>
      </c>
      <c r="CI101">
        <v>0</v>
      </c>
      <c r="CJ101">
        <v>1.5289399999999999E-3</v>
      </c>
      <c r="CK101">
        <v>1499.84</v>
      </c>
      <c r="CL101">
        <v>0.97300200000000003</v>
      </c>
      <c r="CM101">
        <v>2.6998299999999999E-2</v>
      </c>
      <c r="CN101">
        <v>0</v>
      </c>
      <c r="CO101">
        <v>937.33600000000001</v>
      </c>
      <c r="CP101">
        <v>5.0005600000000001</v>
      </c>
      <c r="CQ101">
        <v>13910.2</v>
      </c>
      <c r="CR101">
        <v>12930.1</v>
      </c>
      <c r="CS101">
        <v>39.25</v>
      </c>
      <c r="CT101">
        <v>39.5</v>
      </c>
      <c r="CU101">
        <v>38.25</v>
      </c>
      <c r="CV101">
        <v>38.25</v>
      </c>
      <c r="CW101">
        <v>39.75</v>
      </c>
      <c r="CX101">
        <v>1454.48</v>
      </c>
      <c r="CY101">
        <v>40.36</v>
      </c>
      <c r="CZ101">
        <v>0</v>
      </c>
      <c r="DA101">
        <v>146.5999999046326</v>
      </c>
      <c r="DB101">
        <v>0</v>
      </c>
      <c r="DC101">
        <v>940.16559999999993</v>
      </c>
      <c r="DD101">
        <v>-22.458538496183241</v>
      </c>
      <c r="DE101">
        <v>-351.29230819144283</v>
      </c>
      <c r="DF101">
        <v>13952.472</v>
      </c>
      <c r="DG101">
        <v>15</v>
      </c>
      <c r="DH101">
        <v>1634237590.5999999</v>
      </c>
      <c r="DI101" t="s">
        <v>646</v>
      </c>
      <c r="DJ101">
        <v>1634237581.5999999</v>
      </c>
      <c r="DK101">
        <v>1634237590.5999999</v>
      </c>
      <c r="DL101">
        <v>94</v>
      </c>
      <c r="DM101">
        <v>4.5999999999999999E-2</v>
      </c>
      <c r="DN101">
        <v>2E-3</v>
      </c>
      <c r="DO101">
        <v>2.3929999999999998</v>
      </c>
      <c r="DP101">
        <v>6.7000000000000004E-2</v>
      </c>
      <c r="DQ101">
        <v>400</v>
      </c>
      <c r="DR101">
        <v>16</v>
      </c>
      <c r="DS101">
        <v>0.14000000000000001</v>
      </c>
      <c r="DT101">
        <v>0.03</v>
      </c>
      <c r="DU101">
        <v>-9.7173878048780491</v>
      </c>
      <c r="DV101">
        <v>-0.6149425087108068</v>
      </c>
      <c r="DW101">
        <v>6.6183092915520061E-2</v>
      </c>
      <c r="DX101">
        <v>0</v>
      </c>
      <c r="DY101">
        <v>941.49018181818178</v>
      </c>
      <c r="DZ101">
        <v>-22.3904994528475</v>
      </c>
      <c r="EA101">
        <v>2.145704821046774</v>
      </c>
      <c r="EB101">
        <v>0</v>
      </c>
      <c r="EC101">
        <v>3.4091885365853658</v>
      </c>
      <c r="ED101">
        <v>-2.1022787456452429E-2</v>
      </c>
      <c r="EE101">
        <v>4.4754531374204829E-3</v>
      </c>
      <c r="EF101">
        <v>1</v>
      </c>
      <c r="EG101">
        <v>1</v>
      </c>
      <c r="EH101">
        <v>3</v>
      </c>
      <c r="EI101" t="s">
        <v>318</v>
      </c>
      <c r="EJ101">
        <v>100</v>
      </c>
      <c r="EK101">
        <v>100</v>
      </c>
      <c r="EL101">
        <v>2.3809999999999998</v>
      </c>
      <c r="EM101">
        <v>0.123</v>
      </c>
      <c r="EN101">
        <v>1.779416286551142</v>
      </c>
      <c r="EO101">
        <v>1.948427853356016E-3</v>
      </c>
      <c r="EP101">
        <v>-1.17243448438673E-6</v>
      </c>
      <c r="EQ101">
        <v>3.7522437633766031E-10</v>
      </c>
      <c r="ER101">
        <v>-6.391248547211667E-2</v>
      </c>
      <c r="ES101">
        <v>1.324990706552629E-3</v>
      </c>
      <c r="ET101">
        <v>4.5198677459254959E-4</v>
      </c>
      <c r="EU101">
        <v>-2.6198240979392152E-7</v>
      </c>
      <c r="EV101">
        <v>2</v>
      </c>
      <c r="EW101">
        <v>2078</v>
      </c>
      <c r="EX101">
        <v>1</v>
      </c>
      <c r="EY101">
        <v>28</v>
      </c>
      <c r="EZ101">
        <v>1</v>
      </c>
      <c r="FA101">
        <v>0.8</v>
      </c>
      <c r="FB101">
        <v>1.6210899999999999</v>
      </c>
      <c r="FC101">
        <v>2.5439500000000002</v>
      </c>
      <c r="FD101">
        <v>2.8491200000000001</v>
      </c>
      <c r="FE101">
        <v>3.1738300000000002</v>
      </c>
      <c r="FF101">
        <v>3.0981399999999999</v>
      </c>
      <c r="FG101">
        <v>2.4340799999999998</v>
      </c>
      <c r="FH101">
        <v>36.152000000000001</v>
      </c>
      <c r="FI101">
        <v>24.2364</v>
      </c>
      <c r="FJ101">
        <v>18</v>
      </c>
      <c r="FK101">
        <v>1066.8800000000001</v>
      </c>
      <c r="FL101">
        <v>715.65800000000002</v>
      </c>
      <c r="FM101">
        <v>24.9999</v>
      </c>
      <c r="FN101">
        <v>24.3978</v>
      </c>
      <c r="FO101">
        <v>30.0001</v>
      </c>
      <c r="FP101">
        <v>24.157599999999999</v>
      </c>
      <c r="FQ101">
        <v>24.231300000000001</v>
      </c>
      <c r="FR101">
        <v>32.450400000000002</v>
      </c>
      <c r="FS101">
        <v>34.116399999999999</v>
      </c>
      <c r="FT101">
        <v>0</v>
      </c>
      <c r="FU101">
        <v>25</v>
      </c>
      <c r="FV101">
        <v>400</v>
      </c>
      <c r="FW101">
        <v>15.691700000000001</v>
      </c>
      <c r="FX101">
        <v>101.202</v>
      </c>
      <c r="FY101">
        <v>101.598</v>
      </c>
    </row>
    <row r="102" spans="1:181" x14ac:dyDescent="0.2">
      <c r="A102">
        <v>84</v>
      </c>
      <c r="B102">
        <v>1634237761.5999999</v>
      </c>
      <c r="C102">
        <v>14222.5</v>
      </c>
      <c r="D102" t="s">
        <v>647</v>
      </c>
      <c r="E102" t="s">
        <v>648</v>
      </c>
      <c r="F102" t="s">
        <v>300</v>
      </c>
      <c r="G102">
        <v>1634237761.5999999</v>
      </c>
      <c r="H102">
        <f t="shared" si="92"/>
        <v>5.8436257864722362E-3</v>
      </c>
      <c r="I102">
        <f t="shared" si="93"/>
        <v>5.8436257864722361</v>
      </c>
      <c r="J102">
        <f t="shared" si="94"/>
        <v>17.832575322623669</v>
      </c>
      <c r="K102">
        <f t="shared" si="95"/>
        <v>587.27599999999995</v>
      </c>
      <c r="L102">
        <f t="shared" si="96"/>
        <v>482.76994774211681</v>
      </c>
      <c r="M102">
        <f t="shared" si="97"/>
        <v>43.416214403384387</v>
      </c>
      <c r="N102">
        <f t="shared" si="98"/>
        <v>52.814598027924404</v>
      </c>
      <c r="O102">
        <f t="shared" si="99"/>
        <v>0.33971134431118133</v>
      </c>
      <c r="P102">
        <f t="shared" si="100"/>
        <v>2.7420443354616952</v>
      </c>
      <c r="Q102">
        <f t="shared" si="101"/>
        <v>0.31794232032608849</v>
      </c>
      <c r="R102">
        <f t="shared" si="102"/>
        <v>0.20055345041043462</v>
      </c>
      <c r="S102">
        <f t="shared" si="103"/>
        <v>241.76137770880376</v>
      </c>
      <c r="T102">
        <f t="shared" si="104"/>
        <v>26.113567047499949</v>
      </c>
      <c r="U102">
        <f t="shared" si="105"/>
        <v>25.726900000000001</v>
      </c>
      <c r="V102">
        <f t="shared" si="106"/>
        <v>3.3201129517839085</v>
      </c>
      <c r="W102">
        <f t="shared" si="107"/>
        <v>50.143447534951591</v>
      </c>
      <c r="X102">
        <f t="shared" si="108"/>
        <v>1.7134734225233901</v>
      </c>
      <c r="Y102">
        <f t="shared" si="109"/>
        <v>3.4171432295895574</v>
      </c>
      <c r="Z102">
        <f t="shared" si="110"/>
        <v>1.6066395292605185</v>
      </c>
      <c r="AA102">
        <f t="shared" si="111"/>
        <v>-257.70389718342562</v>
      </c>
      <c r="AB102">
        <f t="shared" si="112"/>
        <v>71.948420153666945</v>
      </c>
      <c r="AC102">
        <f t="shared" si="113"/>
        <v>5.6045688535399956</v>
      </c>
      <c r="AD102">
        <f t="shared" si="114"/>
        <v>61.610469532585086</v>
      </c>
      <c r="AE102">
        <v>0</v>
      </c>
      <c r="AF102">
        <v>0</v>
      </c>
      <c r="AG102">
        <f t="shared" si="115"/>
        <v>1</v>
      </c>
      <c r="AH102">
        <f t="shared" si="116"/>
        <v>0</v>
      </c>
      <c r="AI102">
        <f t="shared" si="117"/>
        <v>47545.239731087895</v>
      </c>
      <c r="AJ102" t="s">
        <v>301</v>
      </c>
      <c r="AK102">
        <v>0</v>
      </c>
      <c r="AL102">
        <v>0</v>
      </c>
      <c r="AM102">
        <v>0</v>
      </c>
      <c r="AN102" t="e">
        <f t="shared" si="118"/>
        <v>#DIV/0!</v>
      </c>
      <c r="AO102">
        <v>-1</v>
      </c>
      <c r="AP102" t="s">
        <v>649</v>
      </c>
      <c r="AQ102">
        <v>10259</v>
      </c>
      <c r="AR102">
        <v>980.23661538461545</v>
      </c>
      <c r="AS102">
        <v>1159.23</v>
      </c>
      <c r="AT102">
        <f t="shared" si="119"/>
        <v>0.15440713630201475</v>
      </c>
      <c r="AU102">
        <v>0.5</v>
      </c>
      <c r="AV102">
        <f t="shared" si="120"/>
        <v>1261.337107621142</v>
      </c>
      <c r="AW102">
        <f t="shared" si="121"/>
        <v>17.832575322623669</v>
      </c>
      <c r="AX102">
        <f t="shared" si="122"/>
        <v>97.379725349623357</v>
      </c>
      <c r="AY102">
        <f t="shared" si="123"/>
        <v>1.4930644003760067E-2</v>
      </c>
      <c r="AZ102">
        <f t="shared" si="124"/>
        <v>-1</v>
      </c>
      <c r="BA102" t="e">
        <f t="shared" si="125"/>
        <v>#DIV/0!</v>
      </c>
      <c r="BB102" t="s">
        <v>301</v>
      </c>
      <c r="BC102">
        <v>0</v>
      </c>
      <c r="BD102" t="e">
        <f t="shared" si="126"/>
        <v>#DIV/0!</v>
      </c>
      <c r="BE102" t="e">
        <f t="shared" si="127"/>
        <v>#DIV/0!</v>
      </c>
      <c r="BF102" t="e">
        <f t="shared" si="128"/>
        <v>#DIV/0!</v>
      </c>
      <c r="BG102" t="e">
        <f t="shared" si="129"/>
        <v>#DIV/0!</v>
      </c>
      <c r="BH102">
        <f t="shared" si="130"/>
        <v>0.15440713630201475</v>
      </c>
      <c r="BI102" t="e">
        <f t="shared" si="131"/>
        <v>#DIV/0!</v>
      </c>
      <c r="BJ102" t="e">
        <f t="shared" si="132"/>
        <v>#DIV/0!</v>
      </c>
      <c r="BK102" t="e">
        <f t="shared" si="133"/>
        <v>#DIV/0!</v>
      </c>
      <c r="BL102">
        <f t="shared" si="134"/>
        <v>1500.15</v>
      </c>
      <c r="BM102">
        <f t="shared" si="135"/>
        <v>1261.337107621142</v>
      </c>
      <c r="BN102">
        <f t="shared" si="136"/>
        <v>0.84080732434832639</v>
      </c>
      <c r="BO102">
        <f t="shared" si="137"/>
        <v>0.16115813599226994</v>
      </c>
      <c r="BP102">
        <v>6</v>
      </c>
      <c r="BQ102">
        <v>0.5</v>
      </c>
      <c r="BR102" t="s">
        <v>303</v>
      </c>
      <c r="BS102">
        <v>1634237761.5999999</v>
      </c>
      <c r="BT102">
        <v>587.27599999999995</v>
      </c>
      <c r="BU102">
        <v>600.03399999999999</v>
      </c>
      <c r="BV102">
        <v>19.053100000000001</v>
      </c>
      <c r="BW102">
        <v>15.613899999999999</v>
      </c>
      <c r="BX102">
        <v>584.48599999999999</v>
      </c>
      <c r="BY102">
        <v>18.989100000000001</v>
      </c>
      <c r="BZ102">
        <v>1000.05</v>
      </c>
      <c r="CA102">
        <v>89.831500000000005</v>
      </c>
      <c r="CB102">
        <v>9.9976899999999994E-2</v>
      </c>
      <c r="CC102">
        <v>26.2136</v>
      </c>
      <c r="CD102">
        <v>25.726900000000001</v>
      </c>
      <c r="CE102">
        <v>999.9</v>
      </c>
      <c r="CF102">
        <v>0</v>
      </c>
      <c r="CG102">
        <v>0</v>
      </c>
      <c r="CH102">
        <v>9982.5</v>
      </c>
      <c r="CI102">
        <v>0</v>
      </c>
      <c r="CJ102">
        <v>1.5289399999999999E-3</v>
      </c>
      <c r="CK102">
        <v>1500.15</v>
      </c>
      <c r="CL102">
        <v>0.97299599999999997</v>
      </c>
      <c r="CM102">
        <v>2.7003900000000001E-2</v>
      </c>
      <c r="CN102">
        <v>0</v>
      </c>
      <c r="CO102">
        <v>978.69500000000005</v>
      </c>
      <c r="CP102">
        <v>5.0005600000000001</v>
      </c>
      <c r="CQ102">
        <v>14471.2</v>
      </c>
      <c r="CR102">
        <v>12932.8</v>
      </c>
      <c r="CS102">
        <v>37.5</v>
      </c>
      <c r="CT102">
        <v>38.5</v>
      </c>
      <c r="CU102">
        <v>37.625</v>
      </c>
      <c r="CV102">
        <v>37.311999999999998</v>
      </c>
      <c r="CW102">
        <v>38.686999999999998</v>
      </c>
      <c r="CX102">
        <v>1454.77</v>
      </c>
      <c r="CY102">
        <v>40.369999999999997</v>
      </c>
      <c r="CZ102">
        <v>0</v>
      </c>
      <c r="DA102">
        <v>121.7999999523163</v>
      </c>
      <c r="DB102">
        <v>0</v>
      </c>
      <c r="DC102">
        <v>980.23661538461545</v>
      </c>
      <c r="DD102">
        <v>-14.027965791493029</v>
      </c>
      <c r="DE102">
        <v>-215.23418773953571</v>
      </c>
      <c r="DF102">
        <v>14497.030769230771</v>
      </c>
      <c r="DG102">
        <v>15</v>
      </c>
      <c r="DH102">
        <v>1634237786.5999999</v>
      </c>
      <c r="DI102" t="s">
        <v>650</v>
      </c>
      <c r="DJ102">
        <v>1634237779.5999999</v>
      </c>
      <c r="DK102">
        <v>1634237786.5999999</v>
      </c>
      <c r="DL102">
        <v>95</v>
      </c>
      <c r="DM102">
        <v>0.185</v>
      </c>
      <c r="DN102">
        <v>0</v>
      </c>
      <c r="DO102">
        <v>2.79</v>
      </c>
      <c r="DP102">
        <v>6.4000000000000001E-2</v>
      </c>
      <c r="DQ102">
        <v>600</v>
      </c>
      <c r="DR102">
        <v>16</v>
      </c>
      <c r="DS102">
        <v>0.26</v>
      </c>
      <c r="DT102">
        <v>0.02</v>
      </c>
      <c r="DU102">
        <v>-13.031636585365851</v>
      </c>
      <c r="DV102">
        <v>0.30741533101046797</v>
      </c>
      <c r="DW102">
        <v>4.4777388436235729E-2</v>
      </c>
      <c r="DX102">
        <v>1</v>
      </c>
      <c r="DY102">
        <v>980.9383939393939</v>
      </c>
      <c r="DZ102">
        <v>-13.408816022986279</v>
      </c>
      <c r="EA102">
        <v>1.290064338057185</v>
      </c>
      <c r="EB102">
        <v>0</v>
      </c>
      <c r="EC102">
        <v>3.4730697560975612</v>
      </c>
      <c r="ED102">
        <v>8.5214006968640552E-2</v>
      </c>
      <c r="EE102">
        <v>1.052223927938852E-2</v>
      </c>
      <c r="EF102">
        <v>1</v>
      </c>
      <c r="EG102">
        <v>2</v>
      </c>
      <c r="EH102">
        <v>3</v>
      </c>
      <c r="EI102" t="s">
        <v>305</v>
      </c>
      <c r="EJ102">
        <v>100</v>
      </c>
      <c r="EK102">
        <v>100</v>
      </c>
      <c r="EL102">
        <v>2.79</v>
      </c>
      <c r="EM102">
        <v>6.4000000000000001E-2</v>
      </c>
      <c r="EN102">
        <v>1.779416286551142</v>
      </c>
      <c r="EO102">
        <v>1.948427853356016E-3</v>
      </c>
      <c r="EP102">
        <v>-1.17243448438673E-6</v>
      </c>
      <c r="EQ102">
        <v>3.7522437633766031E-10</v>
      </c>
      <c r="ER102">
        <v>-6.391248547211667E-2</v>
      </c>
      <c r="ES102">
        <v>1.324990706552629E-3</v>
      </c>
      <c r="ET102">
        <v>4.5198677459254959E-4</v>
      </c>
      <c r="EU102">
        <v>-2.6198240979392152E-7</v>
      </c>
      <c r="EV102">
        <v>2</v>
      </c>
      <c r="EW102">
        <v>2078</v>
      </c>
      <c r="EX102">
        <v>1</v>
      </c>
      <c r="EY102">
        <v>28</v>
      </c>
      <c r="EZ102">
        <v>3</v>
      </c>
      <c r="FA102">
        <v>2.9</v>
      </c>
      <c r="FB102">
        <v>2.2436500000000001</v>
      </c>
      <c r="FC102">
        <v>2.5512700000000001</v>
      </c>
      <c r="FD102">
        <v>2.8491200000000001</v>
      </c>
      <c r="FE102">
        <v>3.1750500000000001</v>
      </c>
      <c r="FF102">
        <v>3.0981399999999999</v>
      </c>
      <c r="FG102">
        <v>2.4157700000000002</v>
      </c>
      <c r="FH102">
        <v>36.128500000000003</v>
      </c>
      <c r="FI102">
        <v>24.227599999999999</v>
      </c>
      <c r="FJ102">
        <v>18</v>
      </c>
      <c r="FK102">
        <v>1065.82</v>
      </c>
      <c r="FL102">
        <v>716.89300000000003</v>
      </c>
      <c r="FM102">
        <v>24.9999</v>
      </c>
      <c r="FN102">
        <v>24.395800000000001</v>
      </c>
      <c r="FO102">
        <v>30.0001</v>
      </c>
      <c r="FP102">
        <v>24.1556</v>
      </c>
      <c r="FQ102">
        <v>24.231300000000001</v>
      </c>
      <c r="FR102">
        <v>44.905900000000003</v>
      </c>
      <c r="FS102">
        <v>34.323700000000002</v>
      </c>
      <c r="FT102">
        <v>0</v>
      </c>
      <c r="FU102">
        <v>25</v>
      </c>
      <c r="FV102">
        <v>600</v>
      </c>
      <c r="FW102">
        <v>15.5055</v>
      </c>
      <c r="FX102">
        <v>101.205</v>
      </c>
      <c r="FY102">
        <v>101.601</v>
      </c>
    </row>
    <row r="103" spans="1:181" x14ac:dyDescent="0.2">
      <c r="A103">
        <v>85</v>
      </c>
      <c r="B103">
        <v>1634237907.5999999</v>
      </c>
      <c r="C103">
        <v>14368.5</v>
      </c>
      <c r="D103" t="s">
        <v>651</v>
      </c>
      <c r="E103" t="s">
        <v>652</v>
      </c>
      <c r="F103" t="s">
        <v>300</v>
      </c>
      <c r="G103">
        <v>1634237907.5999999</v>
      </c>
      <c r="H103">
        <f t="shared" si="92"/>
        <v>5.9263409778035426E-3</v>
      </c>
      <c r="I103">
        <f t="shared" si="93"/>
        <v>5.9263409778035427</v>
      </c>
      <c r="J103">
        <f t="shared" si="94"/>
        <v>18.952507358206212</v>
      </c>
      <c r="K103">
        <f t="shared" si="95"/>
        <v>785.85699999999997</v>
      </c>
      <c r="L103">
        <f t="shared" si="96"/>
        <v>671.44421540990993</v>
      </c>
      <c r="M103">
        <f t="shared" si="97"/>
        <v>60.380759504403372</v>
      </c>
      <c r="N103">
        <f t="shared" si="98"/>
        <v>70.669523145543494</v>
      </c>
      <c r="O103">
        <f t="shared" si="99"/>
        <v>0.34478215753665842</v>
      </c>
      <c r="P103">
        <f t="shared" si="100"/>
        <v>2.7452396135824264</v>
      </c>
      <c r="Q103">
        <f t="shared" si="101"/>
        <v>0.32240563825511992</v>
      </c>
      <c r="R103">
        <f t="shared" si="102"/>
        <v>0.2033928235950403</v>
      </c>
      <c r="S103">
        <f t="shared" si="103"/>
        <v>241.70434412767844</v>
      </c>
      <c r="T103">
        <f t="shared" si="104"/>
        <v>26.002446318088978</v>
      </c>
      <c r="U103">
        <f t="shared" si="105"/>
        <v>25.6752</v>
      </c>
      <c r="V103">
        <f t="shared" si="106"/>
        <v>3.3099486701170102</v>
      </c>
      <c r="W103">
        <f t="shared" si="107"/>
        <v>50.09747999004599</v>
      </c>
      <c r="X103">
        <f t="shared" si="108"/>
        <v>1.7030227667094497</v>
      </c>
      <c r="Y103">
        <f t="shared" si="109"/>
        <v>3.3994180287068891</v>
      </c>
      <c r="Z103">
        <f t="shared" si="110"/>
        <v>1.6069259034075605</v>
      </c>
      <c r="AA103">
        <f t="shared" si="111"/>
        <v>-261.35163712113621</v>
      </c>
      <c r="AB103">
        <f t="shared" si="112"/>
        <v>66.659811664573851</v>
      </c>
      <c r="AC103">
        <f t="shared" si="113"/>
        <v>5.1829231364565187</v>
      </c>
      <c r="AD103">
        <f t="shared" si="114"/>
        <v>52.195441807572593</v>
      </c>
      <c r="AE103">
        <v>0</v>
      </c>
      <c r="AF103">
        <v>0</v>
      </c>
      <c r="AG103">
        <f t="shared" si="115"/>
        <v>1</v>
      </c>
      <c r="AH103">
        <f t="shared" si="116"/>
        <v>0</v>
      </c>
      <c r="AI103">
        <f t="shared" si="117"/>
        <v>47645.768240930658</v>
      </c>
      <c r="AJ103" t="s">
        <v>301</v>
      </c>
      <c r="AK103">
        <v>0</v>
      </c>
      <c r="AL103">
        <v>0</v>
      </c>
      <c r="AM103">
        <v>0</v>
      </c>
      <c r="AN103" t="e">
        <f t="shared" si="118"/>
        <v>#DIV/0!</v>
      </c>
      <c r="AO103">
        <v>-1</v>
      </c>
      <c r="AP103" t="s">
        <v>653</v>
      </c>
      <c r="AQ103">
        <v>10257.4</v>
      </c>
      <c r="AR103">
        <v>984.26692307692315</v>
      </c>
      <c r="AS103">
        <v>1155.94</v>
      </c>
      <c r="AT103">
        <f t="shared" si="119"/>
        <v>0.1485138302360649</v>
      </c>
      <c r="AU103">
        <v>0.5</v>
      </c>
      <c r="AV103">
        <f t="shared" si="120"/>
        <v>1261.0424995480198</v>
      </c>
      <c r="AW103">
        <f t="shared" si="121"/>
        <v>18.952507358206212</v>
      </c>
      <c r="AX103">
        <f t="shared" si="122"/>
        <v>93.641125849168787</v>
      </c>
      <c r="AY103">
        <f t="shared" si="123"/>
        <v>1.5822232292216597E-2</v>
      </c>
      <c r="AZ103">
        <f t="shared" si="124"/>
        <v>-1</v>
      </c>
      <c r="BA103" t="e">
        <f t="shared" si="125"/>
        <v>#DIV/0!</v>
      </c>
      <c r="BB103" t="s">
        <v>301</v>
      </c>
      <c r="BC103">
        <v>0</v>
      </c>
      <c r="BD103" t="e">
        <f t="shared" si="126"/>
        <v>#DIV/0!</v>
      </c>
      <c r="BE103" t="e">
        <f t="shared" si="127"/>
        <v>#DIV/0!</v>
      </c>
      <c r="BF103" t="e">
        <f t="shared" si="128"/>
        <v>#DIV/0!</v>
      </c>
      <c r="BG103" t="e">
        <f t="shared" si="129"/>
        <v>#DIV/0!</v>
      </c>
      <c r="BH103">
        <f t="shared" si="130"/>
        <v>0.14851383023606493</v>
      </c>
      <c r="BI103" t="e">
        <f t="shared" si="131"/>
        <v>#DIV/0!</v>
      </c>
      <c r="BJ103" t="e">
        <f t="shared" si="132"/>
        <v>#DIV/0!</v>
      </c>
      <c r="BK103" t="e">
        <f t="shared" si="133"/>
        <v>#DIV/0!</v>
      </c>
      <c r="BL103">
        <f t="shared" si="134"/>
        <v>1499.8</v>
      </c>
      <c r="BM103">
        <f t="shared" si="135"/>
        <v>1261.0424995480198</v>
      </c>
      <c r="BN103">
        <f t="shared" si="136"/>
        <v>0.84080710731298836</v>
      </c>
      <c r="BO103">
        <f t="shared" si="137"/>
        <v>0.16115771711406751</v>
      </c>
      <c r="BP103">
        <v>6</v>
      </c>
      <c r="BQ103">
        <v>0.5</v>
      </c>
      <c r="BR103" t="s">
        <v>303</v>
      </c>
      <c r="BS103">
        <v>1634237907.5999999</v>
      </c>
      <c r="BT103">
        <v>785.85699999999997</v>
      </c>
      <c r="BU103">
        <v>800.02300000000002</v>
      </c>
      <c r="BV103">
        <v>18.937899999999999</v>
      </c>
      <c r="BW103">
        <v>15.449400000000001</v>
      </c>
      <c r="BX103">
        <v>783.17899999999997</v>
      </c>
      <c r="BY103">
        <v>18.8171</v>
      </c>
      <c r="BZ103">
        <v>999.99</v>
      </c>
      <c r="CA103">
        <v>89.827500000000001</v>
      </c>
      <c r="CB103">
        <v>9.9195500000000006E-2</v>
      </c>
      <c r="CC103">
        <v>26.125599999999999</v>
      </c>
      <c r="CD103">
        <v>25.6752</v>
      </c>
      <c r="CE103">
        <v>999.9</v>
      </c>
      <c r="CF103">
        <v>0</v>
      </c>
      <c r="CG103">
        <v>0</v>
      </c>
      <c r="CH103">
        <v>10001.9</v>
      </c>
      <c r="CI103">
        <v>0</v>
      </c>
      <c r="CJ103">
        <v>1.5289399999999999E-3</v>
      </c>
      <c r="CK103">
        <v>1499.8</v>
      </c>
      <c r="CL103">
        <v>0.97300699999999996</v>
      </c>
      <c r="CM103">
        <v>2.6993E-2</v>
      </c>
      <c r="CN103">
        <v>0</v>
      </c>
      <c r="CO103">
        <v>982.10199999999998</v>
      </c>
      <c r="CP103">
        <v>5.0005600000000001</v>
      </c>
      <c r="CQ103">
        <v>14528</v>
      </c>
      <c r="CR103">
        <v>12929.8</v>
      </c>
      <c r="CS103">
        <v>37.936999999999998</v>
      </c>
      <c r="CT103">
        <v>38.936999999999998</v>
      </c>
      <c r="CU103">
        <v>37.311999999999998</v>
      </c>
      <c r="CV103">
        <v>38</v>
      </c>
      <c r="CW103">
        <v>38.811999999999998</v>
      </c>
      <c r="CX103">
        <v>1454.45</v>
      </c>
      <c r="CY103">
        <v>40.35</v>
      </c>
      <c r="CZ103">
        <v>0</v>
      </c>
      <c r="DA103">
        <v>145.29999995231631</v>
      </c>
      <c r="DB103">
        <v>0</v>
      </c>
      <c r="DC103">
        <v>984.26692307692315</v>
      </c>
      <c r="DD103">
        <v>-15.49353842921396</v>
      </c>
      <c r="DE103">
        <v>-187.18290565581259</v>
      </c>
      <c r="DF103">
        <v>14553.957692307689</v>
      </c>
      <c r="DG103">
        <v>15</v>
      </c>
      <c r="DH103">
        <v>1634237876.0999999</v>
      </c>
      <c r="DI103" t="s">
        <v>654</v>
      </c>
      <c r="DJ103">
        <v>1634237876.0999999</v>
      </c>
      <c r="DK103">
        <v>1634237872.5999999</v>
      </c>
      <c r="DL103">
        <v>96</v>
      </c>
      <c r="DM103">
        <v>-0.27400000000000002</v>
      </c>
      <c r="DN103">
        <v>2E-3</v>
      </c>
      <c r="DO103">
        <v>2.6890000000000001</v>
      </c>
      <c r="DP103">
        <v>6.4000000000000001E-2</v>
      </c>
      <c r="DQ103">
        <v>800</v>
      </c>
      <c r="DR103">
        <v>15</v>
      </c>
      <c r="DS103">
        <v>0.17</v>
      </c>
      <c r="DT103">
        <v>0.03</v>
      </c>
      <c r="DU103">
        <v>-14.12098048780488</v>
      </c>
      <c r="DV103">
        <v>0.3105135888501564</v>
      </c>
      <c r="DW103">
        <v>4.1285402957013988E-2</v>
      </c>
      <c r="DX103">
        <v>1</v>
      </c>
      <c r="DY103">
        <v>985.03752941176469</v>
      </c>
      <c r="DZ103">
        <v>-15.17958232127299</v>
      </c>
      <c r="EA103">
        <v>1.501048363748287</v>
      </c>
      <c r="EB103">
        <v>0</v>
      </c>
      <c r="EC103">
        <v>3.5041099999999989</v>
      </c>
      <c r="ED103">
        <v>0.13856299651568599</v>
      </c>
      <c r="EE103">
        <v>2.572135697971727E-2</v>
      </c>
      <c r="EF103">
        <v>0</v>
      </c>
      <c r="EG103">
        <v>1</v>
      </c>
      <c r="EH103">
        <v>3</v>
      </c>
      <c r="EI103" t="s">
        <v>318</v>
      </c>
      <c r="EJ103">
        <v>100</v>
      </c>
      <c r="EK103">
        <v>100</v>
      </c>
      <c r="EL103">
        <v>2.6779999999999999</v>
      </c>
      <c r="EM103">
        <v>0.1208</v>
      </c>
      <c r="EN103">
        <v>1.690815677878815</v>
      </c>
      <c r="EO103">
        <v>1.948427853356016E-3</v>
      </c>
      <c r="EP103">
        <v>-1.17243448438673E-6</v>
      </c>
      <c r="EQ103">
        <v>3.7522437633766031E-10</v>
      </c>
      <c r="ER103">
        <v>-6.243553982526126E-2</v>
      </c>
      <c r="ES103">
        <v>1.324990706552629E-3</v>
      </c>
      <c r="ET103">
        <v>4.5198677459254959E-4</v>
      </c>
      <c r="EU103">
        <v>-2.6198240979392152E-7</v>
      </c>
      <c r="EV103">
        <v>2</v>
      </c>
      <c r="EW103">
        <v>2078</v>
      </c>
      <c r="EX103">
        <v>1</v>
      </c>
      <c r="EY103">
        <v>28</v>
      </c>
      <c r="EZ103">
        <v>0.5</v>
      </c>
      <c r="FA103">
        <v>0.6</v>
      </c>
      <c r="FB103">
        <v>2.81616</v>
      </c>
      <c r="FC103">
        <v>2.5402800000000001</v>
      </c>
      <c r="FD103">
        <v>2.8491200000000001</v>
      </c>
      <c r="FE103">
        <v>3.1738300000000002</v>
      </c>
      <c r="FF103">
        <v>3.0981399999999999</v>
      </c>
      <c r="FG103">
        <v>2.4536099999999998</v>
      </c>
      <c r="FH103">
        <v>36.104999999999997</v>
      </c>
      <c r="FI103">
        <v>24.227599999999999</v>
      </c>
      <c r="FJ103">
        <v>18</v>
      </c>
      <c r="FK103">
        <v>1064.83</v>
      </c>
      <c r="FL103">
        <v>717.07</v>
      </c>
      <c r="FM103">
        <v>24.9998</v>
      </c>
      <c r="FN103">
        <v>24.3917</v>
      </c>
      <c r="FO103">
        <v>30</v>
      </c>
      <c r="FP103">
        <v>24.156099999999999</v>
      </c>
      <c r="FQ103">
        <v>24.231200000000001</v>
      </c>
      <c r="FR103">
        <v>56.3748</v>
      </c>
      <c r="FS103">
        <v>34.795299999999997</v>
      </c>
      <c r="FT103">
        <v>0</v>
      </c>
      <c r="FU103">
        <v>25</v>
      </c>
      <c r="FV103">
        <v>800</v>
      </c>
      <c r="FW103">
        <v>15.382999999999999</v>
      </c>
      <c r="FX103">
        <v>101.209</v>
      </c>
      <c r="FY103">
        <v>101.6</v>
      </c>
    </row>
    <row r="104" spans="1:181" x14ac:dyDescent="0.2">
      <c r="A104">
        <v>86</v>
      </c>
      <c r="B104">
        <v>1634238029.5999999</v>
      </c>
      <c r="C104">
        <v>14490.5</v>
      </c>
      <c r="D104" t="s">
        <v>655</v>
      </c>
      <c r="E104" t="s">
        <v>656</v>
      </c>
      <c r="F104" t="s">
        <v>300</v>
      </c>
      <c r="G104">
        <v>1634238029.5999999</v>
      </c>
      <c r="H104">
        <f t="shared" si="92"/>
        <v>5.693974610069155E-3</v>
      </c>
      <c r="I104">
        <f t="shared" si="93"/>
        <v>5.6939746100691551</v>
      </c>
      <c r="J104">
        <f t="shared" si="94"/>
        <v>19.444098066656906</v>
      </c>
      <c r="K104">
        <f t="shared" si="95"/>
        <v>984.95699999999999</v>
      </c>
      <c r="L104">
        <f t="shared" si="96"/>
        <v>857.49375465173614</v>
      </c>
      <c r="M104">
        <f t="shared" si="97"/>
        <v>77.111384945137331</v>
      </c>
      <c r="N104">
        <f t="shared" si="98"/>
        <v>88.573704437363091</v>
      </c>
      <c r="O104">
        <f t="shared" si="99"/>
        <v>0.32746302674791478</v>
      </c>
      <c r="P104">
        <f t="shared" si="100"/>
        <v>2.7397406860266025</v>
      </c>
      <c r="Q104">
        <f t="shared" si="101"/>
        <v>0.30716929572469187</v>
      </c>
      <c r="R104">
        <f t="shared" si="102"/>
        <v>0.19369922606193901</v>
      </c>
      <c r="S104">
        <f t="shared" si="103"/>
        <v>241.71232412770749</v>
      </c>
      <c r="T104">
        <f t="shared" si="104"/>
        <v>26.179524328671555</v>
      </c>
      <c r="U104">
        <f t="shared" si="105"/>
        <v>25.7547</v>
      </c>
      <c r="V104">
        <f t="shared" si="106"/>
        <v>3.3255897288577128</v>
      </c>
      <c r="W104">
        <f t="shared" si="107"/>
        <v>49.82966940110277</v>
      </c>
      <c r="X104">
        <f t="shared" si="108"/>
        <v>1.7052576330792402</v>
      </c>
      <c r="Y104">
        <f t="shared" si="109"/>
        <v>3.422173282653771</v>
      </c>
      <c r="Z104">
        <f t="shared" si="110"/>
        <v>1.6203320957784726</v>
      </c>
      <c r="AA104">
        <f t="shared" si="111"/>
        <v>-251.10428030404972</v>
      </c>
      <c r="AB104">
        <f t="shared" si="112"/>
        <v>71.459630554718842</v>
      </c>
      <c r="AC104">
        <f t="shared" si="113"/>
        <v>5.5726471984479717</v>
      </c>
      <c r="AD104">
        <f t="shared" si="114"/>
        <v>67.64032157682459</v>
      </c>
      <c r="AE104">
        <v>0</v>
      </c>
      <c r="AF104">
        <v>0</v>
      </c>
      <c r="AG104">
        <f t="shared" si="115"/>
        <v>1</v>
      </c>
      <c r="AH104">
        <f t="shared" si="116"/>
        <v>0</v>
      </c>
      <c r="AI104">
        <f t="shared" si="117"/>
        <v>47478.778865167784</v>
      </c>
      <c r="AJ104" t="s">
        <v>301</v>
      </c>
      <c r="AK104">
        <v>0</v>
      </c>
      <c r="AL104">
        <v>0</v>
      </c>
      <c r="AM104">
        <v>0</v>
      </c>
      <c r="AN104" t="e">
        <f t="shared" si="118"/>
        <v>#DIV/0!</v>
      </c>
      <c r="AO104">
        <v>-1</v>
      </c>
      <c r="AP104" t="s">
        <v>657</v>
      </c>
      <c r="AQ104">
        <v>10251.6</v>
      </c>
      <c r="AR104">
        <v>976.60064</v>
      </c>
      <c r="AS104">
        <v>1148.6400000000001</v>
      </c>
      <c r="AT104">
        <f t="shared" si="119"/>
        <v>0.14977657055300186</v>
      </c>
      <c r="AU104">
        <v>0.5</v>
      </c>
      <c r="AV104">
        <f t="shared" si="120"/>
        <v>1261.084499548035</v>
      </c>
      <c r="AW104">
        <f t="shared" si="121"/>
        <v>19.444098066656906</v>
      </c>
      <c r="AX104">
        <f t="shared" si="122"/>
        <v>94.44045575992665</v>
      </c>
      <c r="AY104">
        <f t="shared" si="123"/>
        <v>1.6211521174024378E-2</v>
      </c>
      <c r="AZ104">
        <f t="shared" si="124"/>
        <v>-1</v>
      </c>
      <c r="BA104" t="e">
        <f t="shared" si="125"/>
        <v>#DIV/0!</v>
      </c>
      <c r="BB104" t="s">
        <v>301</v>
      </c>
      <c r="BC104">
        <v>0</v>
      </c>
      <c r="BD104" t="e">
        <f t="shared" si="126"/>
        <v>#DIV/0!</v>
      </c>
      <c r="BE104" t="e">
        <f t="shared" si="127"/>
        <v>#DIV/0!</v>
      </c>
      <c r="BF104" t="e">
        <f t="shared" si="128"/>
        <v>#DIV/0!</v>
      </c>
      <c r="BG104" t="e">
        <f t="shared" si="129"/>
        <v>#DIV/0!</v>
      </c>
      <c r="BH104">
        <f t="shared" si="130"/>
        <v>0.14977657055300189</v>
      </c>
      <c r="BI104" t="e">
        <f t="shared" si="131"/>
        <v>#DIV/0!</v>
      </c>
      <c r="BJ104" t="e">
        <f t="shared" si="132"/>
        <v>#DIV/0!</v>
      </c>
      <c r="BK104" t="e">
        <f t="shared" si="133"/>
        <v>#DIV/0!</v>
      </c>
      <c r="BL104">
        <f t="shared" si="134"/>
        <v>1499.85</v>
      </c>
      <c r="BM104">
        <f t="shared" si="135"/>
        <v>1261.084499548035</v>
      </c>
      <c r="BN104">
        <f t="shared" si="136"/>
        <v>0.84080708040673069</v>
      </c>
      <c r="BO104">
        <f t="shared" si="137"/>
        <v>0.16115766518499017</v>
      </c>
      <c r="BP104">
        <v>6</v>
      </c>
      <c r="BQ104">
        <v>0.5</v>
      </c>
      <c r="BR104" t="s">
        <v>303</v>
      </c>
      <c r="BS104">
        <v>1634238029.5999999</v>
      </c>
      <c r="BT104">
        <v>984.95699999999999</v>
      </c>
      <c r="BU104">
        <v>999.98800000000006</v>
      </c>
      <c r="BV104">
        <v>18.962800000000001</v>
      </c>
      <c r="BW104">
        <v>15.6113</v>
      </c>
      <c r="BX104">
        <v>982.02</v>
      </c>
      <c r="BY104">
        <v>18.843</v>
      </c>
      <c r="BZ104">
        <v>1000.03</v>
      </c>
      <c r="CA104">
        <v>89.826700000000002</v>
      </c>
      <c r="CB104">
        <v>9.9768300000000004E-2</v>
      </c>
      <c r="CC104">
        <v>26.238499999999998</v>
      </c>
      <c r="CD104">
        <v>25.7547</v>
      </c>
      <c r="CE104">
        <v>999.9</v>
      </c>
      <c r="CF104">
        <v>0</v>
      </c>
      <c r="CG104">
        <v>0</v>
      </c>
      <c r="CH104">
        <v>9969.3799999999992</v>
      </c>
      <c r="CI104">
        <v>0</v>
      </c>
      <c r="CJ104">
        <v>1.5289399999999999E-3</v>
      </c>
      <c r="CK104">
        <v>1499.85</v>
      </c>
      <c r="CL104">
        <v>0.97300799999999998</v>
      </c>
      <c r="CM104">
        <v>2.6991999999999999E-2</v>
      </c>
      <c r="CN104">
        <v>0</v>
      </c>
      <c r="CO104">
        <v>974.91600000000005</v>
      </c>
      <c r="CP104">
        <v>5.0005600000000001</v>
      </c>
      <c r="CQ104">
        <v>14513.7</v>
      </c>
      <c r="CR104">
        <v>12930.2</v>
      </c>
      <c r="CS104">
        <v>40.25</v>
      </c>
      <c r="CT104">
        <v>41</v>
      </c>
      <c r="CU104">
        <v>38.625</v>
      </c>
      <c r="CV104">
        <v>41.186999999999998</v>
      </c>
      <c r="CW104">
        <v>41</v>
      </c>
      <c r="CX104">
        <v>1454.5</v>
      </c>
      <c r="CY104">
        <v>40.35</v>
      </c>
      <c r="CZ104">
        <v>0</v>
      </c>
      <c r="DA104">
        <v>121.5999999046326</v>
      </c>
      <c r="DB104">
        <v>0</v>
      </c>
      <c r="DC104">
        <v>976.60064</v>
      </c>
      <c r="DD104">
        <v>-13.31600003098715</v>
      </c>
      <c r="DE104">
        <v>-157.45384638142619</v>
      </c>
      <c r="DF104">
        <v>14534.596</v>
      </c>
      <c r="DG104">
        <v>15</v>
      </c>
      <c r="DH104">
        <v>1634237988.0999999</v>
      </c>
      <c r="DI104" t="s">
        <v>658</v>
      </c>
      <c r="DJ104">
        <v>1634237987.5999999</v>
      </c>
      <c r="DK104">
        <v>1634237988.0999999</v>
      </c>
      <c r="DL104">
        <v>97</v>
      </c>
      <c r="DM104">
        <v>0.108</v>
      </c>
      <c r="DN104">
        <v>-1E-3</v>
      </c>
      <c r="DO104">
        <v>2.948</v>
      </c>
      <c r="DP104">
        <v>6.3E-2</v>
      </c>
      <c r="DQ104">
        <v>1000</v>
      </c>
      <c r="DR104">
        <v>15</v>
      </c>
      <c r="DS104">
        <v>0.12</v>
      </c>
      <c r="DT104">
        <v>0.03</v>
      </c>
      <c r="DU104">
        <v>-15.04055853658536</v>
      </c>
      <c r="DV104">
        <v>-0.1225839721254464</v>
      </c>
      <c r="DW104">
        <v>4.1376893372696413E-2</v>
      </c>
      <c r="DX104">
        <v>1</v>
      </c>
      <c r="DY104">
        <v>977.36406060606055</v>
      </c>
      <c r="DZ104">
        <v>-12.92294003760307</v>
      </c>
      <c r="EA104">
        <v>1.2519844354583369</v>
      </c>
      <c r="EB104">
        <v>0</v>
      </c>
      <c r="EC104">
        <v>3.3799568292682931</v>
      </c>
      <c r="ED104">
        <v>-0.1537651567944231</v>
      </c>
      <c r="EE104">
        <v>1.5903673672706051E-2</v>
      </c>
      <c r="EF104">
        <v>0</v>
      </c>
      <c r="EG104">
        <v>1</v>
      </c>
      <c r="EH104">
        <v>3</v>
      </c>
      <c r="EI104" t="s">
        <v>318</v>
      </c>
      <c r="EJ104">
        <v>100</v>
      </c>
      <c r="EK104">
        <v>100</v>
      </c>
      <c r="EL104">
        <v>2.9369999999999998</v>
      </c>
      <c r="EM104">
        <v>0.1198</v>
      </c>
      <c r="EN104">
        <v>1.799273032570802</v>
      </c>
      <c r="EO104">
        <v>1.948427853356016E-3</v>
      </c>
      <c r="EP104">
        <v>-1.17243448438673E-6</v>
      </c>
      <c r="EQ104">
        <v>3.7522437633766031E-10</v>
      </c>
      <c r="ER104">
        <v>-6.390486960078226E-2</v>
      </c>
      <c r="ES104">
        <v>1.324990706552629E-3</v>
      </c>
      <c r="ET104">
        <v>4.5198677459254959E-4</v>
      </c>
      <c r="EU104">
        <v>-2.6198240979392152E-7</v>
      </c>
      <c r="EV104">
        <v>2</v>
      </c>
      <c r="EW104">
        <v>2078</v>
      </c>
      <c r="EX104">
        <v>1</v>
      </c>
      <c r="EY104">
        <v>28</v>
      </c>
      <c r="EZ104">
        <v>0.7</v>
      </c>
      <c r="FA104">
        <v>0.7</v>
      </c>
      <c r="FB104">
        <v>3.3496100000000002</v>
      </c>
      <c r="FC104">
        <v>2.5390600000000001</v>
      </c>
      <c r="FD104">
        <v>2.8491200000000001</v>
      </c>
      <c r="FE104">
        <v>3.1738300000000002</v>
      </c>
      <c r="FF104">
        <v>3.0981399999999999</v>
      </c>
      <c r="FG104">
        <v>2.3791500000000001</v>
      </c>
      <c r="FH104">
        <v>36.104999999999997</v>
      </c>
      <c r="FI104">
        <v>24.227599999999999</v>
      </c>
      <c r="FJ104">
        <v>18</v>
      </c>
      <c r="FK104">
        <v>1065.03</v>
      </c>
      <c r="FL104">
        <v>718.31</v>
      </c>
      <c r="FM104">
        <v>25.0001</v>
      </c>
      <c r="FN104">
        <v>24.393699999999999</v>
      </c>
      <c r="FO104">
        <v>30.0001</v>
      </c>
      <c r="FP104">
        <v>24.157599999999999</v>
      </c>
      <c r="FQ104">
        <v>24.231300000000001</v>
      </c>
      <c r="FR104">
        <v>67.055099999999996</v>
      </c>
      <c r="FS104">
        <v>33.417000000000002</v>
      </c>
      <c r="FT104">
        <v>0</v>
      </c>
      <c r="FU104">
        <v>25</v>
      </c>
      <c r="FV104">
        <v>1000</v>
      </c>
      <c r="FW104">
        <v>15.577999999999999</v>
      </c>
      <c r="FX104">
        <v>101.206</v>
      </c>
      <c r="FY104">
        <v>101.598</v>
      </c>
    </row>
    <row r="105" spans="1:181" x14ac:dyDescent="0.2">
      <c r="A105">
        <v>87</v>
      </c>
      <c r="B105">
        <v>1634238151.5999999</v>
      </c>
      <c r="C105">
        <v>14612.5</v>
      </c>
      <c r="D105" t="s">
        <v>659</v>
      </c>
      <c r="E105" t="s">
        <v>660</v>
      </c>
      <c r="F105" t="s">
        <v>300</v>
      </c>
      <c r="G105">
        <v>1634238151.5999999</v>
      </c>
      <c r="H105">
        <f t="shared" si="92"/>
        <v>5.3513066659978733E-3</v>
      </c>
      <c r="I105">
        <f t="shared" si="93"/>
        <v>5.351306665997873</v>
      </c>
      <c r="J105">
        <f t="shared" si="94"/>
        <v>20.181035855191837</v>
      </c>
      <c r="K105">
        <f t="shared" si="95"/>
        <v>1184.04</v>
      </c>
      <c r="L105">
        <f t="shared" si="96"/>
        <v>1040.8628384804631</v>
      </c>
      <c r="M105">
        <f t="shared" si="97"/>
        <v>93.600471528489564</v>
      </c>
      <c r="N105">
        <f t="shared" si="98"/>
        <v>106.47579893464798</v>
      </c>
      <c r="O105">
        <f t="shared" si="99"/>
        <v>0.30754676360500455</v>
      </c>
      <c r="P105">
        <f t="shared" si="100"/>
        <v>2.7454248939212631</v>
      </c>
      <c r="Q105">
        <f t="shared" si="101"/>
        <v>0.28960867888816627</v>
      </c>
      <c r="R105">
        <f t="shared" si="102"/>
        <v>0.18252984116468057</v>
      </c>
      <c r="S105">
        <f t="shared" si="103"/>
        <v>241.74801512761925</v>
      </c>
      <c r="T105">
        <f t="shared" si="104"/>
        <v>26.379968123865076</v>
      </c>
      <c r="U105">
        <f t="shared" si="105"/>
        <v>25.8032</v>
      </c>
      <c r="V105">
        <f t="shared" si="106"/>
        <v>3.3351634331051181</v>
      </c>
      <c r="W105">
        <f t="shared" si="107"/>
        <v>49.955773629972342</v>
      </c>
      <c r="X105">
        <f t="shared" si="108"/>
        <v>1.7202454674675198</v>
      </c>
      <c r="Y105">
        <f t="shared" si="109"/>
        <v>3.4435368376227311</v>
      </c>
      <c r="Z105">
        <f t="shared" si="110"/>
        <v>1.6149179656375983</v>
      </c>
      <c r="AA105">
        <f t="shared" si="111"/>
        <v>-235.9926239705062</v>
      </c>
      <c r="AB105">
        <f t="shared" si="112"/>
        <v>80.029735258601818</v>
      </c>
      <c r="AC105">
        <f t="shared" si="113"/>
        <v>6.2328603018845588</v>
      </c>
      <c r="AD105">
        <f t="shared" si="114"/>
        <v>92.017986717599427</v>
      </c>
      <c r="AE105">
        <v>0</v>
      </c>
      <c r="AF105">
        <v>0</v>
      </c>
      <c r="AG105">
        <f t="shared" si="115"/>
        <v>1</v>
      </c>
      <c r="AH105">
        <f t="shared" si="116"/>
        <v>0</v>
      </c>
      <c r="AI105">
        <f t="shared" si="117"/>
        <v>47616.02333957341</v>
      </c>
      <c r="AJ105" t="s">
        <v>301</v>
      </c>
      <c r="AK105">
        <v>0</v>
      </c>
      <c r="AL105">
        <v>0</v>
      </c>
      <c r="AM105">
        <v>0</v>
      </c>
      <c r="AN105" t="e">
        <f t="shared" si="118"/>
        <v>#DIV/0!</v>
      </c>
      <c r="AO105">
        <v>-1</v>
      </c>
      <c r="AP105" t="s">
        <v>661</v>
      </c>
      <c r="AQ105">
        <v>10255.1</v>
      </c>
      <c r="AR105">
        <v>977.15942307692308</v>
      </c>
      <c r="AS105">
        <v>1154.99</v>
      </c>
      <c r="AT105">
        <f t="shared" si="119"/>
        <v>0.15396720051522261</v>
      </c>
      <c r="AU105">
        <v>0.5</v>
      </c>
      <c r="AV105">
        <f t="shared" si="120"/>
        <v>1261.2695995479892</v>
      </c>
      <c r="AW105">
        <f t="shared" si="121"/>
        <v>20.181035855191837</v>
      </c>
      <c r="AX105">
        <f t="shared" si="122"/>
        <v>97.097074668679895</v>
      </c>
      <c r="AY105">
        <f t="shared" si="123"/>
        <v>1.6793424548393655E-2</v>
      </c>
      <c r="AZ105">
        <f t="shared" si="124"/>
        <v>-1</v>
      </c>
      <c r="BA105" t="e">
        <f t="shared" si="125"/>
        <v>#DIV/0!</v>
      </c>
      <c r="BB105" t="s">
        <v>301</v>
      </c>
      <c r="BC105">
        <v>0</v>
      </c>
      <c r="BD105" t="e">
        <f t="shared" si="126"/>
        <v>#DIV/0!</v>
      </c>
      <c r="BE105" t="e">
        <f t="shared" si="127"/>
        <v>#DIV/0!</v>
      </c>
      <c r="BF105" t="e">
        <f t="shared" si="128"/>
        <v>#DIV/0!</v>
      </c>
      <c r="BG105" t="e">
        <f t="shared" si="129"/>
        <v>#DIV/0!</v>
      </c>
      <c r="BH105">
        <f t="shared" si="130"/>
        <v>0.15396720051522259</v>
      </c>
      <c r="BI105" t="e">
        <f t="shared" si="131"/>
        <v>#DIV/0!</v>
      </c>
      <c r="BJ105" t="e">
        <f t="shared" si="132"/>
        <v>#DIV/0!</v>
      </c>
      <c r="BK105" t="e">
        <f t="shared" si="133"/>
        <v>#DIV/0!</v>
      </c>
      <c r="BL105">
        <f t="shared" si="134"/>
        <v>1500.07</v>
      </c>
      <c r="BM105">
        <f t="shared" si="135"/>
        <v>1261.2695995479892</v>
      </c>
      <c r="BN105">
        <f t="shared" si="136"/>
        <v>0.84080716203109807</v>
      </c>
      <c r="BO105">
        <f t="shared" si="137"/>
        <v>0.16115782272001924</v>
      </c>
      <c r="BP105">
        <v>6</v>
      </c>
      <c r="BQ105">
        <v>0.5</v>
      </c>
      <c r="BR105" t="s">
        <v>303</v>
      </c>
      <c r="BS105">
        <v>1634238151.5999999</v>
      </c>
      <c r="BT105">
        <v>1184.04</v>
      </c>
      <c r="BU105">
        <v>1199.95</v>
      </c>
      <c r="BV105">
        <v>19.1296</v>
      </c>
      <c r="BW105">
        <v>15.9803</v>
      </c>
      <c r="BX105">
        <v>1180.8900000000001</v>
      </c>
      <c r="BY105">
        <v>19.004799999999999</v>
      </c>
      <c r="BZ105">
        <v>1000.02</v>
      </c>
      <c r="CA105">
        <v>89.826599999999999</v>
      </c>
      <c r="CB105">
        <v>9.9246200000000007E-2</v>
      </c>
      <c r="CC105">
        <v>26.343900000000001</v>
      </c>
      <c r="CD105">
        <v>25.8032</v>
      </c>
      <c r="CE105">
        <v>999.9</v>
      </c>
      <c r="CF105">
        <v>0</v>
      </c>
      <c r="CG105">
        <v>0</v>
      </c>
      <c r="CH105">
        <v>10003.1</v>
      </c>
      <c r="CI105">
        <v>0</v>
      </c>
      <c r="CJ105">
        <v>1.5289399999999999E-3</v>
      </c>
      <c r="CK105">
        <v>1500.07</v>
      </c>
      <c r="CL105">
        <v>0.97300699999999996</v>
      </c>
      <c r="CM105">
        <v>2.6992700000000001E-2</v>
      </c>
      <c r="CN105">
        <v>0</v>
      </c>
      <c r="CO105">
        <v>976.57899999999995</v>
      </c>
      <c r="CP105">
        <v>5.0005600000000001</v>
      </c>
      <c r="CQ105">
        <v>14513.2</v>
      </c>
      <c r="CR105">
        <v>12932.1</v>
      </c>
      <c r="CS105">
        <v>39.5</v>
      </c>
      <c r="CT105">
        <v>39.875</v>
      </c>
      <c r="CU105">
        <v>39.311999999999998</v>
      </c>
      <c r="CV105">
        <v>39.061999999999998</v>
      </c>
      <c r="CW105">
        <v>40.375</v>
      </c>
      <c r="CX105">
        <v>1454.71</v>
      </c>
      <c r="CY105">
        <v>40.36</v>
      </c>
      <c r="CZ105">
        <v>0</v>
      </c>
      <c r="DA105">
        <v>121.7999999523163</v>
      </c>
      <c r="DB105">
        <v>0</v>
      </c>
      <c r="DC105">
        <v>977.15942307692308</v>
      </c>
      <c r="DD105">
        <v>-4.4397606920005819</v>
      </c>
      <c r="DE105">
        <v>-109.1999998195444</v>
      </c>
      <c r="DF105">
        <v>14527.05769230769</v>
      </c>
      <c r="DG105">
        <v>15</v>
      </c>
      <c r="DH105">
        <v>1634238111.0999999</v>
      </c>
      <c r="DI105" t="s">
        <v>662</v>
      </c>
      <c r="DJ105">
        <v>1634238111.0999999</v>
      </c>
      <c r="DK105">
        <v>1634238109.5999999</v>
      </c>
      <c r="DL105">
        <v>98</v>
      </c>
      <c r="DM105">
        <v>7.0000000000000007E-2</v>
      </c>
      <c r="DN105">
        <v>2E-3</v>
      </c>
      <c r="DO105">
        <v>3.165</v>
      </c>
      <c r="DP105">
        <v>7.0999999999999994E-2</v>
      </c>
      <c r="DQ105">
        <v>1200</v>
      </c>
      <c r="DR105">
        <v>16</v>
      </c>
      <c r="DS105">
        <v>0.28000000000000003</v>
      </c>
      <c r="DT105">
        <v>0.03</v>
      </c>
      <c r="DU105">
        <v>-15.94346097560976</v>
      </c>
      <c r="DV105">
        <v>0.13798954703831079</v>
      </c>
      <c r="DW105">
        <v>3.7011579454034937E-2</v>
      </c>
      <c r="DX105">
        <v>1</v>
      </c>
      <c r="DY105">
        <v>977.45100000000002</v>
      </c>
      <c r="DZ105">
        <v>-4.5284509233251251</v>
      </c>
      <c r="EA105">
        <v>0.47848984253771459</v>
      </c>
      <c r="EB105">
        <v>0</v>
      </c>
      <c r="EC105">
        <v>3.1732775609756101</v>
      </c>
      <c r="ED105">
        <v>-0.15076181184668219</v>
      </c>
      <c r="EE105">
        <v>1.6317687961001831E-2</v>
      </c>
      <c r="EF105">
        <v>0</v>
      </c>
      <c r="EG105">
        <v>1</v>
      </c>
      <c r="EH105">
        <v>3</v>
      </c>
      <c r="EI105" t="s">
        <v>318</v>
      </c>
      <c r="EJ105">
        <v>100</v>
      </c>
      <c r="EK105">
        <v>100</v>
      </c>
      <c r="EL105">
        <v>3.15</v>
      </c>
      <c r="EM105">
        <v>0.12479999999999999</v>
      </c>
      <c r="EN105">
        <v>1.869459284738072</v>
      </c>
      <c r="EO105">
        <v>1.948427853356016E-3</v>
      </c>
      <c r="EP105">
        <v>-1.17243448438673E-6</v>
      </c>
      <c r="EQ105">
        <v>3.7522437633766031E-10</v>
      </c>
      <c r="ER105">
        <v>-6.1818488466571918E-2</v>
      </c>
      <c r="ES105">
        <v>1.324990706552629E-3</v>
      </c>
      <c r="ET105">
        <v>4.5198677459254959E-4</v>
      </c>
      <c r="EU105">
        <v>-2.6198240979392152E-7</v>
      </c>
      <c r="EV105">
        <v>2</v>
      </c>
      <c r="EW105">
        <v>2078</v>
      </c>
      <c r="EX105">
        <v>1</v>
      </c>
      <c r="EY105">
        <v>28</v>
      </c>
      <c r="EZ105">
        <v>0.7</v>
      </c>
      <c r="FA105">
        <v>0.7</v>
      </c>
      <c r="FB105">
        <v>3.8525399999999999</v>
      </c>
      <c r="FC105">
        <v>2.5268600000000001</v>
      </c>
      <c r="FD105">
        <v>2.8491200000000001</v>
      </c>
      <c r="FE105">
        <v>3.1726100000000002</v>
      </c>
      <c r="FF105">
        <v>3.0981399999999999</v>
      </c>
      <c r="FG105">
        <v>2.3925800000000002</v>
      </c>
      <c r="FH105">
        <v>36.058199999999999</v>
      </c>
      <c r="FI105">
        <v>24.2364</v>
      </c>
      <c r="FJ105">
        <v>18</v>
      </c>
      <c r="FK105">
        <v>1066.1199999999999</v>
      </c>
      <c r="FL105">
        <v>719.851</v>
      </c>
      <c r="FM105">
        <v>25.0001</v>
      </c>
      <c r="FN105">
        <v>24.395800000000001</v>
      </c>
      <c r="FO105">
        <v>30</v>
      </c>
      <c r="FP105">
        <v>24.159700000000001</v>
      </c>
      <c r="FQ105">
        <v>24.235299999999999</v>
      </c>
      <c r="FR105">
        <v>77.0886</v>
      </c>
      <c r="FS105">
        <v>30.802600000000002</v>
      </c>
      <c r="FT105">
        <v>0</v>
      </c>
      <c r="FU105">
        <v>25</v>
      </c>
      <c r="FV105">
        <v>1200</v>
      </c>
      <c r="FW105">
        <v>15.9482</v>
      </c>
      <c r="FX105">
        <v>101.20699999999999</v>
      </c>
      <c r="FY105">
        <v>101.598</v>
      </c>
    </row>
    <row r="106" spans="1:181" x14ac:dyDescent="0.2">
      <c r="A106">
        <v>88</v>
      </c>
      <c r="B106">
        <v>1634238273.5999999</v>
      </c>
      <c r="C106">
        <v>14734.5</v>
      </c>
      <c r="D106" t="s">
        <v>663</v>
      </c>
      <c r="E106" t="s">
        <v>664</v>
      </c>
      <c r="F106" t="s">
        <v>300</v>
      </c>
      <c r="G106">
        <v>1634238273.5999999</v>
      </c>
      <c r="H106">
        <f t="shared" si="92"/>
        <v>5.0045266688150238E-3</v>
      </c>
      <c r="I106">
        <f t="shared" si="93"/>
        <v>5.0045266688150241</v>
      </c>
      <c r="J106">
        <f t="shared" si="94"/>
        <v>20.359946704079885</v>
      </c>
      <c r="K106">
        <f t="shared" si="95"/>
        <v>1483.29</v>
      </c>
      <c r="L106">
        <f t="shared" si="96"/>
        <v>1322.2576096626399</v>
      </c>
      <c r="M106">
        <f t="shared" si="97"/>
        <v>118.89111798373671</v>
      </c>
      <c r="N106">
        <f t="shared" si="98"/>
        <v>133.37038494268199</v>
      </c>
      <c r="O106">
        <f t="shared" si="99"/>
        <v>0.28545891034056975</v>
      </c>
      <c r="P106">
        <f t="shared" si="100"/>
        <v>2.7437454798812397</v>
      </c>
      <c r="Q106">
        <f t="shared" si="101"/>
        <v>0.26992615270375608</v>
      </c>
      <c r="R106">
        <f t="shared" si="102"/>
        <v>0.17002893370279321</v>
      </c>
      <c r="S106">
        <f t="shared" si="103"/>
        <v>241.74380612738565</v>
      </c>
      <c r="T106">
        <f t="shared" si="104"/>
        <v>26.4230604717145</v>
      </c>
      <c r="U106">
        <f t="shared" si="105"/>
        <v>25.813600000000001</v>
      </c>
      <c r="V106">
        <f t="shared" si="106"/>
        <v>3.3372194828684387</v>
      </c>
      <c r="W106">
        <f t="shared" si="107"/>
        <v>50.017548340564055</v>
      </c>
      <c r="X106">
        <f t="shared" si="108"/>
        <v>1.71701254227222</v>
      </c>
      <c r="Y106">
        <f t="shared" si="109"/>
        <v>3.4328202785575739</v>
      </c>
      <c r="Z106">
        <f t="shared" si="110"/>
        <v>1.6202069405962187</v>
      </c>
      <c r="AA106">
        <f t="shared" si="111"/>
        <v>-220.69962609474254</v>
      </c>
      <c r="AB106">
        <f t="shared" si="112"/>
        <v>70.632185013673038</v>
      </c>
      <c r="AC106">
        <f t="shared" si="113"/>
        <v>5.5031577531499059</v>
      </c>
      <c r="AD106">
        <f t="shared" si="114"/>
        <v>97.179522799466056</v>
      </c>
      <c r="AE106">
        <v>0</v>
      </c>
      <c r="AF106">
        <v>0</v>
      </c>
      <c r="AG106">
        <f t="shared" si="115"/>
        <v>1</v>
      </c>
      <c r="AH106">
        <f t="shared" si="116"/>
        <v>0</v>
      </c>
      <c r="AI106">
        <f t="shared" si="117"/>
        <v>47578.669798317023</v>
      </c>
      <c r="AJ106" t="s">
        <v>301</v>
      </c>
      <c r="AK106">
        <v>0</v>
      </c>
      <c r="AL106">
        <v>0</v>
      </c>
      <c r="AM106">
        <v>0</v>
      </c>
      <c r="AN106" t="e">
        <f t="shared" si="118"/>
        <v>#DIV/0!</v>
      </c>
      <c r="AO106">
        <v>-1</v>
      </c>
      <c r="AP106" t="s">
        <v>665</v>
      </c>
      <c r="AQ106">
        <v>10258.6</v>
      </c>
      <c r="AR106">
        <v>987.98907999999994</v>
      </c>
      <c r="AS106">
        <v>1164.69</v>
      </c>
      <c r="AT106">
        <f t="shared" si="119"/>
        <v>0.15171497995174688</v>
      </c>
      <c r="AU106">
        <v>0.5</v>
      </c>
      <c r="AV106">
        <f t="shared" si="120"/>
        <v>1261.2446995478683</v>
      </c>
      <c r="AW106">
        <f t="shared" si="121"/>
        <v>20.359946704079885</v>
      </c>
      <c r="AX106">
        <f t="shared" si="122"/>
        <v>95.674857153075934</v>
      </c>
      <c r="AY106">
        <f t="shared" si="123"/>
        <v>1.69356086980877E-2</v>
      </c>
      <c r="AZ106">
        <f t="shared" si="124"/>
        <v>-1</v>
      </c>
      <c r="BA106" t="e">
        <f t="shared" si="125"/>
        <v>#DIV/0!</v>
      </c>
      <c r="BB106" t="s">
        <v>301</v>
      </c>
      <c r="BC106">
        <v>0</v>
      </c>
      <c r="BD106" t="e">
        <f t="shared" si="126"/>
        <v>#DIV/0!</v>
      </c>
      <c r="BE106" t="e">
        <f t="shared" si="127"/>
        <v>#DIV/0!</v>
      </c>
      <c r="BF106" t="e">
        <f t="shared" si="128"/>
        <v>#DIV/0!</v>
      </c>
      <c r="BG106" t="e">
        <f t="shared" si="129"/>
        <v>#DIV/0!</v>
      </c>
      <c r="BH106">
        <f t="shared" si="130"/>
        <v>0.1517149799517469</v>
      </c>
      <c r="BI106" t="e">
        <f t="shared" si="131"/>
        <v>#DIV/0!</v>
      </c>
      <c r="BJ106" t="e">
        <f t="shared" si="132"/>
        <v>#DIV/0!</v>
      </c>
      <c r="BK106" t="e">
        <f t="shared" si="133"/>
        <v>#DIV/0!</v>
      </c>
      <c r="BL106">
        <f t="shared" si="134"/>
        <v>1500.04</v>
      </c>
      <c r="BM106">
        <f t="shared" si="135"/>
        <v>1261.2446995478683</v>
      </c>
      <c r="BN106">
        <f t="shared" si="136"/>
        <v>0.84080737816849438</v>
      </c>
      <c r="BO106">
        <f t="shared" si="137"/>
        <v>0.16115823986519404</v>
      </c>
      <c r="BP106">
        <v>6</v>
      </c>
      <c r="BQ106">
        <v>0.5</v>
      </c>
      <c r="BR106" t="s">
        <v>303</v>
      </c>
      <c r="BS106">
        <v>1634238273.5999999</v>
      </c>
      <c r="BT106">
        <v>1483.29</v>
      </c>
      <c r="BU106">
        <v>1499.96</v>
      </c>
      <c r="BV106">
        <v>19.0959</v>
      </c>
      <c r="BW106">
        <v>16.150500000000001</v>
      </c>
      <c r="BX106">
        <v>1479.35</v>
      </c>
      <c r="BY106">
        <v>18.970300000000002</v>
      </c>
      <c r="BZ106">
        <v>999.99199999999996</v>
      </c>
      <c r="CA106">
        <v>89.815399999999997</v>
      </c>
      <c r="CB106">
        <v>9.9845799999999998E-2</v>
      </c>
      <c r="CC106">
        <v>26.2911</v>
      </c>
      <c r="CD106">
        <v>25.813600000000001</v>
      </c>
      <c r="CE106">
        <v>999.9</v>
      </c>
      <c r="CF106">
        <v>0</v>
      </c>
      <c r="CG106">
        <v>0</v>
      </c>
      <c r="CH106">
        <v>9994.3799999999992</v>
      </c>
      <c r="CI106">
        <v>0</v>
      </c>
      <c r="CJ106">
        <v>1.5289399999999999E-3</v>
      </c>
      <c r="CK106">
        <v>1500.04</v>
      </c>
      <c r="CL106">
        <v>0.97299599999999997</v>
      </c>
      <c r="CM106">
        <v>2.7003900000000001E-2</v>
      </c>
      <c r="CN106">
        <v>0</v>
      </c>
      <c r="CO106">
        <v>986.94500000000005</v>
      </c>
      <c r="CP106">
        <v>5.0005600000000001</v>
      </c>
      <c r="CQ106">
        <v>14616.6</v>
      </c>
      <c r="CR106">
        <v>12931.9</v>
      </c>
      <c r="CS106">
        <v>38.436999999999998</v>
      </c>
      <c r="CT106">
        <v>38.686999999999998</v>
      </c>
      <c r="CU106">
        <v>37.5</v>
      </c>
      <c r="CV106">
        <v>37.436999999999998</v>
      </c>
      <c r="CW106">
        <v>38.875</v>
      </c>
      <c r="CX106">
        <v>1454.67</v>
      </c>
      <c r="CY106">
        <v>40.369999999999997</v>
      </c>
      <c r="CZ106">
        <v>0</v>
      </c>
      <c r="DA106">
        <v>121.3999998569489</v>
      </c>
      <c r="DB106">
        <v>0</v>
      </c>
      <c r="DC106">
        <v>987.98907999999994</v>
      </c>
      <c r="DD106">
        <v>-7.0256153886681636</v>
      </c>
      <c r="DE106">
        <v>-116.1692309537693</v>
      </c>
      <c r="DF106">
        <v>14630.54</v>
      </c>
      <c r="DG106">
        <v>15</v>
      </c>
      <c r="DH106">
        <v>1634238231.5999999</v>
      </c>
      <c r="DI106" t="s">
        <v>666</v>
      </c>
      <c r="DJ106">
        <v>1634238231.5999999</v>
      </c>
      <c r="DK106">
        <v>1634238227.5999999</v>
      </c>
      <c r="DL106">
        <v>99</v>
      </c>
      <c r="DM106">
        <v>0.53900000000000003</v>
      </c>
      <c r="DN106">
        <v>1E-3</v>
      </c>
      <c r="DO106">
        <v>3.9569999999999999</v>
      </c>
      <c r="DP106">
        <v>7.6999999999999999E-2</v>
      </c>
      <c r="DQ106">
        <v>1500</v>
      </c>
      <c r="DR106">
        <v>16</v>
      </c>
      <c r="DS106">
        <v>0.31</v>
      </c>
      <c r="DT106">
        <v>0.03</v>
      </c>
      <c r="DU106">
        <v>-16.728836585365851</v>
      </c>
      <c r="DV106">
        <v>7.1245296167218725E-2</v>
      </c>
      <c r="DW106">
        <v>5.2787016863201038E-2</v>
      </c>
      <c r="DX106">
        <v>1</v>
      </c>
      <c r="DY106">
        <v>988.32217142857132</v>
      </c>
      <c r="DZ106">
        <v>-5.6849236790594517</v>
      </c>
      <c r="EA106">
        <v>0.62321945163638748</v>
      </c>
      <c r="EB106">
        <v>0</v>
      </c>
      <c r="EC106">
        <v>2.976153170731707</v>
      </c>
      <c r="ED106">
        <v>-0.19230543554007229</v>
      </c>
      <c r="EE106">
        <v>1.947792952874991E-2</v>
      </c>
      <c r="EF106">
        <v>0</v>
      </c>
      <c r="EG106">
        <v>1</v>
      </c>
      <c r="EH106">
        <v>3</v>
      </c>
      <c r="EI106" t="s">
        <v>318</v>
      </c>
      <c r="EJ106">
        <v>100</v>
      </c>
      <c r="EK106">
        <v>100</v>
      </c>
      <c r="EL106">
        <v>3.94</v>
      </c>
      <c r="EM106">
        <v>0.12559999999999999</v>
      </c>
      <c r="EN106">
        <v>2.4093042214876199</v>
      </c>
      <c r="EO106">
        <v>1.948427853356016E-3</v>
      </c>
      <c r="EP106">
        <v>-1.17243448438673E-6</v>
      </c>
      <c r="EQ106">
        <v>3.7522437633766031E-10</v>
      </c>
      <c r="ER106">
        <v>-6.0375508353136882E-2</v>
      </c>
      <c r="ES106">
        <v>1.324990706552629E-3</v>
      </c>
      <c r="ET106">
        <v>4.5198677459254959E-4</v>
      </c>
      <c r="EU106">
        <v>-2.6198240979392152E-7</v>
      </c>
      <c r="EV106">
        <v>2</v>
      </c>
      <c r="EW106">
        <v>2078</v>
      </c>
      <c r="EX106">
        <v>1</v>
      </c>
      <c r="EY106">
        <v>28</v>
      </c>
      <c r="EZ106">
        <v>0.7</v>
      </c>
      <c r="FA106">
        <v>0.8</v>
      </c>
      <c r="FB106">
        <v>4.5507799999999996</v>
      </c>
      <c r="FC106">
        <v>2.5109900000000001</v>
      </c>
      <c r="FD106">
        <v>2.8491200000000001</v>
      </c>
      <c r="FE106">
        <v>3.1726100000000002</v>
      </c>
      <c r="FF106">
        <v>3.0981399999999999</v>
      </c>
      <c r="FG106">
        <v>2.4499499999999999</v>
      </c>
      <c r="FH106">
        <v>36.058199999999999</v>
      </c>
      <c r="FI106">
        <v>24.227599999999999</v>
      </c>
      <c r="FJ106">
        <v>18</v>
      </c>
      <c r="FK106">
        <v>1066.27</v>
      </c>
      <c r="FL106">
        <v>721.61099999999999</v>
      </c>
      <c r="FM106">
        <v>24.9999</v>
      </c>
      <c r="FN106">
        <v>24.3978</v>
      </c>
      <c r="FO106">
        <v>30.0002</v>
      </c>
      <c r="FP106">
        <v>24.159700000000001</v>
      </c>
      <c r="FQ106">
        <v>24.235299999999999</v>
      </c>
      <c r="FR106">
        <v>91.052000000000007</v>
      </c>
      <c r="FS106">
        <v>29.417200000000001</v>
      </c>
      <c r="FT106">
        <v>0</v>
      </c>
      <c r="FU106">
        <v>25</v>
      </c>
      <c r="FV106">
        <v>1500</v>
      </c>
      <c r="FW106">
        <v>16.1218</v>
      </c>
      <c r="FX106">
        <v>101.208</v>
      </c>
      <c r="FY106">
        <v>101.59699999999999</v>
      </c>
    </row>
    <row r="107" spans="1:181" x14ac:dyDescent="0.2">
      <c r="A107">
        <v>89</v>
      </c>
      <c r="B107">
        <v>1634238395.5999999</v>
      </c>
      <c r="C107">
        <v>14856.5</v>
      </c>
      <c r="D107" t="s">
        <v>667</v>
      </c>
      <c r="E107" t="s">
        <v>668</v>
      </c>
      <c r="F107" t="s">
        <v>300</v>
      </c>
      <c r="G107">
        <v>1634238395.5999999</v>
      </c>
      <c r="H107">
        <f t="shared" si="92"/>
        <v>4.6742588134584947E-3</v>
      </c>
      <c r="I107">
        <f t="shared" si="93"/>
        <v>4.6742588134584944</v>
      </c>
      <c r="J107">
        <f t="shared" si="94"/>
        <v>20.820499310463088</v>
      </c>
      <c r="K107">
        <f t="shared" si="95"/>
        <v>1689.22</v>
      </c>
      <c r="L107">
        <f t="shared" si="96"/>
        <v>1510.7528539905099</v>
      </c>
      <c r="M107">
        <f t="shared" si="97"/>
        <v>135.82492182411363</v>
      </c>
      <c r="N107">
        <f t="shared" si="98"/>
        <v>151.870091681568</v>
      </c>
      <c r="O107">
        <f t="shared" si="99"/>
        <v>0.26533183815175088</v>
      </c>
      <c r="P107">
        <f t="shared" si="100"/>
        <v>2.7454594976114488</v>
      </c>
      <c r="Q107">
        <f t="shared" si="101"/>
        <v>0.25186465521039592</v>
      </c>
      <c r="R107">
        <f t="shared" si="102"/>
        <v>0.15856840096918903</v>
      </c>
      <c r="S107">
        <f t="shared" si="103"/>
        <v>241.699556127661</v>
      </c>
      <c r="T107">
        <f t="shared" si="104"/>
        <v>26.442596084940995</v>
      </c>
      <c r="U107">
        <f t="shared" si="105"/>
        <v>25.7927</v>
      </c>
      <c r="V107">
        <f t="shared" si="106"/>
        <v>3.3330887362014772</v>
      </c>
      <c r="W107">
        <f t="shared" si="107"/>
        <v>50.064061115796441</v>
      </c>
      <c r="X107">
        <f t="shared" si="108"/>
        <v>1.71137729614032</v>
      </c>
      <c r="Y107">
        <f t="shared" si="109"/>
        <v>3.418374894082131</v>
      </c>
      <c r="Z107">
        <f t="shared" si="110"/>
        <v>1.6217114400611572</v>
      </c>
      <c r="AA107">
        <f t="shared" si="111"/>
        <v>-206.13481367351963</v>
      </c>
      <c r="AB107">
        <f t="shared" si="112"/>
        <v>63.201641709842484</v>
      </c>
      <c r="AC107">
        <f t="shared" si="113"/>
        <v>4.9188698166458247</v>
      </c>
      <c r="AD107">
        <f t="shared" si="114"/>
        <v>103.68525398062968</v>
      </c>
      <c r="AE107">
        <v>0</v>
      </c>
      <c r="AF107">
        <v>0</v>
      </c>
      <c r="AG107">
        <f t="shared" si="115"/>
        <v>1</v>
      </c>
      <c r="AH107">
        <f t="shared" si="116"/>
        <v>0</v>
      </c>
      <c r="AI107">
        <f t="shared" si="117"/>
        <v>47636.278163157505</v>
      </c>
      <c r="AJ107" t="s">
        <v>301</v>
      </c>
      <c r="AK107">
        <v>0</v>
      </c>
      <c r="AL107">
        <v>0</v>
      </c>
      <c r="AM107">
        <v>0</v>
      </c>
      <c r="AN107" t="e">
        <f t="shared" si="118"/>
        <v>#DIV/0!</v>
      </c>
      <c r="AO107">
        <v>-1</v>
      </c>
      <c r="AP107" t="s">
        <v>669</v>
      </c>
      <c r="AQ107">
        <v>10260.799999999999</v>
      </c>
      <c r="AR107">
        <v>986.20107692307693</v>
      </c>
      <c r="AS107">
        <v>1165.42</v>
      </c>
      <c r="AT107">
        <f t="shared" si="119"/>
        <v>0.15378054527717311</v>
      </c>
      <c r="AU107">
        <v>0.5</v>
      </c>
      <c r="AV107">
        <f t="shared" si="120"/>
        <v>1261.0172995480109</v>
      </c>
      <c r="AW107">
        <f t="shared" si="121"/>
        <v>20.820499310463088</v>
      </c>
      <c r="AX107">
        <f t="shared" si="122"/>
        <v>96.959963964220734</v>
      </c>
      <c r="AY107">
        <f t="shared" si="123"/>
        <v>1.7303885774036767E-2</v>
      </c>
      <c r="AZ107">
        <f t="shared" si="124"/>
        <v>-1</v>
      </c>
      <c r="BA107" t="e">
        <f t="shared" si="125"/>
        <v>#DIV/0!</v>
      </c>
      <c r="BB107" t="s">
        <v>301</v>
      </c>
      <c r="BC107">
        <v>0</v>
      </c>
      <c r="BD107" t="e">
        <f t="shared" si="126"/>
        <v>#DIV/0!</v>
      </c>
      <c r="BE107" t="e">
        <f t="shared" si="127"/>
        <v>#DIV/0!</v>
      </c>
      <c r="BF107" t="e">
        <f t="shared" si="128"/>
        <v>#DIV/0!</v>
      </c>
      <c r="BG107" t="e">
        <f t="shared" si="129"/>
        <v>#DIV/0!</v>
      </c>
      <c r="BH107">
        <f t="shared" si="130"/>
        <v>0.15378054527717316</v>
      </c>
      <c r="BI107" t="e">
        <f t="shared" si="131"/>
        <v>#DIV/0!</v>
      </c>
      <c r="BJ107" t="e">
        <f t="shared" si="132"/>
        <v>#DIV/0!</v>
      </c>
      <c r="BK107" t="e">
        <f t="shared" si="133"/>
        <v>#DIV/0!</v>
      </c>
      <c r="BL107">
        <f t="shared" si="134"/>
        <v>1499.77</v>
      </c>
      <c r="BM107">
        <f t="shared" si="135"/>
        <v>1261.0172995480109</v>
      </c>
      <c r="BN107">
        <f t="shared" si="136"/>
        <v>0.84080712345760411</v>
      </c>
      <c r="BO107">
        <f t="shared" si="137"/>
        <v>0.16115774827317589</v>
      </c>
      <c r="BP107">
        <v>6</v>
      </c>
      <c r="BQ107">
        <v>0.5</v>
      </c>
      <c r="BR107" t="s">
        <v>303</v>
      </c>
      <c r="BS107">
        <v>1634238395.5999999</v>
      </c>
      <c r="BT107">
        <v>1689.22</v>
      </c>
      <c r="BU107">
        <v>1706.45</v>
      </c>
      <c r="BV107">
        <v>19.035299999999999</v>
      </c>
      <c r="BW107">
        <v>16.284099999999999</v>
      </c>
      <c r="BX107">
        <v>1685.46</v>
      </c>
      <c r="BY107">
        <v>18.907800000000002</v>
      </c>
      <c r="BZ107">
        <v>999.98900000000003</v>
      </c>
      <c r="CA107">
        <v>89.805999999999997</v>
      </c>
      <c r="CB107">
        <v>9.9454399999999998E-2</v>
      </c>
      <c r="CC107">
        <v>26.2197</v>
      </c>
      <c r="CD107">
        <v>25.7927</v>
      </c>
      <c r="CE107">
        <v>999.9</v>
      </c>
      <c r="CF107">
        <v>0</v>
      </c>
      <c r="CG107">
        <v>0</v>
      </c>
      <c r="CH107">
        <v>10005.6</v>
      </c>
      <c r="CI107">
        <v>0</v>
      </c>
      <c r="CJ107">
        <v>1.5289399999999999E-3</v>
      </c>
      <c r="CK107">
        <v>1499.77</v>
      </c>
      <c r="CL107">
        <v>0.97300699999999996</v>
      </c>
      <c r="CM107">
        <v>2.6993400000000001E-2</v>
      </c>
      <c r="CN107">
        <v>0</v>
      </c>
      <c r="CO107">
        <v>985.74300000000005</v>
      </c>
      <c r="CP107">
        <v>5.0005600000000001</v>
      </c>
      <c r="CQ107">
        <v>14556.6</v>
      </c>
      <c r="CR107">
        <v>12929.5</v>
      </c>
      <c r="CS107">
        <v>37.875</v>
      </c>
      <c r="CT107">
        <v>38</v>
      </c>
      <c r="CU107">
        <v>36.811999999999998</v>
      </c>
      <c r="CV107">
        <v>36.811999999999998</v>
      </c>
      <c r="CW107">
        <v>38.061999999999998</v>
      </c>
      <c r="CX107">
        <v>1454.42</v>
      </c>
      <c r="CY107">
        <v>40.35</v>
      </c>
      <c r="CZ107">
        <v>0</v>
      </c>
      <c r="DA107">
        <v>121.7999999523163</v>
      </c>
      <c r="DB107">
        <v>0</v>
      </c>
      <c r="DC107">
        <v>986.20107692307693</v>
      </c>
      <c r="DD107">
        <v>-3.8275555342257932</v>
      </c>
      <c r="DE107">
        <v>-83.384615277578618</v>
      </c>
      <c r="DF107">
        <v>14569.3</v>
      </c>
      <c r="DG107">
        <v>15</v>
      </c>
      <c r="DH107">
        <v>1634238354.5999999</v>
      </c>
      <c r="DI107" t="s">
        <v>670</v>
      </c>
      <c r="DJ107">
        <v>1634238354.5999999</v>
      </c>
      <c r="DK107">
        <v>1634238354.5999999</v>
      </c>
      <c r="DL107">
        <v>100</v>
      </c>
      <c r="DM107">
        <v>-0.39300000000000002</v>
      </c>
      <c r="DN107">
        <v>3.0000000000000001E-3</v>
      </c>
      <c r="DO107">
        <v>3.7879999999999998</v>
      </c>
      <c r="DP107">
        <v>8.1000000000000003E-2</v>
      </c>
      <c r="DQ107">
        <v>1706</v>
      </c>
      <c r="DR107">
        <v>16</v>
      </c>
      <c r="DS107">
        <v>0.18</v>
      </c>
      <c r="DT107">
        <v>0.03</v>
      </c>
      <c r="DU107">
        <v>-17.254226829268291</v>
      </c>
      <c r="DV107">
        <v>0.67838885017420203</v>
      </c>
      <c r="DW107">
        <v>8.9820889591562175E-2</v>
      </c>
      <c r="DX107">
        <v>0</v>
      </c>
      <c r="DY107">
        <v>986.42669696969699</v>
      </c>
      <c r="DZ107">
        <v>-3.8769489188688881</v>
      </c>
      <c r="EA107">
        <v>0.43845931948049921</v>
      </c>
      <c r="EB107">
        <v>0</v>
      </c>
      <c r="EC107">
        <v>2.7825807317073168</v>
      </c>
      <c r="ED107">
        <v>-0.20420069686411421</v>
      </c>
      <c r="EE107">
        <v>2.0499966494945149E-2</v>
      </c>
      <c r="EF107">
        <v>0</v>
      </c>
      <c r="EG107">
        <v>0</v>
      </c>
      <c r="EH107">
        <v>3</v>
      </c>
      <c r="EI107" t="s">
        <v>352</v>
      </c>
      <c r="EJ107">
        <v>100</v>
      </c>
      <c r="EK107">
        <v>100</v>
      </c>
      <c r="EL107">
        <v>3.76</v>
      </c>
      <c r="EM107">
        <v>0.1275</v>
      </c>
      <c r="EN107">
        <v>2.0169269901162612</v>
      </c>
      <c r="EO107">
        <v>1.948427853356016E-3</v>
      </c>
      <c r="EP107">
        <v>-1.17243448438673E-6</v>
      </c>
      <c r="EQ107">
        <v>3.7522437633766031E-10</v>
      </c>
      <c r="ER107">
        <v>-5.7304452856820343E-2</v>
      </c>
      <c r="ES107">
        <v>1.324990706552629E-3</v>
      </c>
      <c r="ET107">
        <v>4.5198677459254959E-4</v>
      </c>
      <c r="EU107">
        <v>-2.6198240979392152E-7</v>
      </c>
      <c r="EV107">
        <v>2</v>
      </c>
      <c r="EW107">
        <v>2078</v>
      </c>
      <c r="EX107">
        <v>1</v>
      </c>
      <c r="EY107">
        <v>28</v>
      </c>
      <c r="EZ107">
        <v>0.7</v>
      </c>
      <c r="FA107">
        <v>0.7</v>
      </c>
      <c r="FB107">
        <v>4.99756</v>
      </c>
      <c r="FC107">
        <v>2.50366</v>
      </c>
      <c r="FD107">
        <v>2.8491200000000001</v>
      </c>
      <c r="FE107">
        <v>3.1726100000000002</v>
      </c>
      <c r="FF107">
        <v>3.0981399999999999</v>
      </c>
      <c r="FG107">
        <v>2.3877000000000002</v>
      </c>
      <c r="FH107">
        <v>36.034700000000001</v>
      </c>
      <c r="FI107">
        <v>24.227599999999999</v>
      </c>
      <c r="FJ107">
        <v>18</v>
      </c>
      <c r="FK107">
        <v>1064.96</v>
      </c>
      <c r="FL107">
        <v>722.57</v>
      </c>
      <c r="FM107">
        <v>25.0001</v>
      </c>
      <c r="FN107">
        <v>24.401900000000001</v>
      </c>
      <c r="FO107">
        <v>30.0001</v>
      </c>
      <c r="FP107">
        <v>24.163699999999999</v>
      </c>
      <c r="FQ107">
        <v>24.2394</v>
      </c>
      <c r="FR107">
        <v>100</v>
      </c>
      <c r="FS107">
        <v>28.515000000000001</v>
      </c>
      <c r="FT107">
        <v>0</v>
      </c>
      <c r="FU107">
        <v>25</v>
      </c>
      <c r="FV107">
        <v>2000</v>
      </c>
      <c r="FW107">
        <v>16.231999999999999</v>
      </c>
      <c r="FX107">
        <v>101.206</v>
      </c>
      <c r="FY107">
        <v>101.59699999999999</v>
      </c>
    </row>
    <row r="108" spans="1:181" x14ac:dyDescent="0.2">
      <c r="A108">
        <v>90</v>
      </c>
      <c r="B108">
        <v>1634239063.5</v>
      </c>
      <c r="C108">
        <v>15524.400000095369</v>
      </c>
      <c r="D108" t="s">
        <v>673</v>
      </c>
      <c r="E108" t="s">
        <v>674</v>
      </c>
      <c r="F108" t="s">
        <v>300</v>
      </c>
      <c r="G108">
        <v>1634239063.5</v>
      </c>
      <c r="H108">
        <f t="shared" si="92"/>
        <v>2.670582138655998E-3</v>
      </c>
      <c r="I108">
        <f t="shared" si="93"/>
        <v>2.6705821386559982</v>
      </c>
      <c r="J108">
        <f t="shared" si="94"/>
        <v>7.6807823596013227</v>
      </c>
      <c r="K108">
        <f t="shared" si="95"/>
        <v>394.75200000000001</v>
      </c>
      <c r="L108">
        <f t="shared" si="96"/>
        <v>295.37059896431094</v>
      </c>
      <c r="M108">
        <f t="shared" si="97"/>
        <v>26.549268139667504</v>
      </c>
      <c r="N108">
        <f t="shared" si="98"/>
        <v>35.482125619199998</v>
      </c>
      <c r="O108">
        <f t="shared" si="99"/>
        <v>0.14189002175776691</v>
      </c>
      <c r="P108">
        <f t="shared" si="100"/>
        <v>2.7468368379466721</v>
      </c>
      <c r="Q108">
        <f t="shared" si="101"/>
        <v>0.13794034090400353</v>
      </c>
      <c r="R108">
        <f t="shared" si="102"/>
        <v>8.6558418507811263E-2</v>
      </c>
      <c r="S108">
        <f t="shared" si="103"/>
        <v>241.69375112742151</v>
      </c>
      <c r="T108">
        <f t="shared" si="104"/>
        <v>27.060457085986524</v>
      </c>
      <c r="U108">
        <f t="shared" si="105"/>
        <v>26.122699999999998</v>
      </c>
      <c r="V108">
        <f t="shared" si="106"/>
        <v>3.3988352720429176</v>
      </c>
      <c r="W108">
        <f t="shared" si="107"/>
        <v>49.777266647420262</v>
      </c>
      <c r="X108">
        <f t="shared" si="108"/>
        <v>1.7080680653400002</v>
      </c>
      <c r="Y108">
        <f t="shared" si="109"/>
        <v>3.4314219730836144</v>
      </c>
      <c r="Z108">
        <f t="shared" si="110"/>
        <v>1.6907672067029174</v>
      </c>
      <c r="AA108">
        <f t="shared" si="111"/>
        <v>-117.77267231472952</v>
      </c>
      <c r="AB108">
        <f t="shared" si="112"/>
        <v>23.91612601859206</v>
      </c>
      <c r="AC108">
        <f t="shared" si="113"/>
        <v>1.8640991146486328</v>
      </c>
      <c r="AD108">
        <f t="shared" si="114"/>
        <v>149.70130394593269</v>
      </c>
      <c r="AE108">
        <v>0</v>
      </c>
      <c r="AF108">
        <v>0</v>
      </c>
      <c r="AG108">
        <f t="shared" si="115"/>
        <v>1</v>
      </c>
      <c r="AH108">
        <f t="shared" si="116"/>
        <v>0</v>
      </c>
      <c r="AI108">
        <f t="shared" si="117"/>
        <v>47662.870997893981</v>
      </c>
      <c r="AJ108" t="s">
        <v>301</v>
      </c>
      <c r="AK108">
        <v>0</v>
      </c>
      <c r="AL108">
        <v>0</v>
      </c>
      <c r="AM108">
        <v>0</v>
      </c>
      <c r="AN108" t="e">
        <f t="shared" si="118"/>
        <v>#DIV/0!</v>
      </c>
      <c r="AO108">
        <v>-1</v>
      </c>
      <c r="AP108" t="s">
        <v>675</v>
      </c>
      <c r="AQ108">
        <v>10287.799999999999</v>
      </c>
      <c r="AR108">
        <v>1632.5368000000001</v>
      </c>
      <c r="AS108">
        <v>1793.48</v>
      </c>
      <c r="AT108">
        <f t="shared" si="119"/>
        <v>8.973793964805854E-2</v>
      </c>
      <c r="AU108">
        <v>0.5</v>
      </c>
      <c r="AV108">
        <f t="shared" si="120"/>
        <v>1260.9839995478867</v>
      </c>
      <c r="AW108">
        <f t="shared" si="121"/>
        <v>7.6807823596013227</v>
      </c>
      <c r="AX108">
        <f t="shared" si="122"/>
        <v>56.57905302429787</v>
      </c>
      <c r="AY108">
        <f t="shared" si="123"/>
        <v>6.8841336311275415E-3</v>
      </c>
      <c r="AZ108">
        <f t="shared" si="124"/>
        <v>-1</v>
      </c>
      <c r="BA108" t="e">
        <f t="shared" si="125"/>
        <v>#DIV/0!</v>
      </c>
      <c r="BB108" t="s">
        <v>301</v>
      </c>
      <c r="BC108">
        <v>0</v>
      </c>
      <c r="BD108" t="e">
        <f t="shared" si="126"/>
        <v>#DIV/0!</v>
      </c>
      <c r="BE108" t="e">
        <f t="shared" si="127"/>
        <v>#DIV/0!</v>
      </c>
      <c r="BF108" t="e">
        <f t="shared" si="128"/>
        <v>#DIV/0!</v>
      </c>
      <c r="BG108" t="e">
        <f t="shared" si="129"/>
        <v>#DIV/0!</v>
      </c>
      <c r="BH108">
        <f t="shared" si="130"/>
        <v>8.9737939648058485E-2</v>
      </c>
      <c r="BI108" t="e">
        <f t="shared" si="131"/>
        <v>#DIV/0!</v>
      </c>
      <c r="BJ108" t="e">
        <f t="shared" si="132"/>
        <v>#DIV/0!</v>
      </c>
      <c r="BK108" t="e">
        <f t="shared" si="133"/>
        <v>#DIV/0!</v>
      </c>
      <c r="BL108">
        <f t="shared" si="134"/>
        <v>1499.73</v>
      </c>
      <c r="BM108">
        <f t="shared" si="135"/>
        <v>1260.9839995478867</v>
      </c>
      <c r="BN108">
        <f t="shared" si="136"/>
        <v>0.84080734502069487</v>
      </c>
      <c r="BO108">
        <f t="shared" si="137"/>
        <v>0.16115817588994119</v>
      </c>
      <c r="BP108">
        <v>6</v>
      </c>
      <c r="BQ108">
        <v>0.5</v>
      </c>
      <c r="BR108" t="s">
        <v>303</v>
      </c>
      <c r="BS108">
        <v>1634239063.5</v>
      </c>
      <c r="BT108">
        <v>394.75200000000001</v>
      </c>
      <c r="BU108">
        <v>399.99299999999999</v>
      </c>
      <c r="BV108">
        <v>19.0029</v>
      </c>
      <c r="BW108">
        <v>17.431000000000001</v>
      </c>
      <c r="BX108">
        <v>392.48399999999998</v>
      </c>
      <c r="BY108">
        <v>18.876999999999999</v>
      </c>
      <c r="BZ108">
        <v>1000</v>
      </c>
      <c r="CA108">
        <v>89.784300000000002</v>
      </c>
      <c r="CB108">
        <v>0.1003</v>
      </c>
      <c r="CC108">
        <v>26.284199999999998</v>
      </c>
      <c r="CD108">
        <v>26.122699999999998</v>
      </c>
      <c r="CE108">
        <v>999.9</v>
      </c>
      <c r="CF108">
        <v>0</v>
      </c>
      <c r="CG108">
        <v>0</v>
      </c>
      <c r="CH108">
        <v>10016.200000000001</v>
      </c>
      <c r="CI108">
        <v>0</v>
      </c>
      <c r="CJ108">
        <v>1.5289399999999999E-3</v>
      </c>
      <c r="CK108">
        <v>1499.73</v>
      </c>
      <c r="CL108">
        <v>0.97299999999999998</v>
      </c>
      <c r="CM108">
        <v>2.70005E-2</v>
      </c>
      <c r="CN108">
        <v>0</v>
      </c>
      <c r="CO108">
        <v>1625.99</v>
      </c>
      <c r="CP108">
        <v>5.0005600000000001</v>
      </c>
      <c r="CQ108">
        <v>24029.8</v>
      </c>
      <c r="CR108">
        <v>12929.2</v>
      </c>
      <c r="CS108">
        <v>39.375</v>
      </c>
      <c r="CT108">
        <v>40.875</v>
      </c>
      <c r="CU108">
        <v>39.311999999999998</v>
      </c>
      <c r="CV108">
        <v>41.061999999999998</v>
      </c>
      <c r="CW108">
        <v>40.811999999999998</v>
      </c>
      <c r="CX108">
        <v>1454.37</v>
      </c>
      <c r="CY108">
        <v>40.36</v>
      </c>
      <c r="CZ108">
        <v>0</v>
      </c>
      <c r="DA108">
        <v>667.39999985694885</v>
      </c>
      <c r="DB108">
        <v>0</v>
      </c>
      <c r="DC108">
        <v>1632.5368000000001</v>
      </c>
      <c r="DD108">
        <v>-56.360769320090959</v>
      </c>
      <c r="DE108">
        <v>-772.37692417422772</v>
      </c>
      <c r="DF108">
        <v>24126.008000000002</v>
      </c>
      <c r="DG108">
        <v>15</v>
      </c>
      <c r="DH108">
        <v>1634238998.5</v>
      </c>
      <c r="DI108" t="s">
        <v>676</v>
      </c>
      <c r="DJ108">
        <v>1634238995.5</v>
      </c>
      <c r="DK108">
        <v>1634238998.5</v>
      </c>
      <c r="DL108">
        <v>102</v>
      </c>
      <c r="DM108">
        <v>-4.2000000000000003E-2</v>
      </c>
      <c r="DN108">
        <v>2E-3</v>
      </c>
      <c r="DO108">
        <v>2.2749999999999999</v>
      </c>
      <c r="DP108">
        <v>0.1</v>
      </c>
      <c r="DQ108">
        <v>400</v>
      </c>
      <c r="DR108">
        <v>17</v>
      </c>
      <c r="DS108">
        <v>0.36</v>
      </c>
      <c r="DT108">
        <v>0.08</v>
      </c>
      <c r="DU108">
        <v>-5.2137739024390246</v>
      </c>
      <c r="DV108">
        <v>-5.9086829268293083E-2</v>
      </c>
      <c r="DW108">
        <v>2.5896496785213542E-2</v>
      </c>
      <c r="DX108">
        <v>1</v>
      </c>
      <c r="DY108">
        <v>1635.1002941176471</v>
      </c>
      <c r="DZ108">
        <v>-56.893617875218602</v>
      </c>
      <c r="EA108">
        <v>5.5737860642444241</v>
      </c>
      <c r="EB108">
        <v>0</v>
      </c>
      <c r="EC108">
        <v>1.5673097560975611</v>
      </c>
      <c r="ED108">
        <v>2.14189547038336E-2</v>
      </c>
      <c r="EE108">
        <v>2.4994745670327079E-3</v>
      </c>
      <c r="EF108">
        <v>1</v>
      </c>
      <c r="EG108">
        <v>2</v>
      </c>
      <c r="EH108">
        <v>3</v>
      </c>
      <c r="EI108" t="s">
        <v>305</v>
      </c>
      <c r="EJ108">
        <v>100</v>
      </c>
      <c r="EK108">
        <v>100</v>
      </c>
      <c r="EL108">
        <v>2.2679999999999998</v>
      </c>
      <c r="EM108">
        <v>0.12590000000000001</v>
      </c>
      <c r="EN108">
        <v>1.661889925177809</v>
      </c>
      <c r="EO108">
        <v>1.948427853356016E-3</v>
      </c>
      <c r="EP108">
        <v>-1.17243448438673E-6</v>
      </c>
      <c r="EQ108">
        <v>3.7522437633766031E-10</v>
      </c>
      <c r="ER108">
        <v>-5.8479939399857017E-2</v>
      </c>
      <c r="ES108">
        <v>1.324990706552629E-3</v>
      </c>
      <c r="ET108">
        <v>4.5198677459254959E-4</v>
      </c>
      <c r="EU108">
        <v>-2.6198240979392152E-7</v>
      </c>
      <c r="EV108">
        <v>2</v>
      </c>
      <c r="EW108">
        <v>2078</v>
      </c>
      <c r="EX108">
        <v>1</v>
      </c>
      <c r="EY108">
        <v>28</v>
      </c>
      <c r="EZ108">
        <v>1.1000000000000001</v>
      </c>
      <c r="FA108">
        <v>1.1000000000000001</v>
      </c>
      <c r="FB108">
        <v>1.6186499999999999</v>
      </c>
      <c r="FC108">
        <v>2.52563</v>
      </c>
      <c r="FD108">
        <v>2.8491200000000001</v>
      </c>
      <c r="FE108">
        <v>3.1713900000000002</v>
      </c>
      <c r="FF108">
        <v>3.0981399999999999</v>
      </c>
      <c r="FG108">
        <v>2.3828100000000001</v>
      </c>
      <c r="FH108">
        <v>35.987900000000003</v>
      </c>
      <c r="FI108">
        <v>24.2364</v>
      </c>
      <c r="FJ108">
        <v>18</v>
      </c>
      <c r="FK108">
        <v>1065.3399999999999</v>
      </c>
      <c r="FL108">
        <v>719.49400000000003</v>
      </c>
      <c r="FM108">
        <v>25</v>
      </c>
      <c r="FN108">
        <v>24.346599999999999</v>
      </c>
      <c r="FO108">
        <v>30</v>
      </c>
      <c r="FP108">
        <v>24.1129</v>
      </c>
      <c r="FQ108">
        <v>24.1907</v>
      </c>
      <c r="FR108">
        <v>32.42</v>
      </c>
      <c r="FS108">
        <v>22.795999999999999</v>
      </c>
      <c r="FT108">
        <v>0</v>
      </c>
      <c r="FU108">
        <v>25</v>
      </c>
      <c r="FV108">
        <v>400</v>
      </c>
      <c r="FW108">
        <v>17.4315</v>
      </c>
      <c r="FX108">
        <v>101.22199999999999</v>
      </c>
      <c r="FY108">
        <v>101.60299999999999</v>
      </c>
    </row>
    <row r="109" spans="1:181" x14ac:dyDescent="0.2">
      <c r="A109">
        <v>91</v>
      </c>
      <c r="B109">
        <v>1634239135</v>
      </c>
      <c r="C109">
        <v>15595.900000095369</v>
      </c>
      <c r="D109" t="s">
        <v>677</v>
      </c>
      <c r="E109" t="s">
        <v>678</v>
      </c>
      <c r="F109" t="s">
        <v>300</v>
      </c>
      <c r="G109">
        <v>1634239135</v>
      </c>
      <c r="H109">
        <f t="shared" si="92"/>
        <v>2.6475306983104827E-3</v>
      </c>
      <c r="I109">
        <f t="shared" si="93"/>
        <v>2.6475306983104829</v>
      </c>
      <c r="J109">
        <f t="shared" si="94"/>
        <v>6.2382846657379796</v>
      </c>
      <c r="K109">
        <f t="shared" si="95"/>
        <v>295.81200000000001</v>
      </c>
      <c r="L109">
        <f t="shared" si="96"/>
        <v>215.13583188277514</v>
      </c>
      <c r="M109">
        <f t="shared" si="97"/>
        <v>19.336923497237443</v>
      </c>
      <c r="N109">
        <f t="shared" si="98"/>
        <v>26.588290586022001</v>
      </c>
      <c r="O109">
        <f t="shared" si="99"/>
        <v>0.14046467221585152</v>
      </c>
      <c r="P109">
        <f t="shared" si="100"/>
        <v>2.7459632867482959</v>
      </c>
      <c r="Q109">
        <f t="shared" si="101"/>
        <v>0.13659158445256536</v>
      </c>
      <c r="R109">
        <f t="shared" si="102"/>
        <v>8.5708826561558898E-2</v>
      </c>
      <c r="S109">
        <f t="shared" si="103"/>
        <v>241.74062971007848</v>
      </c>
      <c r="T109">
        <f t="shared" si="104"/>
        <v>27.173989040529939</v>
      </c>
      <c r="U109">
        <f t="shared" si="105"/>
        <v>26.1812</v>
      </c>
      <c r="V109">
        <f t="shared" si="106"/>
        <v>3.4106077676932753</v>
      </c>
      <c r="W109">
        <f t="shared" si="107"/>
        <v>49.756379042798123</v>
      </c>
      <c r="X109">
        <f t="shared" si="108"/>
        <v>1.7181379047099001</v>
      </c>
      <c r="Y109">
        <f t="shared" si="109"/>
        <v>3.4531007636870799</v>
      </c>
      <c r="Z109">
        <f t="shared" si="110"/>
        <v>1.6924698629833752</v>
      </c>
      <c r="AA109">
        <f t="shared" si="111"/>
        <v>-116.75610379549229</v>
      </c>
      <c r="AB109">
        <f t="shared" si="112"/>
        <v>31.044066158371724</v>
      </c>
      <c r="AC109">
        <f t="shared" si="113"/>
        <v>2.4224485297189866</v>
      </c>
      <c r="AD109">
        <f t="shared" si="114"/>
        <v>158.4510406026769</v>
      </c>
      <c r="AE109">
        <v>0</v>
      </c>
      <c r="AF109">
        <v>0</v>
      </c>
      <c r="AG109">
        <f t="shared" si="115"/>
        <v>1</v>
      </c>
      <c r="AH109">
        <f t="shared" si="116"/>
        <v>0</v>
      </c>
      <c r="AI109">
        <f t="shared" si="117"/>
        <v>47622.178033365693</v>
      </c>
      <c r="AJ109" t="s">
        <v>301</v>
      </c>
      <c r="AK109">
        <v>0</v>
      </c>
      <c r="AL109">
        <v>0</v>
      </c>
      <c r="AM109">
        <v>0</v>
      </c>
      <c r="AN109" t="e">
        <f t="shared" si="118"/>
        <v>#DIV/0!</v>
      </c>
      <c r="AO109">
        <v>-1</v>
      </c>
      <c r="AP109" t="s">
        <v>679</v>
      </c>
      <c r="AQ109">
        <v>10287.299999999999</v>
      </c>
      <c r="AR109">
        <v>1533.032692307693</v>
      </c>
      <c r="AS109">
        <v>1682.92</v>
      </c>
      <c r="AT109">
        <f t="shared" si="119"/>
        <v>8.9063834105190476E-2</v>
      </c>
      <c r="AU109">
        <v>0.5</v>
      </c>
      <c r="AV109">
        <f t="shared" si="120"/>
        <v>1261.2279076218022</v>
      </c>
      <c r="AW109">
        <f t="shared" si="121"/>
        <v>6.2382846657379796</v>
      </c>
      <c r="AX109">
        <f t="shared" si="122"/>
        <v>56.164896566632343</v>
      </c>
      <c r="AY109">
        <f t="shared" si="123"/>
        <v>5.7390774672807874E-3</v>
      </c>
      <c r="AZ109">
        <f t="shared" si="124"/>
        <v>-1</v>
      </c>
      <c r="BA109" t="e">
        <f t="shared" si="125"/>
        <v>#DIV/0!</v>
      </c>
      <c r="BB109" t="s">
        <v>301</v>
      </c>
      <c r="BC109">
        <v>0</v>
      </c>
      <c r="BD109" t="e">
        <f t="shared" si="126"/>
        <v>#DIV/0!</v>
      </c>
      <c r="BE109" t="e">
        <f t="shared" si="127"/>
        <v>#DIV/0!</v>
      </c>
      <c r="BF109" t="e">
        <f t="shared" si="128"/>
        <v>#DIV/0!</v>
      </c>
      <c r="BG109" t="e">
        <f t="shared" si="129"/>
        <v>#DIV/0!</v>
      </c>
      <c r="BH109">
        <f t="shared" si="130"/>
        <v>8.9063834105190448E-2</v>
      </c>
      <c r="BI109" t="e">
        <f t="shared" si="131"/>
        <v>#DIV/0!</v>
      </c>
      <c r="BJ109" t="e">
        <f t="shared" si="132"/>
        <v>#DIV/0!</v>
      </c>
      <c r="BK109" t="e">
        <f t="shared" si="133"/>
        <v>#DIV/0!</v>
      </c>
      <c r="BL109">
        <f t="shared" si="134"/>
        <v>1500.02</v>
      </c>
      <c r="BM109">
        <f t="shared" si="135"/>
        <v>1261.2279076218022</v>
      </c>
      <c r="BN109">
        <f t="shared" si="136"/>
        <v>0.84080739431594398</v>
      </c>
      <c r="BO109">
        <f t="shared" si="137"/>
        <v>0.16115827102977193</v>
      </c>
      <c r="BP109">
        <v>6</v>
      </c>
      <c r="BQ109">
        <v>0.5</v>
      </c>
      <c r="BR109" t="s">
        <v>303</v>
      </c>
      <c r="BS109">
        <v>1634239135</v>
      </c>
      <c r="BT109">
        <v>295.81200000000001</v>
      </c>
      <c r="BU109">
        <v>300.02499999999998</v>
      </c>
      <c r="BV109">
        <v>19.115400000000001</v>
      </c>
      <c r="BW109">
        <v>17.557200000000002</v>
      </c>
      <c r="BX109">
        <v>293.74599999999998</v>
      </c>
      <c r="BY109">
        <v>19.019400000000001</v>
      </c>
      <c r="BZ109">
        <v>999.97</v>
      </c>
      <c r="CA109">
        <v>89.782600000000002</v>
      </c>
      <c r="CB109">
        <v>9.9793499999999993E-2</v>
      </c>
      <c r="CC109">
        <v>26.390899999999998</v>
      </c>
      <c r="CD109">
        <v>26.1812</v>
      </c>
      <c r="CE109">
        <v>999.9</v>
      </c>
      <c r="CF109">
        <v>0</v>
      </c>
      <c r="CG109">
        <v>0</v>
      </c>
      <c r="CH109">
        <v>10011.200000000001</v>
      </c>
      <c r="CI109">
        <v>0</v>
      </c>
      <c r="CJ109">
        <v>1.5289399999999999E-3</v>
      </c>
      <c r="CK109">
        <v>1500.02</v>
      </c>
      <c r="CL109">
        <v>0.97299400000000003</v>
      </c>
      <c r="CM109">
        <v>2.7006100000000002E-2</v>
      </c>
      <c r="CN109">
        <v>0</v>
      </c>
      <c r="CO109">
        <v>1533.9</v>
      </c>
      <c r="CP109">
        <v>5.0005600000000001</v>
      </c>
      <c r="CQ109">
        <v>22704.799999999999</v>
      </c>
      <c r="CR109">
        <v>12931.7</v>
      </c>
      <c r="CS109">
        <v>40.186999999999998</v>
      </c>
      <c r="CT109">
        <v>40.936999999999998</v>
      </c>
      <c r="CU109">
        <v>40</v>
      </c>
      <c r="CV109">
        <v>41.061999999999998</v>
      </c>
      <c r="CW109">
        <v>41.311999999999998</v>
      </c>
      <c r="CX109">
        <v>1454.64</v>
      </c>
      <c r="CY109">
        <v>40.369999999999997</v>
      </c>
      <c r="CZ109">
        <v>0</v>
      </c>
      <c r="DA109">
        <v>71.400000095367432</v>
      </c>
      <c r="DB109">
        <v>0</v>
      </c>
      <c r="DC109">
        <v>1533.032692307693</v>
      </c>
      <c r="DD109">
        <v>6.4167521484460712</v>
      </c>
      <c r="DE109">
        <v>28.157264755311701</v>
      </c>
      <c r="DF109">
        <v>22696.54615384616</v>
      </c>
      <c r="DG109">
        <v>15</v>
      </c>
      <c r="DH109">
        <v>1634239153</v>
      </c>
      <c r="DI109" t="s">
        <v>680</v>
      </c>
      <c r="DJ109">
        <v>1634239151</v>
      </c>
      <c r="DK109">
        <v>1634239153</v>
      </c>
      <c r="DL109">
        <v>103</v>
      </c>
      <c r="DM109">
        <v>-8.2000000000000003E-2</v>
      </c>
      <c r="DN109">
        <v>-5.0000000000000001E-3</v>
      </c>
      <c r="DO109">
        <v>2.0659999999999998</v>
      </c>
      <c r="DP109">
        <v>9.6000000000000002E-2</v>
      </c>
      <c r="DQ109">
        <v>300</v>
      </c>
      <c r="DR109">
        <v>18</v>
      </c>
      <c r="DS109">
        <v>0.23</v>
      </c>
      <c r="DT109">
        <v>0.06</v>
      </c>
      <c r="DU109">
        <v>-4.0087965853658538</v>
      </c>
      <c r="DV109">
        <v>-0.39399679442509727</v>
      </c>
      <c r="DW109">
        <v>4.7790265342546587E-2</v>
      </c>
      <c r="DX109">
        <v>1</v>
      </c>
      <c r="DY109">
        <v>1533.093636363637</v>
      </c>
      <c r="DZ109">
        <v>9.6822445702444804E-2</v>
      </c>
      <c r="EA109">
        <v>0.53779470106713245</v>
      </c>
      <c r="EB109">
        <v>1</v>
      </c>
      <c r="EC109">
        <v>1.5866692682926831</v>
      </c>
      <c r="ED109">
        <v>1.6344041811848242E-2</v>
      </c>
      <c r="EE109">
        <v>1.8975380586740819E-3</v>
      </c>
      <c r="EF109">
        <v>1</v>
      </c>
      <c r="EG109">
        <v>3</v>
      </c>
      <c r="EH109">
        <v>3</v>
      </c>
      <c r="EI109" t="s">
        <v>327</v>
      </c>
      <c r="EJ109">
        <v>100</v>
      </c>
      <c r="EK109">
        <v>100</v>
      </c>
      <c r="EL109">
        <v>2.0659999999999998</v>
      </c>
      <c r="EM109">
        <v>9.6000000000000002E-2</v>
      </c>
      <c r="EN109">
        <v>1.661889925177809</v>
      </c>
      <c r="EO109">
        <v>1.948427853356016E-3</v>
      </c>
      <c r="EP109">
        <v>-1.17243448438673E-6</v>
      </c>
      <c r="EQ109">
        <v>3.7522437633766031E-10</v>
      </c>
      <c r="ER109">
        <v>-5.8479939399857017E-2</v>
      </c>
      <c r="ES109">
        <v>1.324990706552629E-3</v>
      </c>
      <c r="ET109">
        <v>4.5198677459254959E-4</v>
      </c>
      <c r="EU109">
        <v>-2.6198240979392152E-7</v>
      </c>
      <c r="EV109">
        <v>2</v>
      </c>
      <c r="EW109">
        <v>2078</v>
      </c>
      <c r="EX109">
        <v>1</v>
      </c>
      <c r="EY109">
        <v>28</v>
      </c>
      <c r="EZ109">
        <v>2.2999999999999998</v>
      </c>
      <c r="FA109">
        <v>2.2999999999999998</v>
      </c>
      <c r="FB109">
        <v>1.2805200000000001</v>
      </c>
      <c r="FC109">
        <v>2.5268600000000001</v>
      </c>
      <c r="FD109">
        <v>2.8491200000000001</v>
      </c>
      <c r="FE109">
        <v>3.1713900000000002</v>
      </c>
      <c r="FF109">
        <v>3.0981399999999999</v>
      </c>
      <c r="FG109">
        <v>2.4096700000000002</v>
      </c>
      <c r="FH109">
        <v>35.987900000000003</v>
      </c>
      <c r="FI109">
        <v>24.227599999999999</v>
      </c>
      <c r="FJ109">
        <v>18</v>
      </c>
      <c r="FK109">
        <v>1065.24</v>
      </c>
      <c r="FL109">
        <v>719.28899999999999</v>
      </c>
      <c r="FM109">
        <v>25.0001</v>
      </c>
      <c r="FN109">
        <v>24.337399999999999</v>
      </c>
      <c r="FO109">
        <v>30</v>
      </c>
      <c r="FP109">
        <v>24.102799999999998</v>
      </c>
      <c r="FQ109">
        <v>24.180499999999999</v>
      </c>
      <c r="FR109">
        <v>25.656700000000001</v>
      </c>
      <c r="FS109">
        <v>21.817699999999999</v>
      </c>
      <c r="FT109">
        <v>0</v>
      </c>
      <c r="FU109">
        <v>25</v>
      </c>
      <c r="FV109">
        <v>300</v>
      </c>
      <c r="FW109">
        <v>17.5959</v>
      </c>
      <c r="FX109">
        <v>101.22499999999999</v>
      </c>
      <c r="FY109">
        <v>101.60299999999999</v>
      </c>
    </row>
    <row r="110" spans="1:181" x14ac:dyDescent="0.2">
      <c r="A110">
        <v>92</v>
      </c>
      <c r="B110">
        <v>1634239274</v>
      </c>
      <c r="C110">
        <v>15734.900000095369</v>
      </c>
      <c r="D110" t="s">
        <v>681</v>
      </c>
      <c r="E110" t="s">
        <v>682</v>
      </c>
      <c r="F110" t="s">
        <v>300</v>
      </c>
      <c r="G110">
        <v>1634239274</v>
      </c>
      <c r="H110">
        <f t="shared" si="92"/>
        <v>2.7529434436685007E-3</v>
      </c>
      <c r="I110">
        <f t="shared" si="93"/>
        <v>2.7529434436685007</v>
      </c>
      <c r="J110">
        <f t="shared" si="94"/>
        <v>4.1086741990096733</v>
      </c>
      <c r="K110">
        <f t="shared" si="95"/>
        <v>197.19</v>
      </c>
      <c r="L110">
        <f t="shared" si="96"/>
        <v>146.12207007873306</v>
      </c>
      <c r="M110">
        <f t="shared" si="97"/>
        <v>13.132956450981032</v>
      </c>
      <c r="N110">
        <f t="shared" si="98"/>
        <v>17.722768923090005</v>
      </c>
      <c r="O110">
        <f t="shared" si="99"/>
        <v>0.14718912810868118</v>
      </c>
      <c r="P110">
        <f t="shared" si="100"/>
        <v>2.7438545050414564</v>
      </c>
      <c r="Q110">
        <f t="shared" si="101"/>
        <v>0.14293920547184899</v>
      </c>
      <c r="R110">
        <f t="shared" si="102"/>
        <v>8.970862069992773E-2</v>
      </c>
      <c r="S110">
        <f t="shared" si="103"/>
        <v>241.73103812733919</v>
      </c>
      <c r="T110">
        <f t="shared" si="104"/>
        <v>27.133046698336447</v>
      </c>
      <c r="U110">
        <f t="shared" si="105"/>
        <v>26.190899999999999</v>
      </c>
      <c r="V110">
        <f t="shared" si="106"/>
        <v>3.412563226231117</v>
      </c>
      <c r="W110">
        <f t="shared" si="107"/>
        <v>50.168538773694813</v>
      </c>
      <c r="X110">
        <f t="shared" si="108"/>
        <v>1.7311134044710002</v>
      </c>
      <c r="Y110">
        <f t="shared" si="109"/>
        <v>3.4505956258360979</v>
      </c>
      <c r="Z110">
        <f t="shared" si="110"/>
        <v>1.6814498217601168</v>
      </c>
      <c r="AA110">
        <f t="shared" si="111"/>
        <v>-121.40480586578089</v>
      </c>
      <c r="AB110">
        <f t="shared" si="112"/>
        <v>27.765838601026655</v>
      </c>
      <c r="AC110">
        <f t="shared" si="113"/>
        <v>2.1682768375862578</v>
      </c>
      <c r="AD110">
        <f t="shared" si="114"/>
        <v>150.26034770017122</v>
      </c>
      <c r="AE110">
        <v>0</v>
      </c>
      <c r="AF110">
        <v>0</v>
      </c>
      <c r="AG110">
        <f t="shared" si="115"/>
        <v>1</v>
      </c>
      <c r="AH110">
        <f t="shared" si="116"/>
        <v>0</v>
      </c>
      <c r="AI110">
        <f t="shared" si="117"/>
        <v>47566.871940053745</v>
      </c>
      <c r="AJ110" t="s">
        <v>301</v>
      </c>
      <c r="AK110">
        <v>0</v>
      </c>
      <c r="AL110">
        <v>0</v>
      </c>
      <c r="AM110">
        <v>0</v>
      </c>
      <c r="AN110" t="e">
        <f t="shared" si="118"/>
        <v>#DIV/0!</v>
      </c>
      <c r="AO110">
        <v>-1</v>
      </c>
      <c r="AP110" t="s">
        <v>683</v>
      </c>
      <c r="AQ110">
        <v>10291</v>
      </c>
      <c r="AR110">
        <v>1469.791923076923</v>
      </c>
      <c r="AS110">
        <v>1607.13</v>
      </c>
      <c r="AT110">
        <f t="shared" si="119"/>
        <v>8.5455487062700008E-2</v>
      </c>
      <c r="AU110">
        <v>0.5</v>
      </c>
      <c r="AV110">
        <f t="shared" si="120"/>
        <v>1261.1774995478443</v>
      </c>
      <c r="AW110">
        <f t="shared" si="121"/>
        <v>4.1086741990096733</v>
      </c>
      <c r="AX110">
        <f t="shared" si="122"/>
        <v>53.887268748189577</v>
      </c>
      <c r="AY110">
        <f t="shared" si="123"/>
        <v>4.0507178417322131E-3</v>
      </c>
      <c r="AZ110">
        <f t="shared" si="124"/>
        <v>-1</v>
      </c>
      <c r="BA110" t="e">
        <f t="shared" si="125"/>
        <v>#DIV/0!</v>
      </c>
      <c r="BB110" t="s">
        <v>301</v>
      </c>
      <c r="BC110">
        <v>0</v>
      </c>
      <c r="BD110" t="e">
        <f t="shared" si="126"/>
        <v>#DIV/0!</v>
      </c>
      <c r="BE110" t="e">
        <f t="shared" si="127"/>
        <v>#DIV/0!</v>
      </c>
      <c r="BF110" t="e">
        <f t="shared" si="128"/>
        <v>#DIV/0!</v>
      </c>
      <c r="BG110" t="e">
        <f t="shared" si="129"/>
        <v>#DIV/0!</v>
      </c>
      <c r="BH110">
        <f t="shared" si="130"/>
        <v>8.5455487062700022E-2</v>
      </c>
      <c r="BI110" t="e">
        <f t="shared" si="131"/>
        <v>#DIV/0!</v>
      </c>
      <c r="BJ110" t="e">
        <f t="shared" si="132"/>
        <v>#DIV/0!</v>
      </c>
      <c r="BK110" t="e">
        <f t="shared" si="133"/>
        <v>#DIV/0!</v>
      </c>
      <c r="BL110">
        <f t="shared" si="134"/>
        <v>1499.96</v>
      </c>
      <c r="BM110">
        <f t="shared" si="135"/>
        <v>1261.1774995478443</v>
      </c>
      <c r="BN110">
        <f t="shared" si="136"/>
        <v>0.84080742122979568</v>
      </c>
      <c r="BO110">
        <f t="shared" si="137"/>
        <v>0.16115832297350541</v>
      </c>
      <c r="BP110">
        <v>6</v>
      </c>
      <c r="BQ110">
        <v>0.5</v>
      </c>
      <c r="BR110" t="s">
        <v>303</v>
      </c>
      <c r="BS110">
        <v>1634239274</v>
      </c>
      <c r="BT110">
        <v>197.19</v>
      </c>
      <c r="BU110">
        <v>199.98099999999999</v>
      </c>
      <c r="BV110">
        <v>19.260999999999999</v>
      </c>
      <c r="BW110">
        <v>17.640999999999998</v>
      </c>
      <c r="BX110">
        <v>195.441</v>
      </c>
      <c r="BY110">
        <v>19.158999999999999</v>
      </c>
      <c r="BZ110">
        <v>999.97</v>
      </c>
      <c r="CA110">
        <v>89.776300000000006</v>
      </c>
      <c r="CB110">
        <v>0.100311</v>
      </c>
      <c r="CC110">
        <v>26.378599999999999</v>
      </c>
      <c r="CD110">
        <v>26.190899999999999</v>
      </c>
      <c r="CE110">
        <v>999.9</v>
      </c>
      <c r="CF110">
        <v>0</v>
      </c>
      <c r="CG110">
        <v>0</v>
      </c>
      <c r="CH110">
        <v>9999.3799999999992</v>
      </c>
      <c r="CI110">
        <v>0</v>
      </c>
      <c r="CJ110">
        <v>1.5289399999999999E-3</v>
      </c>
      <c r="CK110">
        <v>1499.96</v>
      </c>
      <c r="CL110">
        <v>0.97299899999999995</v>
      </c>
      <c r="CM110">
        <v>2.70012E-2</v>
      </c>
      <c r="CN110">
        <v>0</v>
      </c>
      <c r="CO110">
        <v>1469.44</v>
      </c>
      <c r="CP110">
        <v>5.0005600000000001</v>
      </c>
      <c r="CQ110">
        <v>21637.5</v>
      </c>
      <c r="CR110">
        <v>12931.1</v>
      </c>
      <c r="CS110">
        <v>38.75</v>
      </c>
      <c r="CT110">
        <v>39</v>
      </c>
      <c r="CU110">
        <v>37.375</v>
      </c>
      <c r="CV110">
        <v>37.686999999999998</v>
      </c>
      <c r="CW110">
        <v>39.186999999999998</v>
      </c>
      <c r="CX110">
        <v>1454.59</v>
      </c>
      <c r="CY110">
        <v>40.369999999999997</v>
      </c>
      <c r="CZ110">
        <v>0</v>
      </c>
      <c r="DA110">
        <v>138.79999995231631</v>
      </c>
      <c r="DB110">
        <v>0</v>
      </c>
      <c r="DC110">
        <v>1469.791923076923</v>
      </c>
      <c r="DD110">
        <v>-1.3138461487515529</v>
      </c>
      <c r="DE110">
        <v>-56.649572609754777</v>
      </c>
      <c r="DF110">
        <v>21648.13846153847</v>
      </c>
      <c r="DG110">
        <v>15</v>
      </c>
      <c r="DH110">
        <v>1634239298</v>
      </c>
      <c r="DI110" t="s">
        <v>684</v>
      </c>
      <c r="DJ110">
        <v>1634239291</v>
      </c>
      <c r="DK110">
        <v>1634239298</v>
      </c>
      <c r="DL110">
        <v>104</v>
      </c>
      <c r="DM110">
        <v>-0.17499999999999999</v>
      </c>
      <c r="DN110">
        <v>5.0000000000000001E-3</v>
      </c>
      <c r="DO110">
        <v>1.7490000000000001</v>
      </c>
      <c r="DP110">
        <v>0.10199999999999999</v>
      </c>
      <c r="DQ110">
        <v>200</v>
      </c>
      <c r="DR110">
        <v>18</v>
      </c>
      <c r="DS110">
        <v>0.43</v>
      </c>
      <c r="DT110">
        <v>0.04</v>
      </c>
      <c r="DU110">
        <v>-2.632308536585366</v>
      </c>
      <c r="DV110">
        <v>-0.12816836236933909</v>
      </c>
      <c r="DW110">
        <v>2.417181432194351E-2</v>
      </c>
      <c r="DX110">
        <v>1</v>
      </c>
      <c r="DY110">
        <v>1469.7039393939399</v>
      </c>
      <c r="DZ110">
        <v>1.4672948533773591</v>
      </c>
      <c r="EA110">
        <v>0.33373859661770677</v>
      </c>
      <c r="EB110">
        <v>0</v>
      </c>
      <c r="EC110">
        <v>1.6370002439024389</v>
      </c>
      <c r="ED110">
        <v>3.115254355400765E-2</v>
      </c>
      <c r="EE110">
        <v>3.1331784592622028E-3</v>
      </c>
      <c r="EF110">
        <v>1</v>
      </c>
      <c r="EG110">
        <v>2</v>
      </c>
      <c r="EH110">
        <v>3</v>
      </c>
      <c r="EI110" t="s">
        <v>305</v>
      </c>
      <c r="EJ110">
        <v>100</v>
      </c>
      <c r="EK110">
        <v>100</v>
      </c>
      <c r="EL110">
        <v>1.7490000000000001</v>
      </c>
      <c r="EM110">
        <v>0.10199999999999999</v>
      </c>
      <c r="EN110">
        <v>1.5798653165816821</v>
      </c>
      <c r="EO110">
        <v>1.948427853356016E-3</v>
      </c>
      <c r="EP110">
        <v>-1.17243448438673E-6</v>
      </c>
      <c r="EQ110">
        <v>3.7522437633766031E-10</v>
      </c>
      <c r="ER110">
        <v>-6.3685130983950705E-2</v>
      </c>
      <c r="ES110">
        <v>1.324990706552629E-3</v>
      </c>
      <c r="ET110">
        <v>4.5198677459254959E-4</v>
      </c>
      <c r="EU110">
        <v>-2.6198240979392152E-7</v>
      </c>
      <c r="EV110">
        <v>2</v>
      </c>
      <c r="EW110">
        <v>2078</v>
      </c>
      <c r="EX110">
        <v>1</v>
      </c>
      <c r="EY110">
        <v>28</v>
      </c>
      <c r="EZ110">
        <v>2</v>
      </c>
      <c r="FA110">
        <v>2</v>
      </c>
      <c r="FB110">
        <v>0.92040999999999995</v>
      </c>
      <c r="FC110">
        <v>2.5293000000000001</v>
      </c>
      <c r="FD110">
        <v>2.8491200000000001</v>
      </c>
      <c r="FE110">
        <v>3.1726100000000002</v>
      </c>
      <c r="FF110">
        <v>3.0981399999999999</v>
      </c>
      <c r="FG110">
        <v>2.4340799999999998</v>
      </c>
      <c r="FH110">
        <v>36.011299999999999</v>
      </c>
      <c r="FI110">
        <v>24.2364</v>
      </c>
      <c r="FJ110">
        <v>18</v>
      </c>
      <c r="FK110">
        <v>1064.49</v>
      </c>
      <c r="FL110">
        <v>719.70500000000004</v>
      </c>
      <c r="FM110">
        <v>25</v>
      </c>
      <c r="FN110">
        <v>24.324200000000001</v>
      </c>
      <c r="FO110">
        <v>30.0001</v>
      </c>
      <c r="FP110">
        <v>24.0885</v>
      </c>
      <c r="FQ110">
        <v>24.166399999999999</v>
      </c>
      <c r="FR110">
        <v>18.466100000000001</v>
      </c>
      <c r="FS110">
        <v>20.901599999999998</v>
      </c>
      <c r="FT110">
        <v>0</v>
      </c>
      <c r="FU110">
        <v>25</v>
      </c>
      <c r="FV110">
        <v>200</v>
      </c>
      <c r="FW110">
        <v>17.633600000000001</v>
      </c>
      <c r="FX110">
        <v>101.22499999999999</v>
      </c>
      <c r="FY110">
        <v>101.598</v>
      </c>
    </row>
    <row r="111" spans="1:181" x14ac:dyDescent="0.2">
      <c r="A111">
        <v>93</v>
      </c>
      <c r="B111">
        <v>1634239419</v>
      </c>
      <c r="C111">
        <v>15879.900000095369</v>
      </c>
      <c r="D111" t="s">
        <v>685</v>
      </c>
      <c r="E111" t="s">
        <v>686</v>
      </c>
      <c r="F111" t="s">
        <v>300</v>
      </c>
      <c r="G111">
        <v>1634239419</v>
      </c>
      <c r="H111">
        <f t="shared" si="92"/>
        <v>2.9378456720893604E-3</v>
      </c>
      <c r="I111">
        <f t="shared" si="93"/>
        <v>2.9378456720893604</v>
      </c>
      <c r="J111">
        <f t="shared" si="94"/>
        <v>1.4420644547945394</v>
      </c>
      <c r="K111">
        <f t="shared" si="95"/>
        <v>98.985300000000009</v>
      </c>
      <c r="L111">
        <f t="shared" si="96"/>
        <v>81.134753308905914</v>
      </c>
      <c r="M111">
        <f t="shared" si="97"/>
        <v>7.2918797482458375</v>
      </c>
      <c r="N111">
        <f t="shared" si="98"/>
        <v>8.8961742657422995</v>
      </c>
      <c r="O111">
        <f t="shared" si="99"/>
        <v>0.15712944312335983</v>
      </c>
      <c r="P111">
        <f t="shared" si="100"/>
        <v>2.7444266846270509</v>
      </c>
      <c r="Q111">
        <f t="shared" si="101"/>
        <v>0.15229722649538616</v>
      </c>
      <c r="R111">
        <f t="shared" si="102"/>
        <v>9.5607543223370756E-2</v>
      </c>
      <c r="S111">
        <f t="shared" si="103"/>
        <v>241.75236512719857</v>
      </c>
      <c r="T111">
        <f t="shared" si="104"/>
        <v>26.987066012506578</v>
      </c>
      <c r="U111">
        <f t="shared" si="105"/>
        <v>26.1343</v>
      </c>
      <c r="V111">
        <f t="shared" si="106"/>
        <v>3.4011668223055174</v>
      </c>
      <c r="W111">
        <f t="shared" si="107"/>
        <v>50.034616375282027</v>
      </c>
      <c r="X111">
        <f t="shared" si="108"/>
        <v>1.7168481318039002</v>
      </c>
      <c r="Y111">
        <f t="shared" si="109"/>
        <v>3.4313206659301043</v>
      </c>
      <c r="Z111">
        <f t="shared" si="110"/>
        <v>1.6843186905016172</v>
      </c>
      <c r="AA111">
        <f t="shared" si="111"/>
        <v>-129.55899413914079</v>
      </c>
      <c r="AB111">
        <f t="shared" si="112"/>
        <v>22.104855194389064</v>
      </c>
      <c r="AC111">
        <f t="shared" si="113"/>
        <v>1.7245319058151904</v>
      </c>
      <c r="AD111">
        <f t="shared" si="114"/>
        <v>136.02275808826204</v>
      </c>
      <c r="AE111">
        <v>0</v>
      </c>
      <c r="AF111">
        <v>0</v>
      </c>
      <c r="AG111">
        <f t="shared" si="115"/>
        <v>1</v>
      </c>
      <c r="AH111">
        <f t="shared" si="116"/>
        <v>0</v>
      </c>
      <c r="AI111">
        <f t="shared" si="117"/>
        <v>47597.394790609142</v>
      </c>
      <c r="AJ111" t="s">
        <v>301</v>
      </c>
      <c r="AK111">
        <v>0</v>
      </c>
      <c r="AL111">
        <v>0</v>
      </c>
      <c r="AM111">
        <v>0</v>
      </c>
      <c r="AN111" t="e">
        <f t="shared" si="118"/>
        <v>#DIV/0!</v>
      </c>
      <c r="AO111">
        <v>-1</v>
      </c>
      <c r="AP111" t="s">
        <v>687</v>
      </c>
      <c r="AQ111">
        <v>10293.299999999999</v>
      </c>
      <c r="AR111">
        <v>1370.726923076923</v>
      </c>
      <c r="AS111">
        <v>1490.68</v>
      </c>
      <c r="AT111">
        <f t="shared" si="119"/>
        <v>8.0468696784740557E-2</v>
      </c>
      <c r="AU111">
        <v>0.5</v>
      </c>
      <c r="AV111">
        <f t="shared" si="120"/>
        <v>1261.2869995477711</v>
      </c>
      <c r="AW111">
        <f t="shared" si="121"/>
        <v>1.4420644547945394</v>
      </c>
      <c r="AX111">
        <f t="shared" si="122"/>
        <v>50.747060562572393</v>
      </c>
      <c r="AY111">
        <f t="shared" si="123"/>
        <v>1.9361687353236263E-3</v>
      </c>
      <c r="AZ111">
        <f t="shared" si="124"/>
        <v>-1</v>
      </c>
      <c r="BA111" t="e">
        <f t="shared" si="125"/>
        <v>#DIV/0!</v>
      </c>
      <c r="BB111" t="s">
        <v>301</v>
      </c>
      <c r="BC111">
        <v>0</v>
      </c>
      <c r="BD111" t="e">
        <f t="shared" si="126"/>
        <v>#DIV/0!</v>
      </c>
      <c r="BE111" t="e">
        <f t="shared" si="127"/>
        <v>#DIV/0!</v>
      </c>
      <c r="BF111" t="e">
        <f t="shared" si="128"/>
        <v>#DIV/0!</v>
      </c>
      <c r="BG111" t="e">
        <f t="shared" si="129"/>
        <v>#DIV/0!</v>
      </c>
      <c r="BH111">
        <f t="shared" si="130"/>
        <v>8.0468696784740584E-2</v>
      </c>
      <c r="BI111" t="e">
        <f t="shared" si="131"/>
        <v>#DIV/0!</v>
      </c>
      <c r="BJ111" t="e">
        <f t="shared" si="132"/>
        <v>#DIV/0!</v>
      </c>
      <c r="BK111" t="e">
        <f t="shared" si="133"/>
        <v>#DIV/0!</v>
      </c>
      <c r="BL111">
        <f t="shared" si="134"/>
        <v>1500.09</v>
      </c>
      <c r="BM111">
        <f t="shared" si="135"/>
        <v>1261.2869995477711</v>
      </c>
      <c r="BN111">
        <f t="shared" si="136"/>
        <v>0.84080755124543938</v>
      </c>
      <c r="BO111">
        <f t="shared" si="137"/>
        <v>0.16115857390369817</v>
      </c>
      <c r="BP111">
        <v>6</v>
      </c>
      <c r="BQ111">
        <v>0.5</v>
      </c>
      <c r="BR111" t="s">
        <v>303</v>
      </c>
      <c r="BS111">
        <v>1634239419</v>
      </c>
      <c r="BT111">
        <v>98.985300000000009</v>
      </c>
      <c r="BU111">
        <v>100.02500000000001</v>
      </c>
      <c r="BV111">
        <v>19.102900000000002</v>
      </c>
      <c r="BW111">
        <v>17.373899999999999</v>
      </c>
      <c r="BX111">
        <v>97.442300000000003</v>
      </c>
      <c r="BY111">
        <v>19.008900000000001</v>
      </c>
      <c r="BZ111">
        <v>1000.02</v>
      </c>
      <c r="CA111">
        <v>89.773399999999995</v>
      </c>
      <c r="CB111">
        <v>0.10029100000000001</v>
      </c>
      <c r="CC111">
        <v>26.2837</v>
      </c>
      <c r="CD111">
        <v>26.1343</v>
      </c>
      <c r="CE111">
        <v>999.9</v>
      </c>
      <c r="CF111">
        <v>0</v>
      </c>
      <c r="CG111">
        <v>0</v>
      </c>
      <c r="CH111">
        <v>10003.1</v>
      </c>
      <c r="CI111">
        <v>0</v>
      </c>
      <c r="CJ111">
        <v>1.5575999999999999E-3</v>
      </c>
      <c r="CK111">
        <v>1500.09</v>
      </c>
      <c r="CL111">
        <v>0.972993</v>
      </c>
      <c r="CM111">
        <v>2.7006800000000001E-2</v>
      </c>
      <c r="CN111">
        <v>0</v>
      </c>
      <c r="CO111">
        <v>1372.81</v>
      </c>
      <c r="CP111">
        <v>5.0005600000000001</v>
      </c>
      <c r="CQ111">
        <v>20147.900000000001</v>
      </c>
      <c r="CR111">
        <v>12932.3</v>
      </c>
      <c r="CS111">
        <v>37.5</v>
      </c>
      <c r="CT111">
        <v>38.061999999999998</v>
      </c>
      <c r="CU111">
        <v>36.436999999999998</v>
      </c>
      <c r="CV111">
        <v>36.686999999999998</v>
      </c>
      <c r="CW111">
        <v>38.125</v>
      </c>
      <c r="CX111">
        <v>1454.71</v>
      </c>
      <c r="CY111">
        <v>40.380000000000003</v>
      </c>
      <c r="CZ111">
        <v>0</v>
      </c>
      <c r="DA111">
        <v>144.79999995231631</v>
      </c>
      <c r="DB111">
        <v>0</v>
      </c>
      <c r="DC111">
        <v>1370.726923076923</v>
      </c>
      <c r="DD111">
        <v>15.88854699831005</v>
      </c>
      <c r="DE111">
        <v>199.62051257760169</v>
      </c>
      <c r="DF111">
        <v>20122.41153846154</v>
      </c>
      <c r="DG111">
        <v>15</v>
      </c>
      <c r="DH111">
        <v>1634239439</v>
      </c>
      <c r="DI111" t="s">
        <v>688</v>
      </c>
      <c r="DJ111">
        <v>1634239435</v>
      </c>
      <c r="DK111">
        <v>1634239439</v>
      </c>
      <c r="DL111">
        <v>105</v>
      </c>
      <c r="DM111">
        <v>-4.2999999999999997E-2</v>
      </c>
      <c r="DN111">
        <v>-4.0000000000000001E-3</v>
      </c>
      <c r="DO111">
        <v>1.5429999999999999</v>
      </c>
      <c r="DP111">
        <v>9.4E-2</v>
      </c>
      <c r="DQ111">
        <v>100</v>
      </c>
      <c r="DR111">
        <v>17</v>
      </c>
      <c r="DS111">
        <v>0.17</v>
      </c>
      <c r="DT111">
        <v>0.03</v>
      </c>
      <c r="DU111">
        <v>-0.98726409756097544</v>
      </c>
      <c r="DV111">
        <v>-0.19777770731707089</v>
      </c>
      <c r="DW111">
        <v>2.7982547629623371E-2</v>
      </c>
      <c r="DX111">
        <v>1</v>
      </c>
      <c r="DY111">
        <v>1369.7793939393939</v>
      </c>
      <c r="DZ111">
        <v>16.676709203078818</v>
      </c>
      <c r="EA111">
        <v>1.6081608908540179</v>
      </c>
      <c r="EB111">
        <v>0</v>
      </c>
      <c r="EC111">
        <v>1.7519080487804879</v>
      </c>
      <c r="ED111">
        <v>0.1000724738675994</v>
      </c>
      <c r="EE111">
        <v>1.126945888274212E-2</v>
      </c>
      <c r="EF111">
        <v>0</v>
      </c>
      <c r="EG111">
        <v>1</v>
      </c>
      <c r="EH111">
        <v>3</v>
      </c>
      <c r="EI111" t="s">
        <v>318</v>
      </c>
      <c r="EJ111">
        <v>100</v>
      </c>
      <c r="EK111">
        <v>100</v>
      </c>
      <c r="EL111">
        <v>1.5429999999999999</v>
      </c>
      <c r="EM111">
        <v>9.4E-2</v>
      </c>
      <c r="EN111">
        <v>1.4054366405777059</v>
      </c>
      <c r="EO111">
        <v>1.948427853356016E-3</v>
      </c>
      <c r="EP111">
        <v>-1.17243448438673E-6</v>
      </c>
      <c r="EQ111">
        <v>3.7522437633766031E-10</v>
      </c>
      <c r="ER111">
        <v>-5.8999932374398212E-2</v>
      </c>
      <c r="ES111">
        <v>1.324990706552629E-3</v>
      </c>
      <c r="ET111">
        <v>4.5198677459254959E-4</v>
      </c>
      <c r="EU111">
        <v>-2.6198240979392152E-7</v>
      </c>
      <c r="EV111">
        <v>2</v>
      </c>
      <c r="EW111">
        <v>2078</v>
      </c>
      <c r="EX111">
        <v>1</v>
      </c>
      <c r="EY111">
        <v>28</v>
      </c>
      <c r="EZ111">
        <v>2.1</v>
      </c>
      <c r="FA111">
        <v>2</v>
      </c>
      <c r="FB111">
        <v>0.53832999999999998</v>
      </c>
      <c r="FC111">
        <v>2.5537100000000001</v>
      </c>
      <c r="FD111">
        <v>2.8491200000000001</v>
      </c>
      <c r="FE111">
        <v>3.1726100000000002</v>
      </c>
      <c r="FF111">
        <v>3.0981399999999999</v>
      </c>
      <c r="FG111">
        <v>2.3999000000000001</v>
      </c>
      <c r="FH111">
        <v>36.011299999999999</v>
      </c>
      <c r="FI111">
        <v>24.227599999999999</v>
      </c>
      <c r="FJ111">
        <v>18</v>
      </c>
      <c r="FK111">
        <v>1065.02</v>
      </c>
      <c r="FL111">
        <v>718.79200000000003</v>
      </c>
      <c r="FM111">
        <v>24.999500000000001</v>
      </c>
      <c r="FN111">
        <v>24.311900000000001</v>
      </c>
      <c r="FO111">
        <v>30</v>
      </c>
      <c r="FP111">
        <v>24.074300000000001</v>
      </c>
      <c r="FQ111">
        <v>24.152200000000001</v>
      </c>
      <c r="FR111">
        <v>10.8119</v>
      </c>
      <c r="FS111">
        <v>21.892499999999998</v>
      </c>
      <c r="FT111">
        <v>0</v>
      </c>
      <c r="FU111">
        <v>25</v>
      </c>
      <c r="FV111">
        <v>100</v>
      </c>
      <c r="FW111">
        <v>17.334299999999999</v>
      </c>
      <c r="FX111">
        <v>101.23</v>
      </c>
      <c r="FY111">
        <v>101.601</v>
      </c>
    </row>
    <row r="112" spans="1:181" x14ac:dyDescent="0.2">
      <c r="A112">
        <v>94</v>
      </c>
      <c r="B112">
        <v>1634239560</v>
      </c>
      <c r="C112">
        <v>16020.900000095369</v>
      </c>
      <c r="D112" t="s">
        <v>689</v>
      </c>
      <c r="E112" t="s">
        <v>690</v>
      </c>
      <c r="F112" t="s">
        <v>300</v>
      </c>
      <c r="G112">
        <v>1634239560</v>
      </c>
      <c r="H112">
        <f t="shared" si="92"/>
        <v>3.1085756365583973E-3</v>
      </c>
      <c r="I112">
        <f t="shared" si="93"/>
        <v>3.1085756365583972</v>
      </c>
      <c r="J112">
        <f t="shared" si="94"/>
        <v>-0.24702938696929416</v>
      </c>
      <c r="K112">
        <f t="shared" si="95"/>
        <v>50.0336</v>
      </c>
      <c r="L112">
        <f t="shared" si="96"/>
        <v>50.92274203043452</v>
      </c>
      <c r="M112">
        <f t="shared" si="97"/>
        <v>4.5763697724349797</v>
      </c>
      <c r="N112">
        <f t="shared" si="98"/>
        <v>4.4964635743545598</v>
      </c>
      <c r="O112">
        <f t="shared" si="99"/>
        <v>0.16683823497448899</v>
      </c>
      <c r="P112">
        <f t="shared" si="100"/>
        <v>2.7443441108157964</v>
      </c>
      <c r="Q112">
        <f t="shared" si="101"/>
        <v>0.1614013807055357</v>
      </c>
      <c r="R112">
        <f t="shared" si="102"/>
        <v>0.10134958340606576</v>
      </c>
      <c r="S112">
        <f t="shared" si="103"/>
        <v>241.75860812787616</v>
      </c>
      <c r="T112">
        <f t="shared" si="104"/>
        <v>26.950216328286196</v>
      </c>
      <c r="U112">
        <f t="shared" si="105"/>
        <v>26.118600000000001</v>
      </c>
      <c r="V112">
        <f t="shared" si="106"/>
        <v>3.3980115235616313</v>
      </c>
      <c r="W112">
        <f t="shared" si="107"/>
        <v>49.991049251145846</v>
      </c>
      <c r="X112">
        <f t="shared" si="108"/>
        <v>1.71639674459244</v>
      </c>
      <c r="Y112">
        <f t="shared" si="109"/>
        <v>3.4334081206609168</v>
      </c>
      <c r="Z112">
        <f t="shared" si="110"/>
        <v>1.6816147789691913</v>
      </c>
      <c r="AA112">
        <f t="shared" si="111"/>
        <v>-137.08818557222531</v>
      </c>
      <c r="AB112">
        <f t="shared" si="112"/>
        <v>25.950970179783603</v>
      </c>
      <c r="AC112">
        <f t="shared" si="113"/>
        <v>2.02459648499502</v>
      </c>
      <c r="AD112">
        <f t="shared" si="114"/>
        <v>132.64598922042947</v>
      </c>
      <c r="AE112">
        <v>0</v>
      </c>
      <c r="AF112">
        <v>0</v>
      </c>
      <c r="AG112">
        <f t="shared" si="115"/>
        <v>1</v>
      </c>
      <c r="AH112">
        <f t="shared" si="116"/>
        <v>0</v>
      </c>
      <c r="AI112">
        <f t="shared" si="117"/>
        <v>47593.423981474531</v>
      </c>
      <c r="AJ112" t="s">
        <v>301</v>
      </c>
      <c r="AK112">
        <v>0</v>
      </c>
      <c r="AL112">
        <v>0</v>
      </c>
      <c r="AM112">
        <v>0</v>
      </c>
      <c r="AN112" t="e">
        <f t="shared" si="118"/>
        <v>#DIV/0!</v>
      </c>
      <c r="AO112">
        <v>-1</v>
      </c>
      <c r="AP112" t="s">
        <v>691</v>
      </c>
      <c r="AQ112">
        <v>10285.299999999999</v>
      </c>
      <c r="AR112">
        <v>1268.4857692307689</v>
      </c>
      <c r="AS112">
        <v>1356.43</v>
      </c>
      <c r="AT112">
        <f t="shared" si="119"/>
        <v>6.4835067618108644E-2</v>
      </c>
      <c r="AU112">
        <v>0.5</v>
      </c>
      <c r="AV112">
        <f t="shared" si="120"/>
        <v>1261.3280995481225</v>
      </c>
      <c r="AW112">
        <f t="shared" si="121"/>
        <v>-0.24702938696929416</v>
      </c>
      <c r="AX112">
        <f t="shared" si="122"/>
        <v>40.889146311411494</v>
      </c>
      <c r="AY112">
        <f t="shared" si="123"/>
        <v>5.9696649373026857E-4</v>
      </c>
      <c r="AZ112">
        <f t="shared" si="124"/>
        <v>-1</v>
      </c>
      <c r="BA112" t="e">
        <f t="shared" si="125"/>
        <v>#DIV/0!</v>
      </c>
      <c r="BB112" t="s">
        <v>301</v>
      </c>
      <c r="BC112">
        <v>0</v>
      </c>
      <c r="BD112" t="e">
        <f t="shared" si="126"/>
        <v>#DIV/0!</v>
      </c>
      <c r="BE112" t="e">
        <f t="shared" si="127"/>
        <v>#DIV/0!</v>
      </c>
      <c r="BF112" t="e">
        <f t="shared" si="128"/>
        <v>#DIV/0!</v>
      </c>
      <c r="BG112" t="e">
        <f t="shared" si="129"/>
        <v>#DIV/0!</v>
      </c>
      <c r="BH112">
        <f t="shared" si="130"/>
        <v>6.4835067618108658E-2</v>
      </c>
      <c r="BI112" t="e">
        <f t="shared" si="131"/>
        <v>#DIV/0!</v>
      </c>
      <c r="BJ112" t="e">
        <f t="shared" si="132"/>
        <v>#DIV/0!</v>
      </c>
      <c r="BK112" t="e">
        <f t="shared" si="133"/>
        <v>#DIV/0!</v>
      </c>
      <c r="BL112">
        <f t="shared" si="134"/>
        <v>1500.14</v>
      </c>
      <c r="BM112">
        <f t="shared" si="135"/>
        <v>1261.3280995481225</v>
      </c>
      <c r="BN112">
        <f t="shared" si="136"/>
        <v>0.84080692438580562</v>
      </c>
      <c r="BO112">
        <f t="shared" si="137"/>
        <v>0.16115736406460474</v>
      </c>
      <c r="BP112">
        <v>6</v>
      </c>
      <c r="BQ112">
        <v>0.5</v>
      </c>
      <c r="BR112" t="s">
        <v>303</v>
      </c>
      <c r="BS112">
        <v>1634239560</v>
      </c>
      <c r="BT112">
        <v>50.0336</v>
      </c>
      <c r="BU112">
        <v>49.978700000000003</v>
      </c>
      <c r="BV112">
        <v>19.0989</v>
      </c>
      <c r="BW112">
        <v>17.269300000000001</v>
      </c>
      <c r="BX112">
        <v>48.665599999999998</v>
      </c>
      <c r="BY112">
        <v>19.007899999999999</v>
      </c>
      <c r="BZ112">
        <v>999.95799999999997</v>
      </c>
      <c r="CA112">
        <v>89.769000000000005</v>
      </c>
      <c r="CB112">
        <v>9.9879599999999999E-2</v>
      </c>
      <c r="CC112">
        <v>26.294</v>
      </c>
      <c r="CD112">
        <v>26.118600000000001</v>
      </c>
      <c r="CE112">
        <v>999.9</v>
      </c>
      <c r="CF112">
        <v>0</v>
      </c>
      <c r="CG112">
        <v>0</v>
      </c>
      <c r="CH112">
        <v>10003.1</v>
      </c>
      <c r="CI112">
        <v>0</v>
      </c>
      <c r="CJ112">
        <v>1.5289399999999999E-3</v>
      </c>
      <c r="CK112">
        <v>1500.14</v>
      </c>
      <c r="CL112">
        <v>0.97301099999999996</v>
      </c>
      <c r="CM112">
        <v>2.6989200000000001E-2</v>
      </c>
      <c r="CN112">
        <v>0</v>
      </c>
      <c r="CO112">
        <v>1264.55</v>
      </c>
      <c r="CP112">
        <v>5.0005600000000001</v>
      </c>
      <c r="CQ112">
        <v>18682</v>
      </c>
      <c r="CR112">
        <v>12932.8</v>
      </c>
      <c r="CS112">
        <v>40</v>
      </c>
      <c r="CT112">
        <v>40.375</v>
      </c>
      <c r="CU112">
        <v>38.75</v>
      </c>
      <c r="CV112">
        <v>40.311999999999998</v>
      </c>
      <c r="CW112">
        <v>40.375</v>
      </c>
      <c r="CX112">
        <v>1454.79</v>
      </c>
      <c r="CY112">
        <v>40.35</v>
      </c>
      <c r="CZ112">
        <v>0</v>
      </c>
      <c r="DA112">
        <v>140.5</v>
      </c>
      <c r="DB112">
        <v>0</v>
      </c>
      <c r="DC112">
        <v>1268.4857692307689</v>
      </c>
      <c r="DD112">
        <v>-32.385982918820297</v>
      </c>
      <c r="DE112">
        <v>-420.37264980326182</v>
      </c>
      <c r="DF112">
        <v>18733.55</v>
      </c>
      <c r="DG112">
        <v>15</v>
      </c>
      <c r="DH112">
        <v>1634239580</v>
      </c>
      <c r="DI112" t="s">
        <v>692</v>
      </c>
      <c r="DJ112">
        <v>1634239573</v>
      </c>
      <c r="DK112">
        <v>1634239580</v>
      </c>
      <c r="DL112">
        <v>106</v>
      </c>
      <c r="DM112">
        <v>-8.5999999999999993E-2</v>
      </c>
      <c r="DN112">
        <v>-1E-3</v>
      </c>
      <c r="DO112">
        <v>1.3680000000000001</v>
      </c>
      <c r="DP112">
        <v>9.0999999999999998E-2</v>
      </c>
      <c r="DQ112">
        <v>50</v>
      </c>
      <c r="DR112">
        <v>17</v>
      </c>
      <c r="DS112">
        <v>0.41</v>
      </c>
      <c r="DT112">
        <v>0.05</v>
      </c>
      <c r="DU112">
        <v>0.1129474292682927</v>
      </c>
      <c r="DV112">
        <v>8.5404186062717782E-2</v>
      </c>
      <c r="DW112">
        <v>2.072199218884983E-2</v>
      </c>
      <c r="DX112">
        <v>1</v>
      </c>
      <c r="DY112">
        <v>1270.555714285714</v>
      </c>
      <c r="DZ112">
        <v>-32.272325236831968</v>
      </c>
      <c r="EA112">
        <v>3.2505325152431621</v>
      </c>
      <c r="EB112">
        <v>0</v>
      </c>
      <c r="EC112">
        <v>1.855132195121951</v>
      </c>
      <c r="ED112">
        <v>4.3128710801392578E-2</v>
      </c>
      <c r="EE112">
        <v>4.3160644405071426E-3</v>
      </c>
      <c r="EF112">
        <v>1</v>
      </c>
      <c r="EG112">
        <v>2</v>
      </c>
      <c r="EH112">
        <v>3</v>
      </c>
      <c r="EI112" t="s">
        <v>305</v>
      </c>
      <c r="EJ112">
        <v>100</v>
      </c>
      <c r="EK112">
        <v>100</v>
      </c>
      <c r="EL112">
        <v>1.3680000000000001</v>
      </c>
      <c r="EM112">
        <v>9.0999999999999998E-2</v>
      </c>
      <c r="EN112">
        <v>1.3623733482494711</v>
      </c>
      <c r="EO112">
        <v>1.948427853356016E-3</v>
      </c>
      <c r="EP112">
        <v>-1.17243448438673E-6</v>
      </c>
      <c r="EQ112">
        <v>3.7522437633766031E-10</v>
      </c>
      <c r="ER112">
        <v>-6.2756995677676369E-2</v>
      </c>
      <c r="ES112">
        <v>1.324990706552629E-3</v>
      </c>
      <c r="ET112">
        <v>4.5198677459254959E-4</v>
      </c>
      <c r="EU112">
        <v>-2.6198240979392152E-7</v>
      </c>
      <c r="EV112">
        <v>2</v>
      </c>
      <c r="EW112">
        <v>2078</v>
      </c>
      <c r="EX112">
        <v>1</v>
      </c>
      <c r="EY112">
        <v>28</v>
      </c>
      <c r="EZ112">
        <v>2.1</v>
      </c>
      <c r="FA112">
        <v>2</v>
      </c>
      <c r="FB112">
        <v>0.34301799999999999</v>
      </c>
      <c r="FC112">
        <v>2.5732400000000002</v>
      </c>
      <c r="FD112">
        <v>2.8491200000000001</v>
      </c>
      <c r="FE112">
        <v>3.1713900000000002</v>
      </c>
      <c r="FF112">
        <v>3.0981399999999999</v>
      </c>
      <c r="FG112">
        <v>2.3535200000000001</v>
      </c>
      <c r="FH112">
        <v>36.011299999999999</v>
      </c>
      <c r="FI112">
        <v>24.227599999999999</v>
      </c>
      <c r="FJ112">
        <v>18</v>
      </c>
      <c r="FK112">
        <v>1065.48</v>
      </c>
      <c r="FL112">
        <v>718.60699999999997</v>
      </c>
      <c r="FM112">
        <v>24.9999</v>
      </c>
      <c r="FN112">
        <v>24.291</v>
      </c>
      <c r="FO112">
        <v>29.9999</v>
      </c>
      <c r="FP112">
        <v>24.054600000000001</v>
      </c>
      <c r="FQ112">
        <v>24.131900000000002</v>
      </c>
      <c r="FR112">
        <v>6.8975900000000001</v>
      </c>
      <c r="FS112">
        <v>21.814900000000002</v>
      </c>
      <c r="FT112">
        <v>0</v>
      </c>
      <c r="FU112">
        <v>25</v>
      </c>
      <c r="FV112">
        <v>50</v>
      </c>
      <c r="FW112">
        <v>17.292200000000001</v>
      </c>
      <c r="FX112">
        <v>101.235</v>
      </c>
      <c r="FY112">
        <v>101.607</v>
      </c>
    </row>
    <row r="113" spans="1:181" x14ac:dyDescent="0.2">
      <c r="A113">
        <v>95</v>
      </c>
      <c r="B113">
        <v>1634239701</v>
      </c>
      <c r="C113">
        <v>16161.900000095369</v>
      </c>
      <c r="D113" t="s">
        <v>693</v>
      </c>
      <c r="E113" t="s">
        <v>694</v>
      </c>
      <c r="F113" t="s">
        <v>300</v>
      </c>
      <c r="G113">
        <v>1634239701</v>
      </c>
      <c r="H113">
        <f t="shared" si="92"/>
        <v>3.3813823002203374E-3</v>
      </c>
      <c r="I113">
        <f t="shared" si="93"/>
        <v>3.3813823002203374</v>
      </c>
      <c r="J113">
        <f t="shared" si="94"/>
        <v>-1.9175627060947968</v>
      </c>
      <c r="K113">
        <f t="shared" si="95"/>
        <v>2.1293600000000001</v>
      </c>
      <c r="L113">
        <f t="shared" si="96"/>
        <v>19.184928294002084</v>
      </c>
      <c r="M113">
        <f t="shared" si="97"/>
        <v>1.7240752063916702</v>
      </c>
      <c r="N113">
        <f t="shared" si="98"/>
        <v>0.19135733661459198</v>
      </c>
      <c r="O113">
        <f t="shared" si="99"/>
        <v>0.18207781650972329</v>
      </c>
      <c r="P113">
        <f t="shared" si="100"/>
        <v>2.7379725933843746</v>
      </c>
      <c r="Q113">
        <f t="shared" si="101"/>
        <v>0.17560858584568623</v>
      </c>
      <c r="R113">
        <f t="shared" si="102"/>
        <v>0.11031745146638741</v>
      </c>
      <c r="S113">
        <f t="shared" si="103"/>
        <v>241.75178612741473</v>
      </c>
      <c r="T113">
        <f t="shared" si="104"/>
        <v>26.999049549432009</v>
      </c>
      <c r="U113">
        <f t="shared" si="105"/>
        <v>26.1585</v>
      </c>
      <c r="V113">
        <f t="shared" si="106"/>
        <v>3.4060354156581609</v>
      </c>
      <c r="W113">
        <f t="shared" si="107"/>
        <v>49.879197488298146</v>
      </c>
      <c r="X113">
        <f t="shared" si="108"/>
        <v>1.7250432178930397</v>
      </c>
      <c r="Y113">
        <f t="shared" si="109"/>
        <v>3.4584422058870161</v>
      </c>
      <c r="Z113">
        <f t="shared" si="110"/>
        <v>1.6809921977651212</v>
      </c>
      <c r="AA113">
        <f t="shared" si="111"/>
        <v>-149.11895943971689</v>
      </c>
      <c r="AB113">
        <f t="shared" si="112"/>
        <v>38.17183698834382</v>
      </c>
      <c r="AC113">
        <f t="shared" si="113"/>
        <v>2.9873925552245142</v>
      </c>
      <c r="AD113">
        <f t="shared" si="114"/>
        <v>133.79205623126617</v>
      </c>
      <c r="AE113">
        <v>0</v>
      </c>
      <c r="AF113">
        <v>0</v>
      </c>
      <c r="AG113">
        <f t="shared" si="115"/>
        <v>1</v>
      </c>
      <c r="AH113">
        <f t="shared" si="116"/>
        <v>0</v>
      </c>
      <c r="AI113">
        <f t="shared" si="117"/>
        <v>47401.332050500045</v>
      </c>
      <c r="AJ113" t="s">
        <v>301</v>
      </c>
      <c r="AK113">
        <v>0</v>
      </c>
      <c r="AL113">
        <v>0</v>
      </c>
      <c r="AM113">
        <v>0</v>
      </c>
      <c r="AN113" t="e">
        <f t="shared" si="118"/>
        <v>#DIV/0!</v>
      </c>
      <c r="AO113">
        <v>-1</v>
      </c>
      <c r="AP113" t="s">
        <v>695</v>
      </c>
      <c r="AQ113">
        <v>10283.4</v>
      </c>
      <c r="AR113">
        <v>990.60065384615382</v>
      </c>
      <c r="AS113">
        <v>1031.78</v>
      </c>
      <c r="AT113">
        <f t="shared" si="119"/>
        <v>3.9910975357000722E-2</v>
      </c>
      <c r="AU113">
        <v>0.5</v>
      </c>
      <c r="AV113">
        <f t="shared" si="120"/>
        <v>1261.2866995478832</v>
      </c>
      <c r="AW113">
        <f t="shared" si="121"/>
        <v>-1.9175627060947968</v>
      </c>
      <c r="AX113">
        <f t="shared" si="122"/>
        <v>25.169591191884169</v>
      </c>
      <c r="AY113">
        <f t="shared" si="123"/>
        <v>-7.2748147302568349E-4</v>
      </c>
      <c r="AZ113">
        <f t="shared" si="124"/>
        <v>-1</v>
      </c>
      <c r="BA113" t="e">
        <f t="shared" si="125"/>
        <v>#DIV/0!</v>
      </c>
      <c r="BB113" t="s">
        <v>301</v>
      </c>
      <c r="BC113">
        <v>0</v>
      </c>
      <c r="BD113" t="e">
        <f t="shared" si="126"/>
        <v>#DIV/0!</v>
      </c>
      <c r="BE113" t="e">
        <f t="shared" si="127"/>
        <v>#DIV/0!</v>
      </c>
      <c r="BF113" t="e">
        <f t="shared" si="128"/>
        <v>#DIV/0!</v>
      </c>
      <c r="BG113" t="e">
        <f t="shared" si="129"/>
        <v>#DIV/0!</v>
      </c>
      <c r="BH113">
        <f t="shared" si="130"/>
        <v>3.9910975357000673E-2</v>
      </c>
      <c r="BI113" t="e">
        <f t="shared" si="131"/>
        <v>#DIV/0!</v>
      </c>
      <c r="BJ113" t="e">
        <f t="shared" si="132"/>
        <v>#DIV/0!</v>
      </c>
      <c r="BK113" t="e">
        <f t="shared" si="133"/>
        <v>#DIV/0!</v>
      </c>
      <c r="BL113">
        <f t="shared" si="134"/>
        <v>1500.09</v>
      </c>
      <c r="BM113">
        <f t="shared" si="135"/>
        <v>1261.2866995478832</v>
      </c>
      <c r="BN113">
        <f t="shared" si="136"/>
        <v>0.84080735125751338</v>
      </c>
      <c r="BO113">
        <f t="shared" si="137"/>
        <v>0.16115818792700087</v>
      </c>
      <c r="BP113">
        <v>6</v>
      </c>
      <c r="BQ113">
        <v>0.5</v>
      </c>
      <c r="BR113" t="s">
        <v>303</v>
      </c>
      <c r="BS113">
        <v>1634239701</v>
      </c>
      <c r="BT113">
        <v>2.1293600000000001</v>
      </c>
      <c r="BU113">
        <v>0.98307599999999995</v>
      </c>
      <c r="BV113">
        <v>19.195699999999999</v>
      </c>
      <c r="BW113">
        <v>17.2057</v>
      </c>
      <c r="BX113">
        <v>0.71487999999999996</v>
      </c>
      <c r="BY113">
        <v>19.069600000000001</v>
      </c>
      <c r="BZ113">
        <v>999.94200000000001</v>
      </c>
      <c r="CA113">
        <v>89.766199999999998</v>
      </c>
      <c r="CB113">
        <v>9.9927199999999994E-2</v>
      </c>
      <c r="CC113">
        <v>26.417100000000001</v>
      </c>
      <c r="CD113">
        <v>26.1585</v>
      </c>
      <c r="CE113">
        <v>999.9</v>
      </c>
      <c r="CF113">
        <v>0</v>
      </c>
      <c r="CG113">
        <v>0</v>
      </c>
      <c r="CH113">
        <v>9965.6200000000008</v>
      </c>
      <c r="CI113">
        <v>0</v>
      </c>
      <c r="CJ113">
        <v>1.5289399999999999E-3</v>
      </c>
      <c r="CK113">
        <v>1500.09</v>
      </c>
      <c r="CL113">
        <v>0.97299999999999998</v>
      </c>
      <c r="CM113">
        <v>2.70005E-2</v>
      </c>
      <c r="CN113">
        <v>0</v>
      </c>
      <c r="CO113">
        <v>978.822</v>
      </c>
      <c r="CP113">
        <v>5.0005600000000001</v>
      </c>
      <c r="CQ113">
        <v>14519.1</v>
      </c>
      <c r="CR113">
        <v>12932.3</v>
      </c>
      <c r="CS113">
        <v>39.436999999999998</v>
      </c>
      <c r="CT113">
        <v>40.125</v>
      </c>
      <c r="CU113">
        <v>38.875</v>
      </c>
      <c r="CV113">
        <v>39.75</v>
      </c>
      <c r="CW113">
        <v>40.686999999999998</v>
      </c>
      <c r="CX113">
        <v>1454.72</v>
      </c>
      <c r="CY113">
        <v>40.369999999999997</v>
      </c>
      <c r="CZ113">
        <v>0</v>
      </c>
      <c r="DA113">
        <v>140.29999995231631</v>
      </c>
      <c r="DB113">
        <v>0</v>
      </c>
      <c r="DC113">
        <v>990.60065384615382</v>
      </c>
      <c r="DD113">
        <v>-96.086119527959809</v>
      </c>
      <c r="DE113">
        <v>-1443.558972367975</v>
      </c>
      <c r="DF113">
        <v>14696.142307692309</v>
      </c>
      <c r="DG113">
        <v>15</v>
      </c>
      <c r="DH113">
        <v>1634239640</v>
      </c>
      <c r="DI113" t="s">
        <v>696</v>
      </c>
      <c r="DJ113">
        <v>1634239636</v>
      </c>
      <c r="DK113">
        <v>1634239640</v>
      </c>
      <c r="DL113">
        <v>107</v>
      </c>
      <c r="DM113">
        <v>0.13700000000000001</v>
      </c>
      <c r="DN113">
        <v>2E-3</v>
      </c>
      <c r="DO113">
        <v>1.4119999999999999</v>
      </c>
      <c r="DP113">
        <v>9.2999999999999999E-2</v>
      </c>
      <c r="DQ113">
        <v>1</v>
      </c>
      <c r="DR113">
        <v>17</v>
      </c>
      <c r="DS113">
        <v>0.16</v>
      </c>
      <c r="DT113">
        <v>0.05</v>
      </c>
      <c r="DU113">
        <v>1.170189024390244</v>
      </c>
      <c r="DV113">
        <v>-0.1419804878048764</v>
      </c>
      <c r="DW113">
        <v>2.038430814524695E-2</v>
      </c>
      <c r="DX113">
        <v>1</v>
      </c>
      <c r="DY113">
        <v>995.49720588235289</v>
      </c>
      <c r="DZ113">
        <v>-97.749405283586341</v>
      </c>
      <c r="EA113">
        <v>9.5814814425579904</v>
      </c>
      <c r="EB113">
        <v>0</v>
      </c>
      <c r="EC113">
        <v>1.9808046341463419</v>
      </c>
      <c r="ED113">
        <v>0.14741477351916249</v>
      </c>
      <c r="EE113">
        <v>1.6952926662589188E-2</v>
      </c>
      <c r="EF113">
        <v>0</v>
      </c>
      <c r="EG113">
        <v>1</v>
      </c>
      <c r="EH113">
        <v>3</v>
      </c>
      <c r="EI113" t="s">
        <v>318</v>
      </c>
      <c r="EJ113">
        <v>100</v>
      </c>
      <c r="EK113">
        <v>100</v>
      </c>
      <c r="EL113">
        <v>1.4139999999999999</v>
      </c>
      <c r="EM113">
        <v>0.12609999999999999</v>
      </c>
      <c r="EN113">
        <v>1.413089274677066</v>
      </c>
      <c r="EO113">
        <v>1.948427853356016E-3</v>
      </c>
      <c r="EP113">
        <v>-1.17243448438673E-6</v>
      </c>
      <c r="EQ113">
        <v>3.7522437633766031E-10</v>
      </c>
      <c r="ER113">
        <v>-6.1694971175888791E-2</v>
      </c>
      <c r="ES113">
        <v>1.324990706552629E-3</v>
      </c>
      <c r="ET113">
        <v>4.5198677459254959E-4</v>
      </c>
      <c r="EU113">
        <v>-2.6198240979392152E-7</v>
      </c>
      <c r="EV113">
        <v>2</v>
      </c>
      <c r="EW113">
        <v>2078</v>
      </c>
      <c r="EX113">
        <v>1</v>
      </c>
      <c r="EY113">
        <v>28</v>
      </c>
      <c r="EZ113">
        <v>1.1000000000000001</v>
      </c>
      <c r="FA113">
        <v>1</v>
      </c>
      <c r="FB113">
        <v>3.1738299999999997E-2</v>
      </c>
      <c r="FC113">
        <v>4.99756</v>
      </c>
      <c r="FD113">
        <v>2.8491200000000001</v>
      </c>
      <c r="FE113">
        <v>3.1713900000000002</v>
      </c>
      <c r="FF113">
        <v>3.0981399999999999</v>
      </c>
      <c r="FG113">
        <v>2.4060100000000002</v>
      </c>
      <c r="FH113">
        <v>36.034700000000001</v>
      </c>
      <c r="FI113">
        <v>24.218800000000002</v>
      </c>
      <c r="FJ113">
        <v>18</v>
      </c>
      <c r="FK113">
        <v>1065.33</v>
      </c>
      <c r="FL113">
        <v>718.04899999999998</v>
      </c>
      <c r="FM113">
        <v>25</v>
      </c>
      <c r="FN113">
        <v>24.276700000000002</v>
      </c>
      <c r="FO113">
        <v>30</v>
      </c>
      <c r="FP113">
        <v>24.039899999999999</v>
      </c>
      <c r="FQ113">
        <v>24.1172</v>
      </c>
      <c r="FR113">
        <v>0</v>
      </c>
      <c r="FS113">
        <v>21.764800000000001</v>
      </c>
      <c r="FT113">
        <v>0</v>
      </c>
      <c r="FU113">
        <v>25</v>
      </c>
      <c r="FV113">
        <v>0</v>
      </c>
      <c r="FW113">
        <v>17.2135</v>
      </c>
      <c r="FX113">
        <v>101.24299999999999</v>
      </c>
      <c r="FY113">
        <v>101.60599999999999</v>
      </c>
    </row>
    <row r="114" spans="1:181" x14ac:dyDescent="0.2">
      <c r="A114">
        <v>96</v>
      </c>
      <c r="B114">
        <v>1634239823</v>
      </c>
      <c r="C114">
        <v>16283.900000095369</v>
      </c>
      <c r="D114" t="s">
        <v>697</v>
      </c>
      <c r="E114" t="s">
        <v>698</v>
      </c>
      <c r="F114" t="s">
        <v>300</v>
      </c>
      <c r="G114">
        <v>1634239823</v>
      </c>
      <c r="H114">
        <f t="shared" si="92"/>
        <v>3.5409986790835872E-3</v>
      </c>
      <c r="I114">
        <f t="shared" si="93"/>
        <v>3.5409986790835872</v>
      </c>
      <c r="J114">
        <f t="shared" si="94"/>
        <v>7.7068285944342714</v>
      </c>
      <c r="K114">
        <f t="shared" si="95"/>
        <v>394.75200000000001</v>
      </c>
      <c r="L114">
        <f t="shared" si="96"/>
        <v>318.01962526170621</v>
      </c>
      <c r="M114">
        <f t="shared" si="97"/>
        <v>28.579902170084107</v>
      </c>
      <c r="N114">
        <f t="shared" si="98"/>
        <v>35.475714846720003</v>
      </c>
      <c r="O114">
        <f t="shared" si="99"/>
        <v>0.19325985459093004</v>
      </c>
      <c r="P114">
        <f t="shared" si="100"/>
        <v>2.7456892040979093</v>
      </c>
      <c r="Q114">
        <f t="shared" si="101"/>
        <v>0.18600830677628252</v>
      </c>
      <c r="R114">
        <f t="shared" si="102"/>
        <v>0.1168840442745781</v>
      </c>
      <c r="S114">
        <f t="shared" si="103"/>
        <v>241.73365112756699</v>
      </c>
      <c r="T114">
        <f t="shared" si="104"/>
        <v>26.877142057788824</v>
      </c>
      <c r="U114">
        <f t="shared" si="105"/>
        <v>26.085000000000001</v>
      </c>
      <c r="V114">
        <f t="shared" si="106"/>
        <v>3.3912673710921468</v>
      </c>
      <c r="W114">
        <f t="shared" si="107"/>
        <v>50.224764230862263</v>
      </c>
      <c r="X114">
        <f t="shared" si="108"/>
        <v>1.7292020489399997</v>
      </c>
      <c r="Y114">
        <f t="shared" si="109"/>
        <v>3.4429271603776579</v>
      </c>
      <c r="Z114">
        <f t="shared" si="110"/>
        <v>1.6620653221521471</v>
      </c>
      <c r="AA114">
        <f t="shared" si="111"/>
        <v>-156.1580417475862</v>
      </c>
      <c r="AB114">
        <f t="shared" si="112"/>
        <v>37.879750111422517</v>
      </c>
      <c r="AC114">
        <f t="shared" si="113"/>
        <v>2.9539842427035232</v>
      </c>
      <c r="AD114">
        <f t="shared" si="114"/>
        <v>126.40934373410681</v>
      </c>
      <c r="AE114">
        <v>0</v>
      </c>
      <c r="AF114">
        <v>0</v>
      </c>
      <c r="AG114">
        <f t="shared" si="115"/>
        <v>1</v>
      </c>
      <c r="AH114">
        <f t="shared" si="116"/>
        <v>0</v>
      </c>
      <c r="AI114">
        <f t="shared" si="117"/>
        <v>47622.387163757347</v>
      </c>
      <c r="AJ114" t="s">
        <v>301</v>
      </c>
      <c r="AK114">
        <v>0</v>
      </c>
      <c r="AL114">
        <v>0</v>
      </c>
      <c r="AM114">
        <v>0</v>
      </c>
      <c r="AN114" t="e">
        <f t="shared" si="118"/>
        <v>#DIV/0!</v>
      </c>
      <c r="AO114">
        <v>-1</v>
      </c>
      <c r="AP114" t="s">
        <v>699</v>
      </c>
      <c r="AQ114">
        <v>10288.700000000001</v>
      </c>
      <c r="AR114">
        <v>1173.3915999999999</v>
      </c>
      <c r="AS114">
        <v>1281.93</v>
      </c>
      <c r="AT114">
        <f t="shared" si="119"/>
        <v>8.4667961589166452E-2</v>
      </c>
      <c r="AU114">
        <v>0.5</v>
      </c>
      <c r="AV114">
        <f t="shared" si="120"/>
        <v>1261.1939995479622</v>
      </c>
      <c r="AW114">
        <f t="shared" si="121"/>
        <v>7.7068285944342714</v>
      </c>
      <c r="AX114">
        <f t="shared" si="122"/>
        <v>53.391362555107037</v>
      </c>
      <c r="AY114">
        <f t="shared" si="123"/>
        <v>6.9036394064315052E-3</v>
      </c>
      <c r="AZ114">
        <f t="shared" si="124"/>
        <v>-1</v>
      </c>
      <c r="BA114" t="e">
        <f t="shared" si="125"/>
        <v>#DIV/0!</v>
      </c>
      <c r="BB114" t="s">
        <v>301</v>
      </c>
      <c r="BC114">
        <v>0</v>
      </c>
      <c r="BD114" t="e">
        <f t="shared" si="126"/>
        <v>#DIV/0!</v>
      </c>
      <c r="BE114" t="e">
        <f t="shared" si="127"/>
        <v>#DIV/0!</v>
      </c>
      <c r="BF114" t="e">
        <f t="shared" si="128"/>
        <v>#DIV/0!</v>
      </c>
      <c r="BG114" t="e">
        <f t="shared" si="129"/>
        <v>#DIV/0!</v>
      </c>
      <c r="BH114">
        <f t="shared" si="130"/>
        <v>8.4667961589166438E-2</v>
      </c>
      <c r="BI114" t="e">
        <f t="shared" si="131"/>
        <v>#DIV/0!</v>
      </c>
      <c r="BJ114" t="e">
        <f t="shared" si="132"/>
        <v>#DIV/0!</v>
      </c>
      <c r="BK114" t="e">
        <f t="shared" si="133"/>
        <v>#DIV/0!</v>
      </c>
      <c r="BL114">
        <f t="shared" si="134"/>
        <v>1499.98</v>
      </c>
      <c r="BM114">
        <f t="shared" si="135"/>
        <v>1261.1939995479622</v>
      </c>
      <c r="BN114">
        <f t="shared" si="136"/>
        <v>0.84080721046144768</v>
      </c>
      <c r="BO114">
        <f t="shared" si="137"/>
        <v>0.16115791619059386</v>
      </c>
      <c r="BP114">
        <v>6</v>
      </c>
      <c r="BQ114">
        <v>0.5</v>
      </c>
      <c r="BR114" t="s">
        <v>303</v>
      </c>
      <c r="BS114">
        <v>1634239823</v>
      </c>
      <c r="BT114">
        <v>394.75200000000001</v>
      </c>
      <c r="BU114">
        <v>400.21499999999997</v>
      </c>
      <c r="BV114">
        <v>19.241499999999998</v>
      </c>
      <c r="BW114">
        <v>17.157699999999998</v>
      </c>
      <c r="BX114">
        <v>392.43700000000001</v>
      </c>
      <c r="BY114">
        <v>19.151499999999999</v>
      </c>
      <c r="BZ114">
        <v>999.96100000000001</v>
      </c>
      <c r="CA114">
        <v>89.768000000000001</v>
      </c>
      <c r="CB114">
        <v>0.10036</v>
      </c>
      <c r="CC114">
        <v>26.340900000000001</v>
      </c>
      <c r="CD114">
        <v>26.085000000000001</v>
      </c>
      <c r="CE114">
        <v>999.9</v>
      </c>
      <c r="CF114">
        <v>0</v>
      </c>
      <c r="CG114">
        <v>0</v>
      </c>
      <c r="CH114">
        <v>10011.200000000001</v>
      </c>
      <c r="CI114">
        <v>0</v>
      </c>
      <c r="CJ114">
        <v>1.5289399999999999E-3</v>
      </c>
      <c r="CK114">
        <v>1499.98</v>
      </c>
      <c r="CL114">
        <v>0.97300399999999998</v>
      </c>
      <c r="CM114">
        <v>2.6995499999999999E-2</v>
      </c>
      <c r="CN114">
        <v>0</v>
      </c>
      <c r="CO114">
        <v>1174.07</v>
      </c>
      <c r="CP114">
        <v>5.0005600000000001</v>
      </c>
      <c r="CQ114">
        <v>17317</v>
      </c>
      <c r="CR114">
        <v>12931.3</v>
      </c>
      <c r="CS114">
        <v>38.436999999999998</v>
      </c>
      <c r="CT114">
        <v>38.811999999999998</v>
      </c>
      <c r="CU114">
        <v>37.375</v>
      </c>
      <c r="CV114">
        <v>37.625</v>
      </c>
      <c r="CW114">
        <v>39</v>
      </c>
      <c r="CX114">
        <v>1454.62</v>
      </c>
      <c r="CY114">
        <v>40.36</v>
      </c>
      <c r="CZ114">
        <v>0</v>
      </c>
      <c r="DA114">
        <v>121.5999999046326</v>
      </c>
      <c r="DB114">
        <v>0</v>
      </c>
      <c r="DC114">
        <v>1173.3915999999999</v>
      </c>
      <c r="DD114">
        <v>3.630769250240149</v>
      </c>
      <c r="DE114">
        <v>23.584615359511218</v>
      </c>
      <c r="DF114">
        <v>17316.563999999998</v>
      </c>
      <c r="DG114">
        <v>15</v>
      </c>
      <c r="DH114">
        <v>1634239850</v>
      </c>
      <c r="DI114" t="s">
        <v>700</v>
      </c>
      <c r="DJ114">
        <v>1634239850</v>
      </c>
      <c r="DK114">
        <v>1634239844</v>
      </c>
      <c r="DL114">
        <v>108</v>
      </c>
      <c r="DM114">
        <v>0.28799999999999998</v>
      </c>
      <c r="DN114">
        <v>0</v>
      </c>
      <c r="DO114">
        <v>2.3149999999999999</v>
      </c>
      <c r="DP114">
        <v>0.09</v>
      </c>
      <c r="DQ114">
        <v>401</v>
      </c>
      <c r="DR114">
        <v>17</v>
      </c>
      <c r="DS114">
        <v>0.45</v>
      </c>
      <c r="DT114">
        <v>0.04</v>
      </c>
      <c r="DU114">
        <v>-5.7634985365853657</v>
      </c>
      <c r="DV114">
        <v>0.26534592334494489</v>
      </c>
      <c r="DW114">
        <v>3.904998657511876E-2</v>
      </c>
      <c r="DX114">
        <v>1</v>
      </c>
      <c r="DY114">
        <v>1173.0115151515149</v>
      </c>
      <c r="DZ114">
        <v>5.9965655602033143</v>
      </c>
      <c r="EA114">
        <v>0.62974800738130743</v>
      </c>
      <c r="EB114">
        <v>0</v>
      </c>
      <c r="EC114">
        <v>2.0786360975609761</v>
      </c>
      <c r="ED114">
        <v>0.10027714285714739</v>
      </c>
      <c r="EE114">
        <v>1.1399702580212809E-2</v>
      </c>
      <c r="EF114">
        <v>0</v>
      </c>
      <c r="EG114">
        <v>1</v>
      </c>
      <c r="EH114">
        <v>3</v>
      </c>
      <c r="EI114" t="s">
        <v>318</v>
      </c>
      <c r="EJ114">
        <v>100</v>
      </c>
      <c r="EK114">
        <v>100</v>
      </c>
      <c r="EL114">
        <v>2.3149999999999999</v>
      </c>
      <c r="EM114">
        <v>0.09</v>
      </c>
      <c r="EN114">
        <v>1.413089274677066</v>
      </c>
      <c r="EO114">
        <v>1.948427853356016E-3</v>
      </c>
      <c r="EP114">
        <v>-1.17243448438673E-6</v>
      </c>
      <c r="EQ114">
        <v>3.7522437633766031E-10</v>
      </c>
      <c r="ER114">
        <v>-6.1694971175888791E-2</v>
      </c>
      <c r="ES114">
        <v>1.324990706552629E-3</v>
      </c>
      <c r="ET114">
        <v>4.5198677459254959E-4</v>
      </c>
      <c r="EU114">
        <v>-2.6198240979392152E-7</v>
      </c>
      <c r="EV114">
        <v>2</v>
      </c>
      <c r="EW114">
        <v>2078</v>
      </c>
      <c r="EX114">
        <v>1</v>
      </c>
      <c r="EY114">
        <v>28</v>
      </c>
      <c r="EZ114">
        <v>3.1</v>
      </c>
      <c r="FA114">
        <v>3</v>
      </c>
      <c r="FB114">
        <v>1.62842</v>
      </c>
      <c r="FC114">
        <v>2.5573700000000001</v>
      </c>
      <c r="FD114">
        <v>2.8491200000000001</v>
      </c>
      <c r="FE114">
        <v>3.1713900000000002</v>
      </c>
      <c r="FF114">
        <v>3.0981399999999999</v>
      </c>
      <c r="FG114">
        <v>2.4218799999999998</v>
      </c>
      <c r="FH114">
        <v>36.058199999999999</v>
      </c>
      <c r="FI114">
        <v>24.2364</v>
      </c>
      <c r="FJ114">
        <v>18</v>
      </c>
      <c r="FK114">
        <v>1065.9100000000001</v>
      </c>
      <c r="FL114">
        <v>719.75400000000002</v>
      </c>
      <c r="FM114">
        <v>25</v>
      </c>
      <c r="FN114">
        <v>24.265000000000001</v>
      </c>
      <c r="FO114">
        <v>30.0002</v>
      </c>
      <c r="FP114">
        <v>24.027000000000001</v>
      </c>
      <c r="FQ114">
        <v>24.1036</v>
      </c>
      <c r="FR114">
        <v>32.5944</v>
      </c>
      <c r="FS114">
        <v>22.416</v>
      </c>
      <c r="FT114">
        <v>0</v>
      </c>
      <c r="FU114">
        <v>25</v>
      </c>
      <c r="FV114">
        <v>400</v>
      </c>
      <c r="FW114">
        <v>17.038599999999999</v>
      </c>
      <c r="FX114">
        <v>101.24299999999999</v>
      </c>
      <c r="FY114">
        <v>101.60899999999999</v>
      </c>
    </row>
    <row r="115" spans="1:181" x14ac:dyDescent="0.2">
      <c r="A115">
        <v>97</v>
      </c>
      <c r="B115">
        <v>1634239971</v>
      </c>
      <c r="C115">
        <v>16431.900000095371</v>
      </c>
      <c r="D115" t="s">
        <v>701</v>
      </c>
      <c r="E115" t="s">
        <v>702</v>
      </c>
      <c r="F115" t="s">
        <v>300</v>
      </c>
      <c r="G115">
        <v>1634239971</v>
      </c>
      <c r="H115">
        <f t="shared" ref="H115:H146" si="138">(I115)/1000</f>
        <v>3.6598113392013257E-3</v>
      </c>
      <c r="I115">
        <f t="shared" ref="I115:I136" si="139">1000*BZ115*AG115*(BV115-BW115)/(100*BP115*(1000-AG115*BV115))</f>
        <v>3.6598113392013256</v>
      </c>
      <c r="J115">
        <f t="shared" ref="J115:J136" si="140">BZ115*AG115*(BU115-BT115*(1000-AG115*BW115)/(1000-AG115*BV115))/(100*BP115)</f>
        <v>7.413446222906841</v>
      </c>
      <c r="K115">
        <f t="shared" ref="K115:K146" si="141">BT115 - IF(AG115&gt;1, J115*BP115*100/(AI115*CH115), 0)</f>
        <v>394.745</v>
      </c>
      <c r="L115">
        <f t="shared" ref="L115:L146" si="142">((R115-H115/2)*K115-J115)/(R115+H115/2)</f>
        <v>322.67438135007239</v>
      </c>
      <c r="M115">
        <f t="shared" ref="M115:M146" si="143">L115*(CA115+CB115)/1000</f>
        <v>28.99576620547279</v>
      </c>
      <c r="N115">
        <f t="shared" ref="N115:N136" si="144">(BT115 - IF(AG115&gt;1, J115*BP115*100/(AI115*CH115), 0))*(CA115+CB115)/1000</f>
        <v>35.472087008858502</v>
      </c>
      <c r="O115">
        <f t="shared" ref="O115:O146" si="145">2/((1/Q115-1/P115)+SIGN(Q115)*SQRT((1/Q115-1/P115)*(1/Q115-1/P115) + 4*BQ115/((BQ115+1)*(BQ115+1))*(2*1/Q115*1/P115-1/P115*1/P115)))</f>
        <v>0.20043970586178581</v>
      </c>
      <c r="P115">
        <f t="shared" ref="P115:P136" si="146">IF(LEFT(BR115,1)&lt;&gt;"0",IF(LEFT(BR115,1)="1",3,$B$7),$D$5+$E$5*(CH115*CA115/($K$5*1000))+$F$5*(CH115*CA115/($K$5*1000))*MAX(MIN(BP115,$J$5),$I$5)*MAX(MIN(BP115,$J$5),$I$5)+$G$5*MAX(MIN(BP115,$J$5),$I$5)*(CH115*CA115/($K$5*1000))+$H$5*(CH115*CA115/($K$5*1000))*(CH115*CA115/($K$5*1000)))</f>
        <v>2.7441902170831414</v>
      </c>
      <c r="Q115">
        <f t="shared" ref="Q115:Q136" si="147">H115*(1000-(1000*0.61365*EXP(17.502*U115/(240.97+U115))/(CA115+CB115)+BV115)/2)/(1000*0.61365*EXP(17.502*U115/(240.97+U115))/(CA115+CB115)-BV115)</f>
        <v>0.19264694242115935</v>
      </c>
      <c r="R115">
        <f t="shared" ref="R115:R136" si="148">1/((BQ115+1)/(O115/1.6)+1/(P115/1.37)) + BQ115/((BQ115+1)/(O115/1.6) + BQ115/(P115/1.37))</f>
        <v>0.12107924393860466</v>
      </c>
      <c r="S115">
        <f t="shared" ref="S115:S136" si="149">(BL115*BO115)</f>
        <v>241.70594012768422</v>
      </c>
      <c r="T115">
        <f t="shared" ref="T115:T146" si="150">(CC115+(S115+2*0.95*0.0000000567*(((CC115+$B$9)+273)^4-(CC115+273)^4)-44100*H115)/(1.84*29.3*P115+8*0.95*0.0000000567*(CC115+273)^3))</f>
        <v>26.719136059754135</v>
      </c>
      <c r="U115">
        <f t="shared" ref="U115:U146" si="151">($C$9*CD115+$D$9*CE115+$E$9*T115)</f>
        <v>26.002800000000001</v>
      </c>
      <c r="V115">
        <f t="shared" ref="V115:V146" si="152">0.61365*EXP(17.502*U115/(240.97+U115))</f>
        <v>3.3748175439998676</v>
      </c>
      <c r="W115">
        <f t="shared" ref="W115:W146" si="153">(X115/Y115*100)</f>
        <v>50.212741268371964</v>
      </c>
      <c r="X115">
        <f t="shared" ref="X115:X136" si="154">BV115*(CA115+CB115)/1000</f>
        <v>1.71604403851111</v>
      </c>
      <c r="Y115">
        <f t="shared" ref="Y115:Y136" si="155">0.61365*EXP(17.502*CC115/(240.97+CC115))</f>
        <v>3.4175470113041073</v>
      </c>
      <c r="Z115">
        <f t="shared" ref="Z115:Z136" si="156">(V115-BV115*(CA115+CB115)/1000)</f>
        <v>1.6587735054887576</v>
      </c>
      <c r="AA115">
        <f t="shared" ref="AA115:AA136" si="157">(-H115*44100)</f>
        <v>-161.39768005877846</v>
      </c>
      <c r="AB115">
        <f t="shared" ref="AB115:AB136" si="158">2*29.3*P115*0.92*(CC115-U115)</f>
        <v>31.482649818864296</v>
      </c>
      <c r="AC115">
        <f t="shared" ref="AC115:AC136" si="159">2*0.95*0.0000000567*(((CC115+$B$9)+273)^4-(U115+273)^4)</f>
        <v>2.4539044237981993</v>
      </c>
      <c r="AD115">
        <f t="shared" ref="AD115:AD146" si="160">S115+AC115+AA115+AB115</f>
        <v>114.24481431156826</v>
      </c>
      <c r="AE115">
        <v>0</v>
      </c>
      <c r="AF115">
        <v>0</v>
      </c>
      <c r="AG115">
        <f t="shared" ref="AG115:AG136" si="161">IF(AE115*$H$15&gt;=AI115,1,(AI115/(AI115-AE115*$H$15)))</f>
        <v>1</v>
      </c>
      <c r="AH115">
        <f t="shared" ref="AH115:AH146" si="162">(AG115-1)*100</f>
        <v>0</v>
      </c>
      <c r="AI115">
        <f t="shared" ref="AI115:AI136" si="163">MAX(0,($B$15+$C$15*CH115)/(1+$D$15*CH115)*CA115/(CC115+273)*$E$15)</f>
        <v>47601.545748124736</v>
      </c>
      <c r="AJ115" t="s">
        <v>301</v>
      </c>
      <c r="AK115">
        <v>0</v>
      </c>
      <c r="AL115">
        <v>0</v>
      </c>
      <c r="AM115">
        <v>0</v>
      </c>
      <c r="AN115" t="e">
        <f t="shared" ref="AN115:AN146" si="164">1-AL115/AM115</f>
        <v>#DIV/0!</v>
      </c>
      <c r="AO115">
        <v>-1</v>
      </c>
      <c r="AP115" t="s">
        <v>703</v>
      </c>
      <c r="AQ115">
        <v>10289.5</v>
      </c>
      <c r="AR115">
        <v>1119.5540000000001</v>
      </c>
      <c r="AS115">
        <v>1218.99</v>
      </c>
      <c r="AT115">
        <f t="shared" ref="AT115:AT146" si="165">1-AR115/AS115</f>
        <v>8.1572449322799945E-2</v>
      </c>
      <c r="AU115">
        <v>0.5</v>
      </c>
      <c r="AV115">
        <f t="shared" ref="AV115:AV136" si="166">BM115</f>
        <v>1261.0508995480229</v>
      </c>
      <c r="AW115">
        <f t="shared" ref="AW115:AW136" si="167">J115</f>
        <v>7.413446222906841</v>
      </c>
      <c r="AX115">
        <f t="shared" ref="AX115:AX136" si="168">AT115*AU115*AV115</f>
        <v>51.433505298426191</v>
      </c>
      <c r="AY115">
        <f t="shared" ref="AY115:AY136" si="169">(AW115-AO115)/AV115</f>
        <v>6.6717736975742455E-3</v>
      </c>
      <c r="AZ115">
        <f t="shared" ref="AZ115:AZ136" si="170">(AM115-AS115)/AS115</f>
        <v>-1</v>
      </c>
      <c r="BA115" t="e">
        <f t="shared" ref="BA115:BA136" si="171">AL115/(AN115+AL115/AS115)</f>
        <v>#DIV/0!</v>
      </c>
      <c r="BB115" t="s">
        <v>301</v>
      </c>
      <c r="BC115">
        <v>0</v>
      </c>
      <c r="BD115" t="e">
        <f t="shared" ref="BD115:BD146" si="172">IF(BC115&lt;&gt;0, BC115, BA115)</f>
        <v>#DIV/0!</v>
      </c>
      <c r="BE115" t="e">
        <f t="shared" ref="BE115:BE146" si="173">1-BD115/AS115</f>
        <v>#DIV/0!</v>
      </c>
      <c r="BF115" t="e">
        <f t="shared" ref="BF115:BF136" si="174">(AS115-AR115)/(AS115-BD115)</f>
        <v>#DIV/0!</v>
      </c>
      <c r="BG115" t="e">
        <f t="shared" ref="BG115:BG136" si="175">(AM115-AS115)/(AM115-BD115)</f>
        <v>#DIV/0!</v>
      </c>
      <c r="BH115">
        <f t="shared" ref="BH115:BH136" si="176">(AS115-AR115)/(AS115-AL115)</f>
        <v>8.1572449322799959E-2</v>
      </c>
      <c r="BI115" t="e">
        <f t="shared" ref="BI115:BI136" si="177">(AM115-AS115)/(AM115-AL115)</f>
        <v>#DIV/0!</v>
      </c>
      <c r="BJ115" t="e">
        <f t="shared" ref="BJ115:BJ136" si="178">(BF115*BD115/AR115)</f>
        <v>#DIV/0!</v>
      </c>
      <c r="BK115" t="e">
        <f t="shared" ref="BK115:BK146" si="179">(1-BJ115)</f>
        <v>#DIV/0!</v>
      </c>
      <c r="BL115">
        <f t="shared" ref="BL115:BL136" si="180">$B$13*CI115+$C$13*CJ115+$F$13*CK115*(1-CN115)</f>
        <v>1499.81</v>
      </c>
      <c r="BM115">
        <f t="shared" ref="BM115:BM146" si="181">BL115*BN115</f>
        <v>1261.0508995480229</v>
      </c>
      <c r="BN115">
        <f t="shared" ref="BN115:BN136" si="182">($B$13*$D$11+$C$13*$D$11+$F$13*((CX115+CP115)/MAX(CX115+CP115+CY115, 0.1)*$I$11+CY115/MAX(CX115+CP115+CY115, 0.1)*$J$11))/($B$13+$C$13+$F$13)</f>
        <v>0.84080710193159325</v>
      </c>
      <c r="BO115">
        <f t="shared" ref="BO115:BO136" si="183">($B$13*$K$11+$C$13*$K$11+$F$13*((CX115+CP115)/MAX(CX115+CP115+CY115, 0.1)*$P$11+CY115/MAX(CX115+CP115+CY115, 0.1)*$Q$11))/($B$13+$C$13+$F$13)</f>
        <v>0.16115770672797503</v>
      </c>
      <c r="BP115">
        <v>6</v>
      </c>
      <c r="BQ115">
        <v>0.5</v>
      </c>
      <c r="BR115" t="s">
        <v>303</v>
      </c>
      <c r="BS115">
        <v>1634239971</v>
      </c>
      <c r="BT115">
        <v>394.745</v>
      </c>
      <c r="BU115">
        <v>400.06</v>
      </c>
      <c r="BV115">
        <v>19.096699999999998</v>
      </c>
      <c r="BW115">
        <v>16.942699999999999</v>
      </c>
      <c r="BX115">
        <v>392.48</v>
      </c>
      <c r="BY115">
        <v>18.973099999999999</v>
      </c>
      <c r="BZ115">
        <v>999.97799999999995</v>
      </c>
      <c r="CA115">
        <v>89.760800000000003</v>
      </c>
      <c r="CB115">
        <v>9.9963300000000005E-2</v>
      </c>
      <c r="CC115">
        <v>26.215599999999998</v>
      </c>
      <c r="CD115">
        <v>26.002800000000001</v>
      </c>
      <c r="CE115">
        <v>999.9</v>
      </c>
      <c r="CF115">
        <v>0</v>
      </c>
      <c r="CG115">
        <v>0</v>
      </c>
      <c r="CH115">
        <v>10003.1</v>
      </c>
      <c r="CI115">
        <v>0</v>
      </c>
      <c r="CJ115">
        <v>1.5289399999999999E-3</v>
      </c>
      <c r="CK115">
        <v>1499.81</v>
      </c>
      <c r="CL115">
        <v>0.97300399999999998</v>
      </c>
      <c r="CM115">
        <v>2.6995499999999999E-2</v>
      </c>
      <c r="CN115">
        <v>0</v>
      </c>
      <c r="CO115">
        <v>1115.92</v>
      </c>
      <c r="CP115">
        <v>5.0005600000000001</v>
      </c>
      <c r="CQ115">
        <v>16430.099999999999</v>
      </c>
      <c r="CR115">
        <v>12929.8</v>
      </c>
      <c r="CS115">
        <v>38.25</v>
      </c>
      <c r="CT115">
        <v>38.125</v>
      </c>
      <c r="CU115">
        <v>36.811999999999998</v>
      </c>
      <c r="CV115">
        <v>37</v>
      </c>
      <c r="CW115">
        <v>38.186999999999998</v>
      </c>
      <c r="CX115">
        <v>1454.46</v>
      </c>
      <c r="CY115">
        <v>40.35</v>
      </c>
      <c r="CZ115">
        <v>0</v>
      </c>
      <c r="DA115">
        <v>147.5999999046326</v>
      </c>
      <c r="DB115">
        <v>0</v>
      </c>
      <c r="DC115">
        <v>1119.5540000000001</v>
      </c>
      <c r="DD115">
        <v>-27.25076928092988</v>
      </c>
      <c r="DE115">
        <v>-390.46923145231341</v>
      </c>
      <c r="DF115">
        <v>16475.144</v>
      </c>
      <c r="DG115">
        <v>15</v>
      </c>
      <c r="DH115">
        <v>1634239910.5</v>
      </c>
      <c r="DI115" t="s">
        <v>704</v>
      </c>
      <c r="DJ115">
        <v>1634239910.5</v>
      </c>
      <c r="DK115">
        <v>1634239908.5</v>
      </c>
      <c r="DL115">
        <v>109</v>
      </c>
      <c r="DM115">
        <v>-4.2999999999999997E-2</v>
      </c>
      <c r="DN115">
        <v>0</v>
      </c>
      <c r="DO115">
        <v>2.2719999999999998</v>
      </c>
      <c r="DP115">
        <v>8.7999999999999995E-2</v>
      </c>
      <c r="DQ115">
        <v>400</v>
      </c>
      <c r="DR115">
        <v>17</v>
      </c>
      <c r="DS115">
        <v>0.83</v>
      </c>
      <c r="DT115">
        <v>0.06</v>
      </c>
      <c r="DU115">
        <v>-5.2770070731707319</v>
      </c>
      <c r="DV115">
        <v>-0.32188327526132499</v>
      </c>
      <c r="DW115">
        <v>3.5945522279158357E-2</v>
      </c>
      <c r="DX115">
        <v>1</v>
      </c>
      <c r="DY115">
        <v>1121.2284848484851</v>
      </c>
      <c r="DZ115">
        <v>-27.079379331634708</v>
      </c>
      <c r="EA115">
        <v>2.592091844159532</v>
      </c>
      <c r="EB115">
        <v>0</v>
      </c>
      <c r="EC115">
        <v>2.150959268292683</v>
      </c>
      <c r="ED115">
        <v>-7.3735191637607734E-3</v>
      </c>
      <c r="EE115">
        <v>9.1518194977270617E-4</v>
      </c>
      <c r="EF115">
        <v>1</v>
      </c>
      <c r="EG115">
        <v>2</v>
      </c>
      <c r="EH115">
        <v>3</v>
      </c>
      <c r="EI115" t="s">
        <v>305</v>
      </c>
      <c r="EJ115">
        <v>100</v>
      </c>
      <c r="EK115">
        <v>100</v>
      </c>
      <c r="EL115">
        <v>2.2650000000000001</v>
      </c>
      <c r="EM115">
        <v>0.1236</v>
      </c>
      <c r="EN115">
        <v>1.658197713915434</v>
      </c>
      <c r="EO115">
        <v>1.948427853356016E-3</v>
      </c>
      <c r="EP115">
        <v>-1.17243448438673E-6</v>
      </c>
      <c r="EQ115">
        <v>3.7522437633766031E-10</v>
      </c>
      <c r="ER115">
        <v>-6.2435481199546339E-2</v>
      </c>
      <c r="ES115">
        <v>1.324990706552629E-3</v>
      </c>
      <c r="ET115">
        <v>4.5198677459254959E-4</v>
      </c>
      <c r="EU115">
        <v>-2.6198240979392152E-7</v>
      </c>
      <c r="EV115">
        <v>2</v>
      </c>
      <c r="EW115">
        <v>2078</v>
      </c>
      <c r="EX115">
        <v>1</v>
      </c>
      <c r="EY115">
        <v>28</v>
      </c>
      <c r="EZ115">
        <v>1</v>
      </c>
      <c r="FA115">
        <v>1</v>
      </c>
      <c r="FB115">
        <v>1.6223099999999999</v>
      </c>
      <c r="FC115">
        <v>2.5488300000000002</v>
      </c>
      <c r="FD115">
        <v>2.8491200000000001</v>
      </c>
      <c r="FE115">
        <v>3.1726100000000002</v>
      </c>
      <c r="FF115">
        <v>3.0981399999999999</v>
      </c>
      <c r="FG115">
        <v>2.3840300000000001</v>
      </c>
      <c r="FH115">
        <v>36.081600000000002</v>
      </c>
      <c r="FI115">
        <v>24.227599999999999</v>
      </c>
      <c r="FJ115">
        <v>18</v>
      </c>
      <c r="FK115">
        <v>1064.78</v>
      </c>
      <c r="FL115">
        <v>718.78899999999999</v>
      </c>
      <c r="FM115">
        <v>24.999700000000001</v>
      </c>
      <c r="FN115">
        <v>24.260899999999999</v>
      </c>
      <c r="FO115">
        <v>29.9999</v>
      </c>
      <c r="FP115">
        <v>24.019600000000001</v>
      </c>
      <c r="FQ115">
        <v>24.095500000000001</v>
      </c>
      <c r="FR115">
        <v>32.482199999999999</v>
      </c>
      <c r="FS115">
        <v>24.056999999999999</v>
      </c>
      <c r="FT115">
        <v>0</v>
      </c>
      <c r="FU115">
        <v>25</v>
      </c>
      <c r="FV115">
        <v>400</v>
      </c>
      <c r="FW115">
        <v>16.892099999999999</v>
      </c>
      <c r="FX115">
        <v>101.246</v>
      </c>
      <c r="FY115">
        <v>101.613</v>
      </c>
    </row>
    <row r="116" spans="1:181" x14ac:dyDescent="0.2">
      <c r="A116">
        <v>98</v>
      </c>
      <c r="B116">
        <v>1634240093</v>
      </c>
      <c r="C116">
        <v>16553.900000095371</v>
      </c>
      <c r="D116" t="s">
        <v>705</v>
      </c>
      <c r="E116" t="s">
        <v>706</v>
      </c>
      <c r="F116" t="s">
        <v>300</v>
      </c>
      <c r="G116">
        <v>1634240093</v>
      </c>
      <c r="H116">
        <f t="shared" si="138"/>
        <v>3.5664888466836824E-3</v>
      </c>
      <c r="I116">
        <f t="shared" si="139"/>
        <v>3.5664888466836824</v>
      </c>
      <c r="J116">
        <f t="shared" si="140"/>
        <v>8.9113823351109271</v>
      </c>
      <c r="K116">
        <f t="shared" si="141"/>
        <v>593.39099999999996</v>
      </c>
      <c r="L116">
        <f t="shared" si="142"/>
        <v>500.99318264823808</v>
      </c>
      <c r="M116">
        <f t="shared" si="143"/>
        <v>45.020602078336559</v>
      </c>
      <c r="N116">
        <f t="shared" si="144"/>
        <v>53.323719789264004</v>
      </c>
      <c r="O116">
        <f t="shared" si="145"/>
        <v>0.1944422312454645</v>
      </c>
      <c r="P116">
        <f t="shared" si="146"/>
        <v>2.7392694496991941</v>
      </c>
      <c r="Q116">
        <f t="shared" si="147"/>
        <v>0.18708699401766618</v>
      </c>
      <c r="R116">
        <f t="shared" si="148"/>
        <v>0.11756702849869616</v>
      </c>
      <c r="S116">
        <f t="shared" si="149"/>
        <v>241.70288912701815</v>
      </c>
      <c r="T116">
        <f t="shared" si="150"/>
        <v>26.775891741971041</v>
      </c>
      <c r="U116">
        <f t="shared" si="151"/>
        <v>26.000299999999999</v>
      </c>
      <c r="V116">
        <f t="shared" si="152"/>
        <v>3.3743183390585112</v>
      </c>
      <c r="W116">
        <f t="shared" si="153"/>
        <v>49.938263381882962</v>
      </c>
      <c r="X116">
        <f t="shared" si="154"/>
        <v>1.7097008474928002</v>
      </c>
      <c r="Y116">
        <f t="shared" si="155"/>
        <v>3.4236289604597268</v>
      </c>
      <c r="Z116">
        <f t="shared" si="156"/>
        <v>1.664617491565711</v>
      </c>
      <c r="AA116">
        <f t="shared" si="157"/>
        <v>-157.28215813875039</v>
      </c>
      <c r="AB116">
        <f t="shared" si="158"/>
        <v>36.240547968013708</v>
      </c>
      <c r="AC116">
        <f t="shared" si="159"/>
        <v>2.8302233272162298</v>
      </c>
      <c r="AD116">
        <f t="shared" si="160"/>
        <v>123.49150228349771</v>
      </c>
      <c r="AE116">
        <v>0</v>
      </c>
      <c r="AF116">
        <v>0</v>
      </c>
      <c r="AG116">
        <f t="shared" si="161"/>
        <v>1</v>
      </c>
      <c r="AH116">
        <f t="shared" si="162"/>
        <v>0</v>
      </c>
      <c r="AI116">
        <f t="shared" si="163"/>
        <v>47463.505803858279</v>
      </c>
      <c r="AJ116" t="s">
        <v>301</v>
      </c>
      <c r="AK116">
        <v>0</v>
      </c>
      <c r="AL116">
        <v>0</v>
      </c>
      <c r="AM116">
        <v>0</v>
      </c>
      <c r="AN116" t="e">
        <f t="shared" si="164"/>
        <v>#DIV/0!</v>
      </c>
      <c r="AO116">
        <v>-1</v>
      </c>
      <c r="AP116" t="s">
        <v>707</v>
      </c>
      <c r="AQ116">
        <v>10283</v>
      </c>
      <c r="AR116">
        <v>1093.316538461539</v>
      </c>
      <c r="AS116">
        <v>1195.98</v>
      </c>
      <c r="AT116">
        <f t="shared" si="165"/>
        <v>8.5840450123297218E-2</v>
      </c>
      <c r="AU116">
        <v>0.5</v>
      </c>
      <c r="AV116">
        <f t="shared" si="166"/>
        <v>1261.0265995476777</v>
      </c>
      <c r="AW116">
        <f t="shared" si="167"/>
        <v>8.9113823351109271</v>
      </c>
      <c r="AX116">
        <f t="shared" si="168"/>
        <v>54.123545461311764</v>
      </c>
      <c r="AY116">
        <f t="shared" si="169"/>
        <v>7.8597726159512233E-3</v>
      </c>
      <c r="AZ116">
        <f t="shared" si="170"/>
        <v>-1</v>
      </c>
      <c r="BA116" t="e">
        <f t="shared" si="171"/>
        <v>#DIV/0!</v>
      </c>
      <c r="BB116" t="s">
        <v>301</v>
      </c>
      <c r="BC116">
        <v>0</v>
      </c>
      <c r="BD116" t="e">
        <f t="shared" si="172"/>
        <v>#DIV/0!</v>
      </c>
      <c r="BE116" t="e">
        <f t="shared" si="173"/>
        <v>#DIV/0!</v>
      </c>
      <c r="BF116" t="e">
        <f t="shared" si="174"/>
        <v>#DIV/0!</v>
      </c>
      <c r="BG116" t="e">
        <f t="shared" si="175"/>
        <v>#DIV/0!</v>
      </c>
      <c r="BH116">
        <f t="shared" si="176"/>
        <v>8.5840450123297191E-2</v>
      </c>
      <c r="BI116" t="e">
        <f t="shared" si="177"/>
        <v>#DIV/0!</v>
      </c>
      <c r="BJ116" t="e">
        <f t="shared" si="178"/>
        <v>#DIV/0!</v>
      </c>
      <c r="BK116" t="e">
        <f t="shared" si="179"/>
        <v>#DIV/0!</v>
      </c>
      <c r="BL116">
        <f t="shared" si="180"/>
        <v>1499.78</v>
      </c>
      <c r="BM116">
        <f t="shared" si="181"/>
        <v>1261.0265995476777</v>
      </c>
      <c r="BN116">
        <f t="shared" si="182"/>
        <v>0.84080771816378252</v>
      </c>
      <c r="BO116">
        <f t="shared" si="183"/>
        <v>0.16115889605610034</v>
      </c>
      <c r="BP116">
        <v>6</v>
      </c>
      <c r="BQ116">
        <v>0.5</v>
      </c>
      <c r="BR116" t="s">
        <v>303</v>
      </c>
      <c r="BS116">
        <v>1634240093</v>
      </c>
      <c r="BT116">
        <v>593.39099999999996</v>
      </c>
      <c r="BU116">
        <v>600.00800000000004</v>
      </c>
      <c r="BV116">
        <v>19.025700000000001</v>
      </c>
      <c r="BW116">
        <v>16.926400000000001</v>
      </c>
      <c r="BX116">
        <v>590.745</v>
      </c>
      <c r="BY116">
        <v>18.936699999999998</v>
      </c>
      <c r="BZ116">
        <v>999.94299999999998</v>
      </c>
      <c r="CA116">
        <v>89.762200000000007</v>
      </c>
      <c r="CB116">
        <v>0.100504</v>
      </c>
      <c r="CC116">
        <v>26.245699999999999</v>
      </c>
      <c r="CD116">
        <v>26.000299999999999</v>
      </c>
      <c r="CE116">
        <v>999.9</v>
      </c>
      <c r="CF116">
        <v>0</v>
      </c>
      <c r="CG116">
        <v>0</v>
      </c>
      <c r="CH116">
        <v>9973.75</v>
      </c>
      <c r="CI116">
        <v>0</v>
      </c>
      <c r="CJ116">
        <v>1.5289399999999999E-3</v>
      </c>
      <c r="CK116">
        <v>1499.78</v>
      </c>
      <c r="CL116">
        <v>0.97298899999999999</v>
      </c>
      <c r="CM116">
        <v>2.7011E-2</v>
      </c>
      <c r="CN116">
        <v>0</v>
      </c>
      <c r="CO116">
        <v>1091.42</v>
      </c>
      <c r="CP116">
        <v>5.0005600000000001</v>
      </c>
      <c r="CQ116">
        <v>16177.4</v>
      </c>
      <c r="CR116">
        <v>12929.6</v>
      </c>
      <c r="CS116">
        <v>40.5</v>
      </c>
      <c r="CT116">
        <v>40.625</v>
      </c>
      <c r="CU116">
        <v>38.936999999999998</v>
      </c>
      <c r="CV116">
        <v>40.625</v>
      </c>
      <c r="CW116">
        <v>40.561999999999998</v>
      </c>
      <c r="CX116">
        <v>1454.4</v>
      </c>
      <c r="CY116">
        <v>40.380000000000003</v>
      </c>
      <c r="CZ116">
        <v>0</v>
      </c>
      <c r="DA116">
        <v>121.7999999523163</v>
      </c>
      <c r="DB116">
        <v>0</v>
      </c>
      <c r="DC116">
        <v>1093.316538461539</v>
      </c>
      <c r="DD116">
        <v>-14.279316214808709</v>
      </c>
      <c r="DE116">
        <v>-159.94188022630689</v>
      </c>
      <c r="DF116">
        <v>16199.734615384619</v>
      </c>
      <c r="DG116">
        <v>15</v>
      </c>
      <c r="DH116">
        <v>1634240120.5</v>
      </c>
      <c r="DI116" t="s">
        <v>708</v>
      </c>
      <c r="DJ116">
        <v>1634240120.5</v>
      </c>
      <c r="DK116">
        <v>1634240115</v>
      </c>
      <c r="DL116">
        <v>110</v>
      </c>
      <c r="DM116">
        <v>0.16200000000000001</v>
      </c>
      <c r="DN116">
        <v>3.0000000000000001E-3</v>
      </c>
      <c r="DO116">
        <v>2.6459999999999999</v>
      </c>
      <c r="DP116">
        <v>8.8999999999999996E-2</v>
      </c>
      <c r="DQ116">
        <v>600</v>
      </c>
      <c r="DR116">
        <v>17</v>
      </c>
      <c r="DS116">
        <v>0.26</v>
      </c>
      <c r="DT116">
        <v>0.04</v>
      </c>
      <c r="DU116">
        <v>-6.8131985365853653</v>
      </c>
      <c r="DV116">
        <v>-0.13984097560974751</v>
      </c>
      <c r="DW116">
        <v>3.7745052886048583E-2</v>
      </c>
      <c r="DX116">
        <v>1</v>
      </c>
      <c r="DY116">
        <v>1094.076363636364</v>
      </c>
      <c r="DZ116">
        <v>-14.1440632130506</v>
      </c>
      <c r="EA116">
        <v>1.3708763359160681</v>
      </c>
      <c r="EB116">
        <v>0</v>
      </c>
      <c r="EC116">
        <v>2.135274390243902</v>
      </c>
      <c r="ED116">
        <v>-3.8549268292682702E-2</v>
      </c>
      <c r="EE116">
        <v>6.4851255883359837E-3</v>
      </c>
      <c r="EF116">
        <v>1</v>
      </c>
      <c r="EG116">
        <v>2</v>
      </c>
      <c r="EH116">
        <v>3</v>
      </c>
      <c r="EI116" t="s">
        <v>305</v>
      </c>
      <c r="EJ116">
        <v>100</v>
      </c>
      <c r="EK116">
        <v>100</v>
      </c>
      <c r="EL116">
        <v>2.6459999999999999</v>
      </c>
      <c r="EM116">
        <v>8.8999999999999996E-2</v>
      </c>
      <c r="EN116">
        <v>1.658197713915434</v>
      </c>
      <c r="EO116">
        <v>1.948427853356016E-3</v>
      </c>
      <c r="EP116">
        <v>-1.17243448438673E-6</v>
      </c>
      <c r="EQ116">
        <v>3.7522437633766031E-10</v>
      </c>
      <c r="ER116">
        <v>-6.2435481199546339E-2</v>
      </c>
      <c r="ES116">
        <v>1.324990706552629E-3</v>
      </c>
      <c r="ET116">
        <v>4.5198677459254959E-4</v>
      </c>
      <c r="EU116">
        <v>-2.6198240979392152E-7</v>
      </c>
      <c r="EV116">
        <v>2</v>
      </c>
      <c r="EW116">
        <v>2078</v>
      </c>
      <c r="EX116">
        <v>1</v>
      </c>
      <c r="EY116">
        <v>28</v>
      </c>
      <c r="EZ116">
        <v>3</v>
      </c>
      <c r="FA116">
        <v>3.1</v>
      </c>
      <c r="FB116">
        <v>2.2448700000000001</v>
      </c>
      <c r="FC116">
        <v>2.5598100000000001</v>
      </c>
      <c r="FD116">
        <v>2.8491200000000001</v>
      </c>
      <c r="FE116">
        <v>3.1713900000000002</v>
      </c>
      <c r="FF116">
        <v>3.0981399999999999</v>
      </c>
      <c r="FG116">
        <v>2.3950200000000001</v>
      </c>
      <c r="FH116">
        <v>36.058199999999999</v>
      </c>
      <c r="FI116">
        <v>24.227599999999999</v>
      </c>
      <c r="FJ116">
        <v>18</v>
      </c>
      <c r="FK116">
        <v>1066.52</v>
      </c>
      <c r="FL116">
        <v>719.93399999999997</v>
      </c>
      <c r="FM116">
        <v>24.9999</v>
      </c>
      <c r="FN116">
        <v>24.238</v>
      </c>
      <c r="FO116">
        <v>30</v>
      </c>
      <c r="FP116">
        <v>23.998799999999999</v>
      </c>
      <c r="FQ116">
        <v>24.075399999999998</v>
      </c>
      <c r="FR116">
        <v>44.945900000000002</v>
      </c>
      <c r="FS116">
        <v>23.510400000000001</v>
      </c>
      <c r="FT116">
        <v>0</v>
      </c>
      <c r="FU116">
        <v>25</v>
      </c>
      <c r="FV116">
        <v>600</v>
      </c>
      <c r="FW116">
        <v>16.969799999999999</v>
      </c>
      <c r="FX116">
        <v>101.25</v>
      </c>
      <c r="FY116">
        <v>101.61499999999999</v>
      </c>
    </row>
    <row r="117" spans="1:181" x14ac:dyDescent="0.2">
      <c r="A117">
        <v>99</v>
      </c>
      <c r="B117">
        <v>1634240241.5999999</v>
      </c>
      <c r="C117">
        <v>16702.5</v>
      </c>
      <c r="D117" t="s">
        <v>709</v>
      </c>
      <c r="E117" t="s">
        <v>710</v>
      </c>
      <c r="F117" t="s">
        <v>300</v>
      </c>
      <c r="G117">
        <v>1634240241.5999999</v>
      </c>
      <c r="H117">
        <f t="shared" si="138"/>
        <v>3.4185349741616758E-3</v>
      </c>
      <c r="I117">
        <f t="shared" si="139"/>
        <v>3.418534974161676</v>
      </c>
      <c r="J117">
        <f t="shared" si="140"/>
        <v>9.4423981574469504</v>
      </c>
      <c r="K117">
        <f t="shared" si="141"/>
        <v>792.70100000000002</v>
      </c>
      <c r="L117">
        <f t="shared" si="142"/>
        <v>685.7121333116736</v>
      </c>
      <c r="M117">
        <f t="shared" si="143"/>
        <v>61.619114559035324</v>
      </c>
      <c r="N117">
        <f t="shared" si="144"/>
        <v>71.233293618650805</v>
      </c>
      <c r="O117">
        <f t="shared" si="145"/>
        <v>0.18472231924848281</v>
      </c>
      <c r="P117">
        <f t="shared" si="146"/>
        <v>2.7420000884063045</v>
      </c>
      <c r="Q117">
        <f t="shared" si="147"/>
        <v>0.17807689649834613</v>
      </c>
      <c r="R117">
        <f t="shared" si="148"/>
        <v>0.11187520747890937</v>
      </c>
      <c r="S117">
        <f t="shared" si="149"/>
        <v>241.73103812733919</v>
      </c>
      <c r="T117">
        <f t="shared" si="150"/>
        <v>26.964757073911972</v>
      </c>
      <c r="U117">
        <f t="shared" si="151"/>
        <v>26.121400000000001</v>
      </c>
      <c r="V117">
        <f t="shared" si="152"/>
        <v>3.3985740646199938</v>
      </c>
      <c r="W117">
        <f t="shared" si="153"/>
        <v>49.87829270497032</v>
      </c>
      <c r="X117">
        <f t="shared" si="154"/>
        <v>1.7226627509341601</v>
      </c>
      <c r="Y117">
        <f t="shared" si="155"/>
        <v>3.4537323904081796</v>
      </c>
      <c r="Z117">
        <f t="shared" si="156"/>
        <v>1.6759113136858337</v>
      </c>
      <c r="AA117">
        <f t="shared" si="157"/>
        <v>-150.75739236052991</v>
      </c>
      <c r="AB117">
        <f t="shared" si="158"/>
        <v>40.297560809654968</v>
      </c>
      <c r="AC117">
        <f t="shared" si="159"/>
        <v>3.14817303001796</v>
      </c>
      <c r="AD117">
        <f t="shared" si="160"/>
        <v>134.41937960648221</v>
      </c>
      <c r="AE117">
        <v>0</v>
      </c>
      <c r="AF117">
        <v>0</v>
      </c>
      <c r="AG117">
        <f t="shared" si="161"/>
        <v>1</v>
      </c>
      <c r="AH117">
        <f t="shared" si="162"/>
        <v>0</v>
      </c>
      <c r="AI117">
        <f t="shared" si="163"/>
        <v>47513.895902995639</v>
      </c>
      <c r="AJ117" t="s">
        <v>301</v>
      </c>
      <c r="AK117">
        <v>0</v>
      </c>
      <c r="AL117">
        <v>0</v>
      </c>
      <c r="AM117">
        <v>0</v>
      </c>
      <c r="AN117" t="e">
        <f t="shared" si="164"/>
        <v>#DIV/0!</v>
      </c>
      <c r="AO117">
        <v>-1</v>
      </c>
      <c r="AP117" t="s">
        <v>711</v>
      </c>
      <c r="AQ117">
        <v>10284.700000000001</v>
      </c>
      <c r="AR117">
        <v>1075.2219230769231</v>
      </c>
      <c r="AS117">
        <v>1180.27</v>
      </c>
      <c r="AT117">
        <f t="shared" si="165"/>
        <v>8.9003428811269325E-2</v>
      </c>
      <c r="AU117">
        <v>0.5</v>
      </c>
      <c r="AV117">
        <f t="shared" si="166"/>
        <v>1261.1774995478443</v>
      </c>
      <c r="AW117">
        <f t="shared" si="167"/>
        <v>9.4423981574469504</v>
      </c>
      <c r="AX117">
        <f t="shared" si="168"/>
        <v>56.124560899690607</v>
      </c>
      <c r="AY117">
        <f t="shared" si="169"/>
        <v>8.2798798433929757E-3</v>
      </c>
      <c r="AZ117">
        <f t="shared" si="170"/>
        <v>-1</v>
      </c>
      <c r="BA117" t="e">
        <f t="shared" si="171"/>
        <v>#DIV/0!</v>
      </c>
      <c r="BB117" t="s">
        <v>301</v>
      </c>
      <c r="BC117">
        <v>0</v>
      </c>
      <c r="BD117" t="e">
        <f t="shared" si="172"/>
        <v>#DIV/0!</v>
      </c>
      <c r="BE117" t="e">
        <f t="shared" si="173"/>
        <v>#DIV/0!</v>
      </c>
      <c r="BF117" t="e">
        <f t="shared" si="174"/>
        <v>#DIV/0!</v>
      </c>
      <c r="BG117" t="e">
        <f t="shared" si="175"/>
        <v>#DIV/0!</v>
      </c>
      <c r="BH117">
        <f t="shared" si="176"/>
        <v>8.9003428811269381E-2</v>
      </c>
      <c r="BI117" t="e">
        <f t="shared" si="177"/>
        <v>#DIV/0!</v>
      </c>
      <c r="BJ117" t="e">
        <f t="shared" si="178"/>
        <v>#DIV/0!</v>
      </c>
      <c r="BK117" t="e">
        <f t="shared" si="179"/>
        <v>#DIV/0!</v>
      </c>
      <c r="BL117">
        <f t="shared" si="180"/>
        <v>1499.96</v>
      </c>
      <c r="BM117">
        <f t="shared" si="181"/>
        <v>1261.1774995478443</v>
      </c>
      <c r="BN117">
        <f t="shared" si="182"/>
        <v>0.84080742122979568</v>
      </c>
      <c r="BO117">
        <f t="shared" si="183"/>
        <v>0.16115832297350541</v>
      </c>
      <c r="BP117">
        <v>6</v>
      </c>
      <c r="BQ117">
        <v>0.5</v>
      </c>
      <c r="BR117" t="s">
        <v>303</v>
      </c>
      <c r="BS117">
        <v>1634240241.5999999</v>
      </c>
      <c r="BT117">
        <v>792.70100000000002</v>
      </c>
      <c r="BU117">
        <v>799.99199999999996</v>
      </c>
      <c r="BV117">
        <v>19.170200000000001</v>
      </c>
      <c r="BW117">
        <v>17.1585</v>
      </c>
      <c r="BX117">
        <v>790.06600000000003</v>
      </c>
      <c r="BY117">
        <v>19.043900000000001</v>
      </c>
      <c r="BZ117">
        <v>1000.05</v>
      </c>
      <c r="CA117">
        <v>89.761700000000005</v>
      </c>
      <c r="CB117">
        <v>9.9790799999999999E-2</v>
      </c>
      <c r="CC117">
        <v>26.393999999999998</v>
      </c>
      <c r="CD117">
        <v>26.121400000000001</v>
      </c>
      <c r="CE117">
        <v>999.9</v>
      </c>
      <c r="CF117">
        <v>0</v>
      </c>
      <c r="CG117">
        <v>0</v>
      </c>
      <c r="CH117">
        <v>9990</v>
      </c>
      <c r="CI117">
        <v>0</v>
      </c>
      <c r="CJ117">
        <v>1.5289399999999999E-3</v>
      </c>
      <c r="CK117">
        <v>1499.96</v>
      </c>
      <c r="CL117">
        <v>0.97299400000000003</v>
      </c>
      <c r="CM117">
        <v>2.7006100000000002E-2</v>
      </c>
      <c r="CN117">
        <v>0</v>
      </c>
      <c r="CO117">
        <v>1074.18</v>
      </c>
      <c r="CP117">
        <v>5.0005600000000001</v>
      </c>
      <c r="CQ117">
        <v>15914.2</v>
      </c>
      <c r="CR117">
        <v>12931.1</v>
      </c>
      <c r="CS117">
        <v>39.811999999999998</v>
      </c>
      <c r="CT117">
        <v>39.875</v>
      </c>
      <c r="CU117">
        <v>38.5</v>
      </c>
      <c r="CV117">
        <v>38.936999999999998</v>
      </c>
      <c r="CW117">
        <v>40.125</v>
      </c>
      <c r="CX117">
        <v>1454.59</v>
      </c>
      <c r="CY117">
        <v>40.369999999999997</v>
      </c>
      <c r="CZ117">
        <v>0</v>
      </c>
      <c r="DA117">
        <v>148.39999985694891</v>
      </c>
      <c r="DB117">
        <v>0</v>
      </c>
      <c r="DC117">
        <v>1075.2219230769231</v>
      </c>
      <c r="DD117">
        <v>-7.9661538406445489</v>
      </c>
      <c r="DE117">
        <v>-156.50598300303849</v>
      </c>
      <c r="DF117">
        <v>15934.02307692308</v>
      </c>
      <c r="DG117">
        <v>15</v>
      </c>
      <c r="DH117">
        <v>1634240197.5999999</v>
      </c>
      <c r="DI117" t="s">
        <v>712</v>
      </c>
      <c r="DJ117">
        <v>1634240196.0999999</v>
      </c>
      <c r="DK117">
        <v>1634240197.5999999</v>
      </c>
      <c r="DL117">
        <v>111</v>
      </c>
      <c r="DM117">
        <v>-0.17799999999999999</v>
      </c>
      <c r="DN117">
        <v>-1E-3</v>
      </c>
      <c r="DO117">
        <v>2.64</v>
      </c>
      <c r="DP117">
        <v>8.8999999999999996E-2</v>
      </c>
      <c r="DQ117">
        <v>800</v>
      </c>
      <c r="DR117">
        <v>17</v>
      </c>
      <c r="DS117">
        <v>0.38</v>
      </c>
      <c r="DT117">
        <v>0.03</v>
      </c>
      <c r="DU117">
        <v>-7.4200902500000012</v>
      </c>
      <c r="DV117">
        <v>-1.5927579737087701E-3</v>
      </c>
      <c r="DW117">
        <v>5.5768625385941663E-2</v>
      </c>
      <c r="DX117">
        <v>1</v>
      </c>
      <c r="DY117">
        <v>1075.556363636364</v>
      </c>
      <c r="DZ117">
        <v>-7.4603988844787761</v>
      </c>
      <c r="EA117">
        <v>0.75561661828548221</v>
      </c>
      <c r="EB117">
        <v>0</v>
      </c>
      <c r="EC117">
        <v>2.0310830000000002</v>
      </c>
      <c r="ED117">
        <v>-0.10008045028143291</v>
      </c>
      <c r="EE117">
        <v>1.3353809419038449E-2</v>
      </c>
      <c r="EF117">
        <v>0</v>
      </c>
      <c r="EG117">
        <v>1</v>
      </c>
      <c r="EH117">
        <v>3</v>
      </c>
      <c r="EI117" t="s">
        <v>318</v>
      </c>
      <c r="EJ117">
        <v>100</v>
      </c>
      <c r="EK117">
        <v>100</v>
      </c>
      <c r="EL117">
        <v>2.6349999999999998</v>
      </c>
      <c r="EM117">
        <v>0.1263</v>
      </c>
      <c r="EN117">
        <v>1.6419562274980981</v>
      </c>
      <c r="EO117">
        <v>1.948427853356016E-3</v>
      </c>
      <c r="EP117">
        <v>-1.17243448438673E-6</v>
      </c>
      <c r="EQ117">
        <v>3.7522437633766031E-10</v>
      </c>
      <c r="ER117">
        <v>-6.1040508589052578E-2</v>
      </c>
      <c r="ES117">
        <v>1.324990706552629E-3</v>
      </c>
      <c r="ET117">
        <v>4.5198677459254959E-4</v>
      </c>
      <c r="EU117">
        <v>-2.6198240979392152E-7</v>
      </c>
      <c r="EV117">
        <v>2</v>
      </c>
      <c r="EW117">
        <v>2078</v>
      </c>
      <c r="EX117">
        <v>1</v>
      </c>
      <c r="EY117">
        <v>28</v>
      </c>
      <c r="EZ117">
        <v>0.8</v>
      </c>
      <c r="FA117">
        <v>0.7</v>
      </c>
      <c r="FB117">
        <v>2.81982</v>
      </c>
      <c r="FC117">
        <v>2.5390600000000001</v>
      </c>
      <c r="FD117">
        <v>2.8491200000000001</v>
      </c>
      <c r="FE117">
        <v>3.1726100000000002</v>
      </c>
      <c r="FF117">
        <v>3.0981399999999999</v>
      </c>
      <c r="FG117">
        <v>2.4047900000000002</v>
      </c>
      <c r="FH117">
        <v>36.058199999999999</v>
      </c>
      <c r="FI117">
        <v>24.2364</v>
      </c>
      <c r="FJ117">
        <v>18</v>
      </c>
      <c r="FK117">
        <v>1064.74</v>
      </c>
      <c r="FL117">
        <v>721.08699999999999</v>
      </c>
      <c r="FM117">
        <v>25.0002</v>
      </c>
      <c r="FN117">
        <v>24.228300000000001</v>
      </c>
      <c r="FO117">
        <v>30.0002</v>
      </c>
      <c r="FP117">
        <v>23.991299999999999</v>
      </c>
      <c r="FQ117">
        <v>24.0672</v>
      </c>
      <c r="FR117">
        <v>56.436999999999998</v>
      </c>
      <c r="FS117">
        <v>21.785699999999999</v>
      </c>
      <c r="FT117">
        <v>0</v>
      </c>
      <c r="FU117">
        <v>25</v>
      </c>
      <c r="FV117">
        <v>800</v>
      </c>
      <c r="FW117">
        <v>17.1675</v>
      </c>
      <c r="FX117">
        <v>101.253</v>
      </c>
      <c r="FY117">
        <v>101.61199999999999</v>
      </c>
    </row>
    <row r="118" spans="1:181" x14ac:dyDescent="0.2">
      <c r="A118">
        <v>100</v>
      </c>
      <c r="B118">
        <v>1634240363.5999999</v>
      </c>
      <c r="C118">
        <v>16824.5</v>
      </c>
      <c r="D118" t="s">
        <v>713</v>
      </c>
      <c r="E118" t="s">
        <v>714</v>
      </c>
      <c r="F118" t="s">
        <v>300</v>
      </c>
      <c r="G118">
        <v>1634240363.5999999</v>
      </c>
      <c r="H118">
        <f t="shared" si="138"/>
        <v>3.078558161329513E-3</v>
      </c>
      <c r="I118">
        <f t="shared" si="139"/>
        <v>3.078558161329513</v>
      </c>
      <c r="J118">
        <f t="shared" si="140"/>
        <v>10.030557735305422</v>
      </c>
      <c r="K118">
        <f t="shared" si="141"/>
        <v>992.20899999999995</v>
      </c>
      <c r="L118">
        <f t="shared" si="142"/>
        <v>863.95077594879615</v>
      </c>
      <c r="M118">
        <f t="shared" si="143"/>
        <v>77.635454759011495</v>
      </c>
      <c r="N118">
        <f t="shared" si="144"/>
        <v>89.160863182729997</v>
      </c>
      <c r="O118">
        <f t="shared" si="145"/>
        <v>0.16537346144758572</v>
      </c>
      <c r="P118">
        <f t="shared" si="146"/>
        <v>2.7424045194445474</v>
      </c>
      <c r="Q118">
        <f t="shared" si="147"/>
        <v>0.16002636187153477</v>
      </c>
      <c r="R118">
        <f t="shared" si="148"/>
        <v>0.10048248947880106</v>
      </c>
      <c r="S118">
        <f t="shared" si="149"/>
        <v>241.72407512753205</v>
      </c>
      <c r="T118">
        <f t="shared" si="150"/>
        <v>27.074978620260243</v>
      </c>
      <c r="U118">
        <f t="shared" si="151"/>
        <v>26.140499999999999</v>
      </c>
      <c r="V118">
        <f t="shared" si="152"/>
        <v>3.4024135684303221</v>
      </c>
      <c r="W118">
        <f t="shared" si="153"/>
        <v>49.839680325864947</v>
      </c>
      <c r="X118">
        <f t="shared" si="154"/>
        <v>1.7229852526830003</v>
      </c>
      <c r="Y118">
        <f t="shared" si="155"/>
        <v>3.4570551845791728</v>
      </c>
      <c r="Z118">
        <f t="shared" si="156"/>
        <v>1.6794283157473218</v>
      </c>
      <c r="AA118">
        <f t="shared" si="157"/>
        <v>-135.76441491463152</v>
      </c>
      <c r="AB118">
        <f t="shared" si="158"/>
        <v>39.889528659629043</v>
      </c>
      <c r="AC118">
        <f t="shared" si="159"/>
        <v>3.1163895871176011</v>
      </c>
      <c r="AD118">
        <f t="shared" si="160"/>
        <v>148.96557845964716</v>
      </c>
      <c r="AE118">
        <v>0</v>
      </c>
      <c r="AF118">
        <v>0</v>
      </c>
      <c r="AG118">
        <f t="shared" si="161"/>
        <v>1</v>
      </c>
      <c r="AH118">
        <f t="shared" si="162"/>
        <v>0</v>
      </c>
      <c r="AI118">
        <f t="shared" si="163"/>
        <v>47522.238941564778</v>
      </c>
      <c r="AJ118" t="s">
        <v>301</v>
      </c>
      <c r="AK118">
        <v>0</v>
      </c>
      <c r="AL118">
        <v>0</v>
      </c>
      <c r="AM118">
        <v>0</v>
      </c>
      <c r="AN118" t="e">
        <f t="shared" si="164"/>
        <v>#DIV/0!</v>
      </c>
      <c r="AO118">
        <v>-1</v>
      </c>
      <c r="AP118" t="s">
        <v>715</v>
      </c>
      <c r="AQ118">
        <v>10290.5</v>
      </c>
      <c r="AR118">
        <v>1062.583461538462</v>
      </c>
      <c r="AS118">
        <v>1165.18</v>
      </c>
      <c r="AT118">
        <f t="shared" si="165"/>
        <v>8.8052093634921724E-2</v>
      </c>
      <c r="AU118">
        <v>0.5</v>
      </c>
      <c r="AV118">
        <f t="shared" si="166"/>
        <v>1261.1435995479442</v>
      </c>
      <c r="AW118">
        <f t="shared" si="167"/>
        <v>10.030557735305422</v>
      </c>
      <c r="AX118">
        <f t="shared" si="168"/>
        <v>55.523167157238902</v>
      </c>
      <c r="AY118">
        <f t="shared" si="169"/>
        <v>8.7464724391887773E-3</v>
      </c>
      <c r="AZ118">
        <f t="shared" si="170"/>
        <v>-1</v>
      </c>
      <c r="BA118" t="e">
        <f t="shared" si="171"/>
        <v>#DIV/0!</v>
      </c>
      <c r="BB118" t="s">
        <v>301</v>
      </c>
      <c r="BC118">
        <v>0</v>
      </c>
      <c r="BD118" t="e">
        <f t="shared" si="172"/>
        <v>#DIV/0!</v>
      </c>
      <c r="BE118" t="e">
        <f t="shared" si="173"/>
        <v>#DIV/0!</v>
      </c>
      <c r="BF118" t="e">
        <f t="shared" si="174"/>
        <v>#DIV/0!</v>
      </c>
      <c r="BG118" t="e">
        <f t="shared" si="175"/>
        <v>#DIV/0!</v>
      </c>
      <c r="BH118">
        <f t="shared" si="176"/>
        <v>8.8052093634921724E-2</v>
      </c>
      <c r="BI118" t="e">
        <f t="shared" si="177"/>
        <v>#DIV/0!</v>
      </c>
      <c r="BJ118" t="e">
        <f t="shared" si="178"/>
        <v>#DIV/0!</v>
      </c>
      <c r="BK118" t="e">
        <f t="shared" si="179"/>
        <v>#DIV/0!</v>
      </c>
      <c r="BL118">
        <f t="shared" si="180"/>
        <v>1499.92</v>
      </c>
      <c r="BM118">
        <f t="shared" si="181"/>
        <v>1261.1435995479442</v>
      </c>
      <c r="BN118">
        <f t="shared" si="182"/>
        <v>0.84080724275157614</v>
      </c>
      <c r="BO118">
        <f t="shared" si="183"/>
        <v>0.16115797851054192</v>
      </c>
      <c r="BP118">
        <v>6</v>
      </c>
      <c r="BQ118">
        <v>0.5</v>
      </c>
      <c r="BR118" t="s">
        <v>303</v>
      </c>
      <c r="BS118">
        <v>1634240363.5999999</v>
      </c>
      <c r="BT118">
        <v>992.20899999999995</v>
      </c>
      <c r="BU118">
        <v>1000.06</v>
      </c>
      <c r="BV118">
        <v>19.1739</v>
      </c>
      <c r="BW118">
        <v>17.362200000000001</v>
      </c>
      <c r="BX118">
        <v>989.32600000000002</v>
      </c>
      <c r="BY118">
        <v>19.045500000000001</v>
      </c>
      <c r="BZ118">
        <v>1000.01</v>
      </c>
      <c r="CA118">
        <v>89.760800000000003</v>
      </c>
      <c r="CB118">
        <v>0.10017</v>
      </c>
      <c r="CC118">
        <v>26.410299999999999</v>
      </c>
      <c r="CD118">
        <v>26.140499999999999</v>
      </c>
      <c r="CE118">
        <v>999.9</v>
      </c>
      <c r="CF118">
        <v>0</v>
      </c>
      <c r="CG118">
        <v>0</v>
      </c>
      <c r="CH118">
        <v>9992.5</v>
      </c>
      <c r="CI118">
        <v>0</v>
      </c>
      <c r="CJ118">
        <v>1.5289399999999999E-3</v>
      </c>
      <c r="CK118">
        <v>1499.92</v>
      </c>
      <c r="CL118">
        <v>0.97299899999999995</v>
      </c>
      <c r="CM118">
        <v>2.70012E-2</v>
      </c>
      <c r="CN118">
        <v>0</v>
      </c>
      <c r="CO118">
        <v>1061.3499999999999</v>
      </c>
      <c r="CP118">
        <v>5.0005600000000001</v>
      </c>
      <c r="CQ118">
        <v>15668.2</v>
      </c>
      <c r="CR118">
        <v>12930.9</v>
      </c>
      <c r="CS118">
        <v>37.811999999999998</v>
      </c>
      <c r="CT118">
        <v>38.75</v>
      </c>
      <c r="CU118">
        <v>37.936999999999998</v>
      </c>
      <c r="CV118">
        <v>37.561999999999998</v>
      </c>
      <c r="CW118">
        <v>39</v>
      </c>
      <c r="CX118">
        <v>1454.56</v>
      </c>
      <c r="CY118">
        <v>40.36</v>
      </c>
      <c r="CZ118">
        <v>0</v>
      </c>
      <c r="DA118">
        <v>121.2999999523163</v>
      </c>
      <c r="DB118">
        <v>0</v>
      </c>
      <c r="DC118">
        <v>1062.583461538462</v>
      </c>
      <c r="DD118">
        <v>-7.0758974193411079</v>
      </c>
      <c r="DE118">
        <v>-125.9487178243956</v>
      </c>
      <c r="DF118">
        <v>15684.99230769231</v>
      </c>
      <c r="DG118">
        <v>15</v>
      </c>
      <c r="DH118">
        <v>1634240319.0999999</v>
      </c>
      <c r="DI118" t="s">
        <v>716</v>
      </c>
      <c r="DJ118">
        <v>1634240317.5999999</v>
      </c>
      <c r="DK118">
        <v>1634240319.0999999</v>
      </c>
      <c r="DL118">
        <v>112</v>
      </c>
      <c r="DM118">
        <v>9.8000000000000004E-2</v>
      </c>
      <c r="DN118">
        <v>2E-3</v>
      </c>
      <c r="DO118">
        <v>2.8889999999999998</v>
      </c>
      <c r="DP118">
        <v>9.6000000000000002E-2</v>
      </c>
      <c r="DQ118">
        <v>1000</v>
      </c>
      <c r="DR118">
        <v>17</v>
      </c>
      <c r="DS118">
        <v>0.14000000000000001</v>
      </c>
      <c r="DT118">
        <v>0.04</v>
      </c>
      <c r="DU118">
        <v>-7.840333750000001</v>
      </c>
      <c r="DV118">
        <v>0.16112499061917951</v>
      </c>
      <c r="DW118">
        <v>4.9676037366495958E-2</v>
      </c>
      <c r="DX118">
        <v>1</v>
      </c>
      <c r="DY118">
        <v>1062.924571428571</v>
      </c>
      <c r="DZ118">
        <v>-7.361800391389469</v>
      </c>
      <c r="EA118">
        <v>0.77400015820279344</v>
      </c>
      <c r="EB118">
        <v>0</v>
      </c>
      <c r="EC118">
        <v>1.8431545</v>
      </c>
      <c r="ED118">
        <v>-0.13719377110694789</v>
      </c>
      <c r="EE118">
        <v>1.5983038345383518E-2</v>
      </c>
      <c r="EF118">
        <v>0</v>
      </c>
      <c r="EG118">
        <v>1</v>
      </c>
      <c r="EH118">
        <v>3</v>
      </c>
      <c r="EI118" t="s">
        <v>318</v>
      </c>
      <c r="EJ118">
        <v>100</v>
      </c>
      <c r="EK118">
        <v>100</v>
      </c>
      <c r="EL118">
        <v>2.883</v>
      </c>
      <c r="EM118">
        <v>0.12839999999999999</v>
      </c>
      <c r="EN118">
        <v>1.7395487151770339</v>
      </c>
      <c r="EO118">
        <v>1.948427853356016E-3</v>
      </c>
      <c r="EP118">
        <v>-1.17243448438673E-6</v>
      </c>
      <c r="EQ118">
        <v>3.7522437633766031E-10</v>
      </c>
      <c r="ER118">
        <v>-5.9035496277261512E-2</v>
      </c>
      <c r="ES118">
        <v>1.324990706552629E-3</v>
      </c>
      <c r="ET118">
        <v>4.5198677459254959E-4</v>
      </c>
      <c r="EU118">
        <v>-2.6198240979392152E-7</v>
      </c>
      <c r="EV118">
        <v>2</v>
      </c>
      <c r="EW118">
        <v>2078</v>
      </c>
      <c r="EX118">
        <v>1</v>
      </c>
      <c r="EY118">
        <v>28</v>
      </c>
      <c r="EZ118">
        <v>0.8</v>
      </c>
      <c r="FA118">
        <v>0.7</v>
      </c>
      <c r="FB118">
        <v>3.3544900000000002</v>
      </c>
      <c r="FC118">
        <v>2.5305200000000001</v>
      </c>
      <c r="FD118">
        <v>2.8491200000000001</v>
      </c>
      <c r="FE118">
        <v>3.1726100000000002</v>
      </c>
      <c r="FF118">
        <v>3.0981399999999999</v>
      </c>
      <c r="FG118">
        <v>2.3706100000000001</v>
      </c>
      <c r="FH118">
        <v>36.034700000000001</v>
      </c>
      <c r="FI118">
        <v>24.2364</v>
      </c>
      <c r="FJ118">
        <v>18</v>
      </c>
      <c r="FK118">
        <v>1065.5</v>
      </c>
      <c r="FL118">
        <v>722.226</v>
      </c>
      <c r="FM118">
        <v>24.9999</v>
      </c>
      <c r="FN118">
        <v>24.241199999999999</v>
      </c>
      <c r="FO118">
        <v>30.0002</v>
      </c>
      <c r="FP118">
        <v>23.995999999999999</v>
      </c>
      <c r="FQ118">
        <v>24.071300000000001</v>
      </c>
      <c r="FR118">
        <v>67.127300000000005</v>
      </c>
      <c r="FS118">
        <v>20.049299999999999</v>
      </c>
      <c r="FT118">
        <v>0</v>
      </c>
      <c r="FU118">
        <v>25</v>
      </c>
      <c r="FV118">
        <v>1000</v>
      </c>
      <c r="FW118">
        <v>17.430199999999999</v>
      </c>
      <c r="FX118">
        <v>101.249</v>
      </c>
      <c r="FY118">
        <v>101.60899999999999</v>
      </c>
    </row>
    <row r="119" spans="1:181" x14ac:dyDescent="0.2">
      <c r="A119">
        <v>101</v>
      </c>
      <c r="B119">
        <v>1634240485.5999999</v>
      </c>
      <c r="C119">
        <v>16946.5</v>
      </c>
      <c r="D119" t="s">
        <v>717</v>
      </c>
      <c r="E119" t="s">
        <v>718</v>
      </c>
      <c r="F119" t="s">
        <v>300</v>
      </c>
      <c r="G119">
        <v>1634240485.5999999</v>
      </c>
      <c r="H119">
        <f t="shared" si="138"/>
        <v>2.5248406208704761E-3</v>
      </c>
      <c r="I119">
        <f t="shared" si="139"/>
        <v>2.5248406208704761</v>
      </c>
      <c r="J119">
        <f t="shared" si="140"/>
        <v>10.345912212910068</v>
      </c>
      <c r="K119">
        <f t="shared" si="141"/>
        <v>1191.9559999999999</v>
      </c>
      <c r="L119">
        <f t="shared" si="142"/>
        <v>1031.16169547659</v>
      </c>
      <c r="M119">
        <f t="shared" si="143"/>
        <v>92.64858319948209</v>
      </c>
      <c r="N119">
        <f t="shared" si="144"/>
        <v>107.09574950326399</v>
      </c>
      <c r="O119">
        <f t="shared" si="145"/>
        <v>0.13390663635456629</v>
      </c>
      <c r="P119">
        <f t="shared" si="146"/>
        <v>2.7443765798963344</v>
      </c>
      <c r="Q119">
        <f t="shared" si="147"/>
        <v>0.13037989408828121</v>
      </c>
      <c r="R119">
        <f t="shared" si="148"/>
        <v>8.1796561035859472E-2</v>
      </c>
      <c r="S119">
        <f t="shared" si="149"/>
        <v>241.73800112714622</v>
      </c>
      <c r="T119">
        <f t="shared" si="150"/>
        <v>27.143549397837148</v>
      </c>
      <c r="U119">
        <f t="shared" si="151"/>
        <v>26.1633</v>
      </c>
      <c r="V119">
        <f t="shared" si="152"/>
        <v>3.4070018100548842</v>
      </c>
      <c r="W119">
        <f t="shared" si="153"/>
        <v>49.904290624663979</v>
      </c>
      <c r="X119">
        <f t="shared" si="154"/>
        <v>1.7166680726127999</v>
      </c>
      <c r="Y119">
        <f t="shared" si="155"/>
        <v>3.4399207986424689</v>
      </c>
      <c r="Z119">
        <f t="shared" si="156"/>
        <v>1.6903337374420844</v>
      </c>
      <c r="AA119">
        <f t="shared" si="157"/>
        <v>-111.34547138038799</v>
      </c>
      <c r="AB119">
        <f t="shared" si="158"/>
        <v>24.087046352550537</v>
      </c>
      <c r="AC119">
        <f t="shared" si="159"/>
        <v>1.8798815502512713</v>
      </c>
      <c r="AD119">
        <f t="shared" si="160"/>
        <v>156.35945764956006</v>
      </c>
      <c r="AE119">
        <v>0</v>
      </c>
      <c r="AF119">
        <v>0</v>
      </c>
      <c r="AG119">
        <f t="shared" si="161"/>
        <v>1</v>
      </c>
      <c r="AH119">
        <f t="shared" si="162"/>
        <v>0</v>
      </c>
      <c r="AI119">
        <f t="shared" si="163"/>
        <v>47588.749884917204</v>
      </c>
      <c r="AJ119" t="s">
        <v>301</v>
      </c>
      <c r="AK119">
        <v>0</v>
      </c>
      <c r="AL119">
        <v>0</v>
      </c>
      <c r="AM119">
        <v>0</v>
      </c>
      <c r="AN119" t="e">
        <f t="shared" si="164"/>
        <v>#DIV/0!</v>
      </c>
      <c r="AO119">
        <v>-1</v>
      </c>
      <c r="AP119" t="s">
        <v>719</v>
      </c>
      <c r="AQ119">
        <v>10292.700000000001</v>
      </c>
      <c r="AR119">
        <v>1052.3748000000001</v>
      </c>
      <c r="AS119">
        <v>1156.51</v>
      </c>
      <c r="AT119">
        <f t="shared" si="165"/>
        <v>9.004262825224163E-2</v>
      </c>
      <c r="AU119">
        <v>0.5</v>
      </c>
      <c r="AV119">
        <f t="shared" si="166"/>
        <v>1261.2113995477441</v>
      </c>
      <c r="AW119">
        <f t="shared" si="167"/>
        <v>10.345912212910068</v>
      </c>
      <c r="AX119">
        <f t="shared" si="168"/>
        <v>56.781394598483459</v>
      </c>
      <c r="AY119">
        <f t="shared" si="169"/>
        <v>8.9960431827515851E-3</v>
      </c>
      <c r="AZ119">
        <f t="shared" si="170"/>
        <v>-1</v>
      </c>
      <c r="BA119" t="e">
        <f t="shared" si="171"/>
        <v>#DIV/0!</v>
      </c>
      <c r="BB119" t="s">
        <v>301</v>
      </c>
      <c r="BC119">
        <v>0</v>
      </c>
      <c r="BD119" t="e">
        <f t="shared" si="172"/>
        <v>#DIV/0!</v>
      </c>
      <c r="BE119" t="e">
        <f t="shared" si="173"/>
        <v>#DIV/0!</v>
      </c>
      <c r="BF119" t="e">
        <f t="shared" si="174"/>
        <v>#DIV/0!</v>
      </c>
      <c r="BG119" t="e">
        <f t="shared" si="175"/>
        <v>#DIV/0!</v>
      </c>
      <c r="BH119">
        <f t="shared" si="176"/>
        <v>9.0042628252241602E-2</v>
      </c>
      <c r="BI119" t="e">
        <f t="shared" si="177"/>
        <v>#DIV/0!</v>
      </c>
      <c r="BJ119" t="e">
        <f t="shared" si="178"/>
        <v>#DIV/0!</v>
      </c>
      <c r="BK119" t="e">
        <f t="shared" si="179"/>
        <v>#DIV/0!</v>
      </c>
      <c r="BL119">
        <f t="shared" si="180"/>
        <v>1500</v>
      </c>
      <c r="BM119">
        <f t="shared" si="181"/>
        <v>1261.2113995477441</v>
      </c>
      <c r="BN119">
        <f t="shared" si="182"/>
        <v>0.84080759969849606</v>
      </c>
      <c r="BO119">
        <f t="shared" si="183"/>
        <v>0.16115866741809748</v>
      </c>
      <c r="BP119">
        <v>6</v>
      </c>
      <c r="BQ119">
        <v>0.5</v>
      </c>
      <c r="BR119" t="s">
        <v>303</v>
      </c>
      <c r="BS119">
        <v>1634240485.5999999</v>
      </c>
      <c r="BT119">
        <v>1191.9559999999999</v>
      </c>
      <c r="BU119">
        <v>1199.97</v>
      </c>
      <c r="BV119">
        <v>19.106200000000001</v>
      </c>
      <c r="BW119">
        <v>17.620100000000001</v>
      </c>
      <c r="BX119">
        <v>1188.9000000000001</v>
      </c>
      <c r="BY119">
        <v>19.005199999999999</v>
      </c>
      <c r="BZ119">
        <v>999.90599999999995</v>
      </c>
      <c r="CA119">
        <v>89.7483</v>
      </c>
      <c r="CB119">
        <v>0.10044400000000001</v>
      </c>
      <c r="CC119">
        <v>26.3261</v>
      </c>
      <c r="CD119">
        <v>26.1633</v>
      </c>
      <c r="CE119">
        <v>999.9</v>
      </c>
      <c r="CF119">
        <v>0</v>
      </c>
      <c r="CG119">
        <v>0</v>
      </c>
      <c r="CH119">
        <v>10005.6</v>
      </c>
      <c r="CI119">
        <v>0</v>
      </c>
      <c r="CJ119">
        <v>1.5289399999999999E-3</v>
      </c>
      <c r="CK119">
        <v>1500</v>
      </c>
      <c r="CL119">
        <v>0.972993</v>
      </c>
      <c r="CM119">
        <v>2.7006800000000001E-2</v>
      </c>
      <c r="CN119">
        <v>0</v>
      </c>
      <c r="CO119">
        <v>1051.5899999999999</v>
      </c>
      <c r="CP119">
        <v>5.0005600000000001</v>
      </c>
      <c r="CQ119">
        <v>15486.1</v>
      </c>
      <c r="CR119">
        <v>12931.5</v>
      </c>
      <c r="CS119">
        <v>37.061999999999998</v>
      </c>
      <c r="CT119">
        <v>38.061999999999998</v>
      </c>
      <c r="CU119">
        <v>37.25</v>
      </c>
      <c r="CV119">
        <v>37</v>
      </c>
      <c r="CW119">
        <v>38.25</v>
      </c>
      <c r="CX119">
        <v>1454.62</v>
      </c>
      <c r="CY119">
        <v>40.380000000000003</v>
      </c>
      <c r="CZ119">
        <v>0</v>
      </c>
      <c r="DA119">
        <v>121.5</v>
      </c>
      <c r="DB119">
        <v>0</v>
      </c>
      <c r="DC119">
        <v>1052.3748000000001</v>
      </c>
      <c r="DD119">
        <v>-4.8107692403374038</v>
      </c>
      <c r="DE119">
        <v>-103.1846155569299</v>
      </c>
      <c r="DF119">
        <v>15498.407999999999</v>
      </c>
      <c r="DG119">
        <v>15</v>
      </c>
      <c r="DH119">
        <v>1634240515.5999999</v>
      </c>
      <c r="DI119" t="s">
        <v>720</v>
      </c>
      <c r="DJ119">
        <v>1634240515.5999999</v>
      </c>
      <c r="DK119">
        <v>1634240510.5999999</v>
      </c>
      <c r="DL119">
        <v>113</v>
      </c>
      <c r="DM119">
        <v>2.1000000000000001E-2</v>
      </c>
      <c r="DN119">
        <v>0</v>
      </c>
      <c r="DO119">
        <v>3.056</v>
      </c>
      <c r="DP119">
        <v>0.10100000000000001</v>
      </c>
      <c r="DQ119">
        <v>1200</v>
      </c>
      <c r="DR119">
        <v>18</v>
      </c>
      <c r="DS119">
        <v>0.52</v>
      </c>
      <c r="DT119">
        <v>7.0000000000000007E-2</v>
      </c>
      <c r="DU119">
        <v>-8.1486270000000012</v>
      </c>
      <c r="DV119">
        <v>-0.10413996247654039</v>
      </c>
      <c r="DW119">
        <v>5.2142685594434107E-2</v>
      </c>
      <c r="DX119">
        <v>1</v>
      </c>
      <c r="DY119">
        <v>1052.721470588235</v>
      </c>
      <c r="DZ119">
        <v>-5.7700441840842531</v>
      </c>
      <c r="EA119">
        <v>0.60815116325650809</v>
      </c>
      <c r="EB119">
        <v>0</v>
      </c>
      <c r="EC119">
        <v>1.5355235</v>
      </c>
      <c r="ED119">
        <v>-0.13391189493433631</v>
      </c>
      <c r="EE119">
        <v>1.2907150063046441E-2</v>
      </c>
      <c r="EF119">
        <v>0</v>
      </c>
      <c r="EG119">
        <v>1</v>
      </c>
      <c r="EH119">
        <v>3</v>
      </c>
      <c r="EI119" t="s">
        <v>318</v>
      </c>
      <c r="EJ119">
        <v>100</v>
      </c>
      <c r="EK119">
        <v>100</v>
      </c>
      <c r="EL119">
        <v>3.056</v>
      </c>
      <c r="EM119">
        <v>0.10100000000000001</v>
      </c>
      <c r="EN119">
        <v>1.7395487151770339</v>
      </c>
      <c r="EO119">
        <v>1.948427853356016E-3</v>
      </c>
      <c r="EP119">
        <v>-1.17243448438673E-6</v>
      </c>
      <c r="EQ119">
        <v>3.7522437633766031E-10</v>
      </c>
      <c r="ER119">
        <v>-5.9035496277261512E-2</v>
      </c>
      <c r="ES119">
        <v>1.324990706552629E-3</v>
      </c>
      <c r="ET119">
        <v>4.5198677459254959E-4</v>
      </c>
      <c r="EU119">
        <v>-2.6198240979392152E-7</v>
      </c>
      <c r="EV119">
        <v>2</v>
      </c>
      <c r="EW119">
        <v>2078</v>
      </c>
      <c r="EX119">
        <v>1</v>
      </c>
      <c r="EY119">
        <v>28</v>
      </c>
      <c r="EZ119">
        <v>2.8</v>
      </c>
      <c r="FA119">
        <v>2.8</v>
      </c>
      <c r="FB119">
        <v>3.8574199999999998</v>
      </c>
      <c r="FC119">
        <v>2.5268600000000001</v>
      </c>
      <c r="FD119">
        <v>2.8491200000000001</v>
      </c>
      <c r="FE119">
        <v>3.1713900000000002</v>
      </c>
      <c r="FF119">
        <v>3.0981399999999999</v>
      </c>
      <c r="FG119">
        <v>2.3986800000000001</v>
      </c>
      <c r="FH119">
        <v>36.034700000000001</v>
      </c>
      <c r="FI119">
        <v>24.2364</v>
      </c>
      <c r="FJ119">
        <v>18</v>
      </c>
      <c r="FK119">
        <v>1065.2</v>
      </c>
      <c r="FL119">
        <v>723.678</v>
      </c>
      <c r="FM119">
        <v>24.999700000000001</v>
      </c>
      <c r="FN119">
        <v>24.244599999999998</v>
      </c>
      <c r="FO119">
        <v>30</v>
      </c>
      <c r="FP119">
        <v>23.997399999999999</v>
      </c>
      <c r="FQ119">
        <v>24.0733</v>
      </c>
      <c r="FR119">
        <v>77.179900000000004</v>
      </c>
      <c r="FS119">
        <v>17.7486</v>
      </c>
      <c r="FT119">
        <v>0</v>
      </c>
      <c r="FU119">
        <v>25</v>
      </c>
      <c r="FV119">
        <v>1200</v>
      </c>
      <c r="FW119">
        <v>17.684799999999999</v>
      </c>
      <c r="FX119">
        <v>101.246</v>
      </c>
      <c r="FY119">
        <v>101.607</v>
      </c>
    </row>
    <row r="120" spans="1:181" x14ac:dyDescent="0.2">
      <c r="A120">
        <v>102</v>
      </c>
      <c r="B120">
        <v>1634240636.5999999</v>
      </c>
      <c r="C120">
        <v>17097.5</v>
      </c>
      <c r="D120" t="s">
        <v>721</v>
      </c>
      <c r="E120" t="s">
        <v>722</v>
      </c>
      <c r="F120" t="s">
        <v>300</v>
      </c>
      <c r="G120">
        <v>1634240636.5999999</v>
      </c>
      <c r="H120">
        <f t="shared" si="138"/>
        <v>1.9928635671031623E-3</v>
      </c>
      <c r="I120">
        <f t="shared" si="139"/>
        <v>1.9928635671031625</v>
      </c>
      <c r="J120">
        <f t="shared" si="140"/>
        <v>10.627646416053427</v>
      </c>
      <c r="K120">
        <f t="shared" si="141"/>
        <v>1491.84</v>
      </c>
      <c r="L120">
        <f t="shared" si="142"/>
        <v>1282.7761151797511</v>
      </c>
      <c r="M120">
        <f t="shared" si="143"/>
        <v>115.26818630657567</v>
      </c>
      <c r="N120">
        <f t="shared" si="144"/>
        <v>134.05432875206401</v>
      </c>
      <c r="O120">
        <f t="shared" si="145"/>
        <v>0.10435326614516795</v>
      </c>
      <c r="P120">
        <f t="shared" si="146"/>
        <v>2.7324484715128112</v>
      </c>
      <c r="Q120">
        <f t="shared" si="147"/>
        <v>0.10218875797716837</v>
      </c>
      <c r="R120">
        <f t="shared" si="148"/>
        <v>6.405870680097403E-2</v>
      </c>
      <c r="S120">
        <f t="shared" si="149"/>
        <v>241.73307212778309</v>
      </c>
      <c r="T120">
        <f t="shared" si="150"/>
        <v>27.338566711078457</v>
      </c>
      <c r="U120">
        <f t="shared" si="151"/>
        <v>26.2287</v>
      </c>
      <c r="V120">
        <f t="shared" si="152"/>
        <v>3.4201928119514768</v>
      </c>
      <c r="W120">
        <f t="shared" si="153"/>
        <v>49.810133495651279</v>
      </c>
      <c r="X120">
        <f t="shared" si="154"/>
        <v>1.7178945773113798</v>
      </c>
      <c r="Y120">
        <f t="shared" si="155"/>
        <v>3.4488857121038681</v>
      </c>
      <c r="Z120">
        <f t="shared" si="156"/>
        <v>1.702298234640097</v>
      </c>
      <c r="AA120">
        <f t="shared" si="157"/>
        <v>-87.885283309249459</v>
      </c>
      <c r="AB120">
        <f t="shared" si="158"/>
        <v>20.844614322462203</v>
      </c>
      <c r="AC120">
        <f t="shared" si="159"/>
        <v>1.6348234988795132</v>
      </c>
      <c r="AD120">
        <f t="shared" si="160"/>
        <v>176.32722663987536</v>
      </c>
      <c r="AE120">
        <v>0</v>
      </c>
      <c r="AF120">
        <v>0</v>
      </c>
      <c r="AG120">
        <f t="shared" si="161"/>
        <v>1</v>
      </c>
      <c r="AH120">
        <f t="shared" si="162"/>
        <v>0</v>
      </c>
      <c r="AI120">
        <f t="shared" si="163"/>
        <v>47259.199536525775</v>
      </c>
      <c r="AJ120" t="s">
        <v>301</v>
      </c>
      <c r="AK120">
        <v>0</v>
      </c>
      <c r="AL120">
        <v>0</v>
      </c>
      <c r="AM120">
        <v>0</v>
      </c>
      <c r="AN120" t="e">
        <f t="shared" si="164"/>
        <v>#DIV/0!</v>
      </c>
      <c r="AO120">
        <v>-1</v>
      </c>
      <c r="AP120" t="s">
        <v>723</v>
      </c>
      <c r="AQ120">
        <v>10284.6</v>
      </c>
      <c r="AR120">
        <v>1037.3965384615381</v>
      </c>
      <c r="AS120">
        <v>1138.54</v>
      </c>
      <c r="AT120">
        <f t="shared" si="165"/>
        <v>8.8836107241258011E-2</v>
      </c>
      <c r="AU120">
        <v>0.5</v>
      </c>
      <c r="AV120">
        <f t="shared" si="166"/>
        <v>1261.1936995480742</v>
      </c>
      <c r="AW120">
        <f t="shared" si="167"/>
        <v>10.627646416053427</v>
      </c>
      <c r="AX120">
        <f t="shared" si="168"/>
        <v>56.019769372525829</v>
      </c>
      <c r="AY120">
        <f t="shared" si="169"/>
        <v>9.219556377596862E-3</v>
      </c>
      <c r="AZ120">
        <f t="shared" si="170"/>
        <v>-1</v>
      </c>
      <c r="BA120" t="e">
        <f t="shared" si="171"/>
        <v>#DIV/0!</v>
      </c>
      <c r="BB120" t="s">
        <v>301</v>
      </c>
      <c r="BC120">
        <v>0</v>
      </c>
      <c r="BD120" t="e">
        <f t="shared" si="172"/>
        <v>#DIV/0!</v>
      </c>
      <c r="BE120" t="e">
        <f t="shared" si="173"/>
        <v>#DIV/0!</v>
      </c>
      <c r="BF120" t="e">
        <f t="shared" si="174"/>
        <v>#DIV/0!</v>
      </c>
      <c r="BG120" t="e">
        <f t="shared" si="175"/>
        <v>#DIV/0!</v>
      </c>
      <c r="BH120">
        <f t="shared" si="176"/>
        <v>8.8836107241258025E-2</v>
      </c>
      <c r="BI120" t="e">
        <f t="shared" si="177"/>
        <v>#DIV/0!</v>
      </c>
      <c r="BJ120" t="e">
        <f t="shared" si="178"/>
        <v>#DIV/0!</v>
      </c>
      <c r="BK120" t="e">
        <f t="shared" si="179"/>
        <v>#DIV/0!</v>
      </c>
      <c r="BL120">
        <f t="shared" si="180"/>
        <v>1499.98</v>
      </c>
      <c r="BM120">
        <f t="shared" si="181"/>
        <v>1261.1936995480742</v>
      </c>
      <c r="BN120">
        <f t="shared" si="182"/>
        <v>0.84080701045885553</v>
      </c>
      <c r="BO120">
        <f t="shared" si="183"/>
        <v>0.1611575301855912</v>
      </c>
      <c r="BP120">
        <v>6</v>
      </c>
      <c r="BQ120">
        <v>0.5</v>
      </c>
      <c r="BR120" t="s">
        <v>303</v>
      </c>
      <c r="BS120">
        <v>1634240636.5999999</v>
      </c>
      <c r="BT120">
        <v>1491.84</v>
      </c>
      <c r="BU120">
        <v>1500</v>
      </c>
      <c r="BV120">
        <v>19.117799999999999</v>
      </c>
      <c r="BW120">
        <v>17.945</v>
      </c>
      <c r="BX120">
        <v>1487.95</v>
      </c>
      <c r="BY120">
        <v>18.988900000000001</v>
      </c>
      <c r="BZ120">
        <v>1000.05</v>
      </c>
      <c r="CA120">
        <v>89.758700000000005</v>
      </c>
      <c r="CB120">
        <v>9.9682099999999996E-2</v>
      </c>
      <c r="CC120">
        <v>26.370200000000001</v>
      </c>
      <c r="CD120">
        <v>26.2287</v>
      </c>
      <c r="CE120">
        <v>999.9</v>
      </c>
      <c r="CF120">
        <v>0</v>
      </c>
      <c r="CG120">
        <v>0</v>
      </c>
      <c r="CH120">
        <v>9933.75</v>
      </c>
      <c r="CI120">
        <v>0</v>
      </c>
      <c r="CJ120">
        <v>1.5289399999999999E-3</v>
      </c>
      <c r="CK120">
        <v>1499.98</v>
      </c>
      <c r="CL120">
        <v>0.97301099999999996</v>
      </c>
      <c r="CM120">
        <v>2.6989200000000001E-2</v>
      </c>
      <c r="CN120">
        <v>0</v>
      </c>
      <c r="CO120">
        <v>1036.58</v>
      </c>
      <c r="CP120">
        <v>5.0005600000000001</v>
      </c>
      <c r="CQ120">
        <v>15368.1</v>
      </c>
      <c r="CR120">
        <v>12931.3</v>
      </c>
      <c r="CS120">
        <v>39.875</v>
      </c>
      <c r="CT120">
        <v>40.625</v>
      </c>
      <c r="CU120">
        <v>39</v>
      </c>
      <c r="CV120">
        <v>40.686999999999998</v>
      </c>
      <c r="CW120">
        <v>40.625</v>
      </c>
      <c r="CX120">
        <v>1454.63</v>
      </c>
      <c r="CY120">
        <v>40.35</v>
      </c>
      <c r="CZ120">
        <v>0</v>
      </c>
      <c r="DA120">
        <v>150.5999999046326</v>
      </c>
      <c r="DB120">
        <v>0</v>
      </c>
      <c r="DC120">
        <v>1037.3965384615381</v>
      </c>
      <c r="DD120">
        <v>-8.0105983020463842</v>
      </c>
      <c r="DE120">
        <v>-72.704273604231759</v>
      </c>
      <c r="DF120">
        <v>15377.192307692299</v>
      </c>
      <c r="DG120">
        <v>15</v>
      </c>
      <c r="DH120">
        <v>1634240587.5999999</v>
      </c>
      <c r="DI120" t="s">
        <v>724</v>
      </c>
      <c r="DJ120">
        <v>1634240586.5999999</v>
      </c>
      <c r="DK120">
        <v>1634240587.5999999</v>
      </c>
      <c r="DL120">
        <v>114</v>
      </c>
      <c r="DM120">
        <v>0.59199999999999997</v>
      </c>
      <c r="DN120">
        <v>1E-3</v>
      </c>
      <c r="DO120">
        <v>3.8980000000000001</v>
      </c>
      <c r="DP120">
        <v>0.105</v>
      </c>
      <c r="DQ120">
        <v>1500</v>
      </c>
      <c r="DR120">
        <v>18</v>
      </c>
      <c r="DS120">
        <v>0.54</v>
      </c>
      <c r="DT120">
        <v>7.0000000000000007E-2</v>
      </c>
      <c r="DU120">
        <v>-8.169492</v>
      </c>
      <c r="DV120">
        <v>-0.18499812382735559</v>
      </c>
      <c r="DW120">
        <v>4.6399829751842883E-2</v>
      </c>
      <c r="DX120">
        <v>1</v>
      </c>
      <c r="DY120">
        <v>1037.7415151515149</v>
      </c>
      <c r="DZ120">
        <v>-7.9416032997562818</v>
      </c>
      <c r="EA120">
        <v>0.78107587499404385</v>
      </c>
      <c r="EB120">
        <v>0</v>
      </c>
      <c r="EC120">
        <v>1.192947</v>
      </c>
      <c r="ED120">
        <v>-0.13266011257035951</v>
      </c>
      <c r="EE120">
        <v>1.2899318431607141E-2</v>
      </c>
      <c r="EF120">
        <v>0</v>
      </c>
      <c r="EG120">
        <v>1</v>
      </c>
      <c r="EH120">
        <v>3</v>
      </c>
      <c r="EI120" t="s">
        <v>318</v>
      </c>
      <c r="EJ120">
        <v>100</v>
      </c>
      <c r="EK120">
        <v>100</v>
      </c>
      <c r="EL120">
        <v>3.89</v>
      </c>
      <c r="EM120">
        <v>0.12889999999999999</v>
      </c>
      <c r="EN120">
        <v>2.3501626435780398</v>
      </c>
      <c r="EO120">
        <v>1.948427853356016E-3</v>
      </c>
      <c r="EP120">
        <v>-1.17243448438673E-6</v>
      </c>
      <c r="EQ120">
        <v>3.7522437633766031E-10</v>
      </c>
      <c r="ER120">
        <v>-5.7419334956329088E-2</v>
      </c>
      <c r="ES120">
        <v>1.324990706552629E-3</v>
      </c>
      <c r="ET120">
        <v>4.5198677459254959E-4</v>
      </c>
      <c r="EU120">
        <v>-2.6198240979392152E-7</v>
      </c>
      <c r="EV120">
        <v>2</v>
      </c>
      <c r="EW120">
        <v>2078</v>
      </c>
      <c r="EX120">
        <v>1</v>
      </c>
      <c r="EY120">
        <v>28</v>
      </c>
      <c r="EZ120">
        <v>0.8</v>
      </c>
      <c r="FA120">
        <v>0.8</v>
      </c>
      <c r="FB120">
        <v>4.5581100000000001</v>
      </c>
      <c r="FC120">
        <v>2.5146500000000001</v>
      </c>
      <c r="FD120">
        <v>2.8491200000000001</v>
      </c>
      <c r="FE120">
        <v>3.1713900000000002</v>
      </c>
      <c r="FF120">
        <v>3.0981399999999999</v>
      </c>
      <c r="FG120">
        <v>2.3999000000000001</v>
      </c>
      <c r="FH120">
        <v>35.987900000000003</v>
      </c>
      <c r="FI120">
        <v>24.2364</v>
      </c>
      <c r="FJ120">
        <v>18</v>
      </c>
      <c r="FK120">
        <v>1065.22</v>
      </c>
      <c r="FL120">
        <v>726.16099999999994</v>
      </c>
      <c r="FM120">
        <v>24.999700000000001</v>
      </c>
      <c r="FN120">
        <v>24.260899999999999</v>
      </c>
      <c r="FO120">
        <v>30</v>
      </c>
      <c r="FP120">
        <v>24.012</v>
      </c>
      <c r="FQ120">
        <v>24.087499999999999</v>
      </c>
      <c r="FR120">
        <v>91.183700000000002</v>
      </c>
      <c r="FS120">
        <v>14.983000000000001</v>
      </c>
      <c r="FT120">
        <v>0</v>
      </c>
      <c r="FU120">
        <v>25</v>
      </c>
      <c r="FV120">
        <v>1500</v>
      </c>
      <c r="FW120">
        <v>17.9252</v>
      </c>
      <c r="FX120">
        <v>101.242</v>
      </c>
      <c r="FY120">
        <v>101.604</v>
      </c>
    </row>
    <row r="121" spans="1:181" x14ac:dyDescent="0.2">
      <c r="A121">
        <v>103</v>
      </c>
      <c r="B121">
        <v>1634240758.5999999</v>
      </c>
      <c r="C121">
        <v>17219.5</v>
      </c>
      <c r="D121" t="s">
        <v>725</v>
      </c>
      <c r="E121" t="s">
        <v>726</v>
      </c>
      <c r="F121" t="s">
        <v>300</v>
      </c>
      <c r="G121">
        <v>1634240758.5999999</v>
      </c>
      <c r="H121">
        <f t="shared" si="138"/>
        <v>1.6100391812002054E-3</v>
      </c>
      <c r="I121">
        <f t="shared" si="139"/>
        <v>1.6100391812002055</v>
      </c>
      <c r="J121">
        <f t="shared" si="140"/>
        <v>10.771446514901056</v>
      </c>
      <c r="K121">
        <f t="shared" si="141"/>
        <v>1694.31</v>
      </c>
      <c r="L121">
        <f t="shared" si="142"/>
        <v>1437.1656672600004</v>
      </c>
      <c r="M121">
        <f t="shared" si="143"/>
        <v>129.13692631236552</v>
      </c>
      <c r="N121">
        <f t="shared" si="144"/>
        <v>152.24270284541998</v>
      </c>
      <c r="O121">
        <f t="shared" si="145"/>
        <v>8.3909679505686938E-2</v>
      </c>
      <c r="P121">
        <f t="shared" si="146"/>
        <v>2.7428307930423403</v>
      </c>
      <c r="Q121">
        <f t="shared" si="147"/>
        <v>8.2509253283163747E-2</v>
      </c>
      <c r="R121">
        <f t="shared" si="148"/>
        <v>5.1692159157841006E-2</v>
      </c>
      <c r="S121">
        <f t="shared" si="149"/>
        <v>241.74438512716949</v>
      </c>
      <c r="T121">
        <f t="shared" si="150"/>
        <v>27.573026284887533</v>
      </c>
      <c r="U121">
        <f t="shared" si="151"/>
        <v>26.323499999999999</v>
      </c>
      <c r="V121">
        <f t="shared" si="152"/>
        <v>3.4393928908144877</v>
      </c>
      <c r="W121">
        <f t="shared" si="153"/>
        <v>49.959333130853466</v>
      </c>
      <c r="X121">
        <f t="shared" si="154"/>
        <v>1.7365072378192001</v>
      </c>
      <c r="Y121">
        <f t="shared" si="155"/>
        <v>3.4758415074735707</v>
      </c>
      <c r="Z121">
        <f t="shared" si="156"/>
        <v>1.7028856529952876</v>
      </c>
      <c r="AA121">
        <f t="shared" si="157"/>
        <v>-71.002727890929052</v>
      </c>
      <c r="AB121">
        <f t="shared" si="158"/>
        <v>26.424635926780795</v>
      </c>
      <c r="AC121">
        <f t="shared" si="159"/>
        <v>2.066962263796646</v>
      </c>
      <c r="AD121">
        <f t="shared" si="160"/>
        <v>199.23325542681789</v>
      </c>
      <c r="AE121">
        <v>0</v>
      </c>
      <c r="AF121">
        <v>0</v>
      </c>
      <c r="AG121">
        <f t="shared" si="161"/>
        <v>1</v>
      </c>
      <c r="AH121">
        <f t="shared" si="162"/>
        <v>0</v>
      </c>
      <c r="AI121">
        <f t="shared" si="163"/>
        <v>47519.080390813346</v>
      </c>
      <c r="AJ121" t="s">
        <v>301</v>
      </c>
      <c r="AK121">
        <v>0</v>
      </c>
      <c r="AL121">
        <v>0</v>
      </c>
      <c r="AM121">
        <v>0</v>
      </c>
      <c r="AN121" t="e">
        <f t="shared" si="164"/>
        <v>#DIV/0!</v>
      </c>
      <c r="AO121">
        <v>-1</v>
      </c>
      <c r="AP121" t="s">
        <v>727</v>
      </c>
      <c r="AQ121">
        <v>10285.5</v>
      </c>
      <c r="AR121">
        <v>1027.580769230769</v>
      </c>
      <c r="AS121">
        <v>1133.78</v>
      </c>
      <c r="AT121">
        <f t="shared" si="165"/>
        <v>9.3668287294917052E-2</v>
      </c>
      <c r="AU121">
        <v>0.5</v>
      </c>
      <c r="AV121">
        <f t="shared" si="166"/>
        <v>1261.2449995477562</v>
      </c>
      <c r="AW121">
        <f t="shared" si="167"/>
        <v>10.771446514901056</v>
      </c>
      <c r="AX121">
        <f t="shared" si="168"/>
        <v>59.069329483458375</v>
      </c>
      <c r="AY121">
        <f t="shared" si="169"/>
        <v>9.3331957860066338E-3</v>
      </c>
      <c r="AZ121">
        <f t="shared" si="170"/>
        <v>-1</v>
      </c>
      <c r="BA121" t="e">
        <f t="shared" si="171"/>
        <v>#DIV/0!</v>
      </c>
      <c r="BB121" t="s">
        <v>301</v>
      </c>
      <c r="BC121">
        <v>0</v>
      </c>
      <c r="BD121" t="e">
        <f t="shared" si="172"/>
        <v>#DIV/0!</v>
      </c>
      <c r="BE121" t="e">
        <f t="shared" si="173"/>
        <v>#DIV/0!</v>
      </c>
      <c r="BF121" t="e">
        <f t="shared" si="174"/>
        <v>#DIV/0!</v>
      </c>
      <c r="BG121" t="e">
        <f t="shared" si="175"/>
        <v>#DIV/0!</v>
      </c>
      <c r="BH121">
        <f t="shared" si="176"/>
        <v>9.366828729491701E-2</v>
      </c>
      <c r="BI121" t="e">
        <f t="shared" si="177"/>
        <v>#DIV/0!</v>
      </c>
      <c r="BJ121" t="e">
        <f t="shared" si="178"/>
        <v>#DIV/0!</v>
      </c>
      <c r="BK121" t="e">
        <f t="shared" si="179"/>
        <v>#DIV/0!</v>
      </c>
      <c r="BL121">
        <f t="shared" si="180"/>
        <v>1500.04</v>
      </c>
      <c r="BM121">
        <f t="shared" si="181"/>
        <v>1261.2449995477562</v>
      </c>
      <c r="BN121">
        <f t="shared" si="182"/>
        <v>0.84080757816308638</v>
      </c>
      <c r="BO121">
        <f t="shared" si="183"/>
        <v>0.16115862585475688</v>
      </c>
      <c r="BP121">
        <v>6</v>
      </c>
      <c r="BQ121">
        <v>0.5</v>
      </c>
      <c r="BR121" t="s">
        <v>303</v>
      </c>
      <c r="BS121">
        <v>1634240758.5999999</v>
      </c>
      <c r="BT121">
        <v>1694.31</v>
      </c>
      <c r="BU121">
        <v>1702.41</v>
      </c>
      <c r="BV121">
        <v>19.325600000000001</v>
      </c>
      <c r="BW121">
        <v>18.3782</v>
      </c>
      <c r="BX121">
        <v>1690.41</v>
      </c>
      <c r="BY121">
        <v>19.191500000000001</v>
      </c>
      <c r="BZ121">
        <v>999.952</v>
      </c>
      <c r="CA121">
        <v>89.755499999999998</v>
      </c>
      <c r="CB121">
        <v>9.9781999999999996E-2</v>
      </c>
      <c r="CC121">
        <v>26.502199999999998</v>
      </c>
      <c r="CD121">
        <v>26.323499999999999</v>
      </c>
      <c r="CE121">
        <v>999.9</v>
      </c>
      <c r="CF121">
        <v>0</v>
      </c>
      <c r="CG121">
        <v>0</v>
      </c>
      <c r="CH121">
        <v>9995.6200000000008</v>
      </c>
      <c r="CI121">
        <v>0</v>
      </c>
      <c r="CJ121">
        <v>1.5289399999999999E-3</v>
      </c>
      <c r="CK121">
        <v>1500.04</v>
      </c>
      <c r="CL121">
        <v>0.97299400000000003</v>
      </c>
      <c r="CM121">
        <v>2.7006100000000002E-2</v>
      </c>
      <c r="CN121">
        <v>0</v>
      </c>
      <c r="CO121">
        <v>1027.31</v>
      </c>
      <c r="CP121">
        <v>5.0005600000000001</v>
      </c>
      <c r="CQ121">
        <v>15241.9</v>
      </c>
      <c r="CR121">
        <v>12931.8</v>
      </c>
      <c r="CS121">
        <v>40.061999999999998</v>
      </c>
      <c r="CT121">
        <v>40.186999999999998</v>
      </c>
      <c r="CU121">
        <v>38.936999999999998</v>
      </c>
      <c r="CV121">
        <v>39.625</v>
      </c>
      <c r="CW121">
        <v>40.561999999999998</v>
      </c>
      <c r="CX121">
        <v>1454.66</v>
      </c>
      <c r="CY121">
        <v>40.380000000000003</v>
      </c>
      <c r="CZ121">
        <v>0</v>
      </c>
      <c r="DA121">
        <v>121.7999999523163</v>
      </c>
      <c r="DB121">
        <v>0</v>
      </c>
      <c r="DC121">
        <v>1027.580769230769</v>
      </c>
      <c r="DD121">
        <v>-2.4396581105268451</v>
      </c>
      <c r="DE121">
        <v>-77.835897348293798</v>
      </c>
      <c r="DF121">
        <v>15250.91153846154</v>
      </c>
      <c r="DG121">
        <v>15</v>
      </c>
      <c r="DH121">
        <v>1634240705.0999999</v>
      </c>
      <c r="DI121" t="s">
        <v>728</v>
      </c>
      <c r="DJ121">
        <v>1634240699.5999999</v>
      </c>
      <c r="DK121">
        <v>1634240705.0999999</v>
      </c>
      <c r="DL121">
        <v>115</v>
      </c>
      <c r="DM121">
        <v>-0.21199999999999999</v>
      </c>
      <c r="DN121">
        <v>1E-3</v>
      </c>
      <c r="DO121">
        <v>3.9060000000000001</v>
      </c>
      <c r="DP121">
        <v>0.113</v>
      </c>
      <c r="DQ121">
        <v>1703</v>
      </c>
      <c r="DR121">
        <v>18</v>
      </c>
      <c r="DS121">
        <v>0.38</v>
      </c>
      <c r="DT121">
        <v>0.1</v>
      </c>
      <c r="DU121">
        <v>-8.2445339999999998</v>
      </c>
      <c r="DV121">
        <v>0.28275647279551841</v>
      </c>
      <c r="DW121">
        <v>4.2993776631042799E-2</v>
      </c>
      <c r="DX121">
        <v>1</v>
      </c>
      <c r="DY121">
        <v>1027.707272727273</v>
      </c>
      <c r="DZ121">
        <v>-2.724845770304515</v>
      </c>
      <c r="EA121">
        <v>0.34291330053006203</v>
      </c>
      <c r="EB121">
        <v>0</v>
      </c>
      <c r="EC121">
        <v>0.95790655000000002</v>
      </c>
      <c r="ED121">
        <v>-8.3208697936212106E-2</v>
      </c>
      <c r="EE121">
        <v>9.2298656976957157E-3</v>
      </c>
      <c r="EF121">
        <v>1</v>
      </c>
      <c r="EG121">
        <v>2</v>
      </c>
      <c r="EH121">
        <v>3</v>
      </c>
      <c r="EI121" t="s">
        <v>305</v>
      </c>
      <c r="EJ121">
        <v>100</v>
      </c>
      <c r="EK121">
        <v>100</v>
      </c>
      <c r="EL121">
        <v>3.9</v>
      </c>
      <c r="EM121">
        <v>0.1341</v>
      </c>
      <c r="EN121">
        <v>2.1393426577763281</v>
      </c>
      <c r="EO121">
        <v>1.948427853356016E-3</v>
      </c>
      <c r="EP121">
        <v>-1.17243448438673E-6</v>
      </c>
      <c r="EQ121">
        <v>3.7522437633766031E-10</v>
      </c>
      <c r="ER121">
        <v>-5.5938904537564033E-2</v>
      </c>
      <c r="ES121">
        <v>1.324990706552629E-3</v>
      </c>
      <c r="ET121">
        <v>4.5198677459254959E-4</v>
      </c>
      <c r="EU121">
        <v>-2.6198240979392152E-7</v>
      </c>
      <c r="EV121">
        <v>2</v>
      </c>
      <c r="EW121">
        <v>2078</v>
      </c>
      <c r="EX121">
        <v>1</v>
      </c>
      <c r="EY121">
        <v>28</v>
      </c>
      <c r="EZ121">
        <v>1</v>
      </c>
      <c r="FA121">
        <v>0.9</v>
      </c>
      <c r="FB121">
        <v>4.99756</v>
      </c>
      <c r="FC121">
        <v>2.5</v>
      </c>
      <c r="FD121">
        <v>2.8491200000000001</v>
      </c>
      <c r="FE121">
        <v>3.1726100000000002</v>
      </c>
      <c r="FF121">
        <v>3.0981399999999999</v>
      </c>
      <c r="FG121">
        <v>2.4108900000000002</v>
      </c>
      <c r="FH121">
        <v>35.964500000000001</v>
      </c>
      <c r="FI121">
        <v>24.2364</v>
      </c>
      <c r="FJ121">
        <v>18</v>
      </c>
      <c r="FK121">
        <v>1065.1600000000001</v>
      </c>
      <c r="FL121">
        <v>727.98500000000001</v>
      </c>
      <c r="FM121">
        <v>25</v>
      </c>
      <c r="FN121">
        <v>24.275099999999998</v>
      </c>
      <c r="FO121">
        <v>30.0002</v>
      </c>
      <c r="FP121">
        <v>24.025700000000001</v>
      </c>
      <c r="FQ121">
        <v>24.099599999999999</v>
      </c>
      <c r="FR121">
        <v>100</v>
      </c>
      <c r="FS121">
        <v>9.6745800000000006</v>
      </c>
      <c r="FT121">
        <v>0.213586</v>
      </c>
      <c r="FU121">
        <v>25</v>
      </c>
      <c r="FV121">
        <v>2000</v>
      </c>
      <c r="FW121">
        <v>18.425999999999998</v>
      </c>
      <c r="FX121">
        <v>101.236</v>
      </c>
      <c r="FY121">
        <v>101.601</v>
      </c>
    </row>
    <row r="122" spans="1:181" x14ac:dyDescent="0.2">
      <c r="A122">
        <v>104</v>
      </c>
      <c r="B122">
        <v>1634242203.0999999</v>
      </c>
      <c r="C122">
        <v>18664</v>
      </c>
      <c r="D122" t="s">
        <v>731</v>
      </c>
      <c r="E122" t="s">
        <v>732</v>
      </c>
      <c r="F122" t="s">
        <v>300</v>
      </c>
      <c r="G122">
        <v>1634242203.0999999</v>
      </c>
      <c r="H122">
        <f t="shared" si="138"/>
        <v>4.0494931857741733E-3</v>
      </c>
      <c r="I122">
        <f t="shared" si="139"/>
        <v>4.0494931857741729</v>
      </c>
      <c r="J122">
        <f t="shared" si="140"/>
        <v>11.828814445329055</v>
      </c>
      <c r="K122">
        <f t="shared" si="141"/>
        <v>391.94900000000001</v>
      </c>
      <c r="L122">
        <f t="shared" si="142"/>
        <v>293.90019085695974</v>
      </c>
      <c r="M122">
        <f t="shared" si="143"/>
        <v>26.405916253098116</v>
      </c>
      <c r="N122">
        <f t="shared" si="144"/>
        <v>35.215262839086598</v>
      </c>
      <c r="O122">
        <f t="shared" si="145"/>
        <v>0.22404801000542604</v>
      </c>
      <c r="P122">
        <f t="shared" si="146"/>
        <v>2.741511801431483</v>
      </c>
      <c r="Q122">
        <f t="shared" si="147"/>
        <v>0.21435011749975577</v>
      </c>
      <c r="R122">
        <f t="shared" si="148"/>
        <v>0.13480515850496955</v>
      </c>
      <c r="S122">
        <f t="shared" si="149"/>
        <v>241.7192871275146</v>
      </c>
      <c r="T122">
        <f t="shared" si="150"/>
        <v>26.624524372176651</v>
      </c>
      <c r="U122">
        <f t="shared" si="151"/>
        <v>25.902100000000001</v>
      </c>
      <c r="V122">
        <f t="shared" si="152"/>
        <v>3.3547605200992328</v>
      </c>
      <c r="W122">
        <f t="shared" si="153"/>
        <v>49.857419261061828</v>
      </c>
      <c r="X122">
        <f t="shared" si="154"/>
        <v>1.7051795778799201</v>
      </c>
      <c r="Y122">
        <f t="shared" si="155"/>
        <v>3.4201119976774432</v>
      </c>
      <c r="Z122">
        <f t="shared" si="156"/>
        <v>1.6495809422193126</v>
      </c>
      <c r="AA122">
        <f t="shared" si="157"/>
        <v>-178.58264949264105</v>
      </c>
      <c r="AB122">
        <f t="shared" si="158"/>
        <v>48.212485338688126</v>
      </c>
      <c r="AC122">
        <f t="shared" si="159"/>
        <v>3.759918039531803</v>
      </c>
      <c r="AD122">
        <f t="shared" si="160"/>
        <v>115.10904101309349</v>
      </c>
      <c r="AE122">
        <v>0</v>
      </c>
      <c r="AF122">
        <v>0</v>
      </c>
      <c r="AG122">
        <f t="shared" si="161"/>
        <v>1</v>
      </c>
      <c r="AH122">
        <f t="shared" si="162"/>
        <v>0</v>
      </c>
      <c r="AI122">
        <f t="shared" si="163"/>
        <v>47526.662674799365</v>
      </c>
      <c r="AJ122" t="s">
        <v>301</v>
      </c>
      <c r="AK122">
        <v>0</v>
      </c>
      <c r="AL122">
        <v>0</v>
      </c>
      <c r="AM122">
        <v>0</v>
      </c>
      <c r="AN122" t="e">
        <f t="shared" si="164"/>
        <v>#DIV/0!</v>
      </c>
      <c r="AO122">
        <v>-1</v>
      </c>
      <c r="AP122" t="s">
        <v>733</v>
      </c>
      <c r="AQ122">
        <v>10289</v>
      </c>
      <c r="AR122">
        <v>1045.9919230769231</v>
      </c>
      <c r="AS122">
        <v>1216.75</v>
      </c>
      <c r="AT122">
        <f t="shared" si="165"/>
        <v>0.14033949202636276</v>
      </c>
      <c r="AU122">
        <v>0.5</v>
      </c>
      <c r="AV122">
        <f t="shared" si="166"/>
        <v>1261.118399547935</v>
      </c>
      <c r="AW122">
        <f t="shared" si="167"/>
        <v>11.828814445329055</v>
      </c>
      <c r="AX122">
        <f t="shared" si="168"/>
        <v>88.4923577888284</v>
      </c>
      <c r="AY122">
        <f t="shared" si="169"/>
        <v>1.0172569403418201E-2</v>
      </c>
      <c r="AZ122">
        <f t="shared" si="170"/>
        <v>-1</v>
      </c>
      <c r="BA122" t="e">
        <f t="shared" si="171"/>
        <v>#DIV/0!</v>
      </c>
      <c r="BB122" t="s">
        <v>301</v>
      </c>
      <c r="BC122">
        <v>0</v>
      </c>
      <c r="BD122" t="e">
        <f t="shared" si="172"/>
        <v>#DIV/0!</v>
      </c>
      <c r="BE122" t="e">
        <f t="shared" si="173"/>
        <v>#DIV/0!</v>
      </c>
      <c r="BF122" t="e">
        <f t="shared" si="174"/>
        <v>#DIV/0!</v>
      </c>
      <c r="BG122" t="e">
        <f t="shared" si="175"/>
        <v>#DIV/0!</v>
      </c>
      <c r="BH122">
        <f t="shared" si="176"/>
        <v>0.14033949202636281</v>
      </c>
      <c r="BI122" t="e">
        <f t="shared" si="177"/>
        <v>#DIV/0!</v>
      </c>
      <c r="BJ122" t="e">
        <f t="shared" si="178"/>
        <v>#DIV/0!</v>
      </c>
      <c r="BK122" t="e">
        <f t="shared" si="179"/>
        <v>#DIV/0!</v>
      </c>
      <c r="BL122">
        <f t="shared" si="180"/>
        <v>1499.89</v>
      </c>
      <c r="BM122">
        <f t="shared" si="181"/>
        <v>1261.118399547935</v>
      </c>
      <c r="BN122">
        <f t="shared" si="182"/>
        <v>0.8408072588976091</v>
      </c>
      <c r="BO122">
        <f t="shared" si="183"/>
        <v>0.16115800967238569</v>
      </c>
      <c r="BP122">
        <v>6</v>
      </c>
      <c r="BQ122">
        <v>0.5</v>
      </c>
      <c r="BR122" t="s">
        <v>303</v>
      </c>
      <c r="BS122">
        <v>1634242203.0999999</v>
      </c>
      <c r="BT122">
        <v>391.94900000000001</v>
      </c>
      <c r="BU122">
        <v>399.99900000000002</v>
      </c>
      <c r="BV122">
        <v>18.9788</v>
      </c>
      <c r="BW122">
        <v>16.595099999999999</v>
      </c>
      <c r="BX122">
        <v>389.697</v>
      </c>
      <c r="BY122">
        <v>18.857399999999998</v>
      </c>
      <c r="BZ122">
        <v>999.95100000000002</v>
      </c>
      <c r="CA122">
        <v>89.746899999999997</v>
      </c>
      <c r="CB122">
        <v>9.9643399999999993E-2</v>
      </c>
      <c r="CC122">
        <v>26.228300000000001</v>
      </c>
      <c r="CD122">
        <v>25.902100000000001</v>
      </c>
      <c r="CE122">
        <v>999.9</v>
      </c>
      <c r="CF122">
        <v>0</v>
      </c>
      <c r="CG122">
        <v>0</v>
      </c>
      <c r="CH122">
        <v>9988.75</v>
      </c>
      <c r="CI122">
        <v>0</v>
      </c>
      <c r="CJ122">
        <v>1.5289399999999999E-3</v>
      </c>
      <c r="CK122">
        <v>1499.89</v>
      </c>
      <c r="CL122">
        <v>0.97299999999999998</v>
      </c>
      <c r="CM122">
        <v>2.70005E-2</v>
      </c>
      <c r="CN122">
        <v>0</v>
      </c>
      <c r="CO122">
        <v>1044.78</v>
      </c>
      <c r="CP122">
        <v>5.0005600000000001</v>
      </c>
      <c r="CQ122">
        <v>15511.4</v>
      </c>
      <c r="CR122">
        <v>12930.6</v>
      </c>
      <c r="CS122">
        <v>40.25</v>
      </c>
      <c r="CT122">
        <v>40.936999999999998</v>
      </c>
      <c r="CU122">
        <v>39.311999999999998</v>
      </c>
      <c r="CV122">
        <v>41.186999999999998</v>
      </c>
      <c r="CW122">
        <v>40.875</v>
      </c>
      <c r="CX122">
        <v>1454.53</v>
      </c>
      <c r="CY122">
        <v>40.36</v>
      </c>
      <c r="CZ122">
        <v>0</v>
      </c>
      <c r="DA122">
        <v>1444.3999998569491</v>
      </c>
      <c r="DB122">
        <v>0</v>
      </c>
      <c r="DC122">
        <v>1045.9919230769231</v>
      </c>
      <c r="DD122">
        <v>-9.3692307626905258</v>
      </c>
      <c r="DE122">
        <v>-94.557264834055118</v>
      </c>
      <c r="DF122">
        <v>15524.392307692309</v>
      </c>
      <c r="DG122">
        <v>15</v>
      </c>
      <c r="DH122">
        <v>1634242138.0999999</v>
      </c>
      <c r="DI122" t="s">
        <v>734</v>
      </c>
      <c r="DJ122">
        <v>1634242137.5999999</v>
      </c>
      <c r="DK122">
        <v>1634242138.0999999</v>
      </c>
      <c r="DL122">
        <v>117</v>
      </c>
      <c r="DM122">
        <v>6.2E-2</v>
      </c>
      <c r="DN122">
        <v>1E-3</v>
      </c>
      <c r="DO122">
        <v>2.262</v>
      </c>
      <c r="DP122">
        <v>8.3000000000000004E-2</v>
      </c>
      <c r="DQ122">
        <v>400</v>
      </c>
      <c r="DR122">
        <v>17</v>
      </c>
      <c r="DS122">
        <v>0.48</v>
      </c>
      <c r="DT122">
        <v>0.03</v>
      </c>
      <c r="DU122">
        <v>-7.9783950000000008</v>
      </c>
      <c r="DV122">
        <v>-0.15210799249531079</v>
      </c>
      <c r="DW122">
        <v>2.2334368023295439E-2</v>
      </c>
      <c r="DX122">
        <v>1</v>
      </c>
      <c r="DY122">
        <v>1046.5602941176469</v>
      </c>
      <c r="DZ122">
        <v>-9.5119295516115621</v>
      </c>
      <c r="EA122">
        <v>0.95979313118571041</v>
      </c>
      <c r="EB122">
        <v>0</v>
      </c>
      <c r="EC122">
        <v>2.3841144999999999</v>
      </c>
      <c r="ED122">
        <v>-2.0922101313321791E-2</v>
      </c>
      <c r="EE122">
        <v>2.2097058062104029E-3</v>
      </c>
      <c r="EF122">
        <v>1</v>
      </c>
      <c r="EG122">
        <v>2</v>
      </c>
      <c r="EH122">
        <v>3</v>
      </c>
      <c r="EI122" t="s">
        <v>305</v>
      </c>
      <c r="EJ122">
        <v>100</v>
      </c>
      <c r="EK122">
        <v>100</v>
      </c>
      <c r="EL122">
        <v>2.2519999999999998</v>
      </c>
      <c r="EM122">
        <v>0.12139999999999999</v>
      </c>
      <c r="EN122">
        <v>1.6484648066414871</v>
      </c>
      <c r="EO122">
        <v>1.948427853356016E-3</v>
      </c>
      <c r="EP122">
        <v>-1.17243448438673E-6</v>
      </c>
      <c r="EQ122">
        <v>3.7522437633766031E-10</v>
      </c>
      <c r="ER122">
        <v>-6.2496024440913012E-2</v>
      </c>
      <c r="ES122">
        <v>1.324990706552629E-3</v>
      </c>
      <c r="ET122">
        <v>4.5198677459254959E-4</v>
      </c>
      <c r="EU122">
        <v>-2.6198240979392152E-7</v>
      </c>
      <c r="EV122">
        <v>2</v>
      </c>
      <c r="EW122">
        <v>2078</v>
      </c>
      <c r="EX122">
        <v>1</v>
      </c>
      <c r="EY122">
        <v>28</v>
      </c>
      <c r="EZ122">
        <v>1.1000000000000001</v>
      </c>
      <c r="FA122">
        <v>1.1000000000000001</v>
      </c>
      <c r="FB122">
        <v>1.6186499999999999</v>
      </c>
      <c r="FC122">
        <v>2.52319</v>
      </c>
      <c r="FD122">
        <v>2.8491200000000001</v>
      </c>
      <c r="FE122">
        <v>3.1726100000000002</v>
      </c>
      <c r="FF122">
        <v>3.0981399999999999</v>
      </c>
      <c r="FG122">
        <v>2.36816</v>
      </c>
      <c r="FH122">
        <v>35.801000000000002</v>
      </c>
      <c r="FI122">
        <v>24.2364</v>
      </c>
      <c r="FJ122">
        <v>18</v>
      </c>
      <c r="FK122">
        <v>1065.1400000000001</v>
      </c>
      <c r="FL122">
        <v>720.44</v>
      </c>
      <c r="FM122">
        <v>24.9999</v>
      </c>
      <c r="FN122">
        <v>24.309799999999999</v>
      </c>
      <c r="FO122">
        <v>30</v>
      </c>
      <c r="FP122">
        <v>24.068300000000001</v>
      </c>
      <c r="FQ122">
        <v>24.144100000000002</v>
      </c>
      <c r="FR122">
        <v>32.415500000000002</v>
      </c>
      <c r="FS122">
        <v>21.5627</v>
      </c>
      <c r="FT122">
        <v>0</v>
      </c>
      <c r="FU122">
        <v>25</v>
      </c>
      <c r="FV122">
        <v>400</v>
      </c>
      <c r="FW122">
        <v>16.532599999999999</v>
      </c>
      <c r="FX122">
        <v>101.229</v>
      </c>
      <c r="FY122">
        <v>101.583</v>
      </c>
    </row>
    <row r="123" spans="1:181" x14ac:dyDescent="0.2">
      <c r="A123">
        <v>105</v>
      </c>
      <c r="B123">
        <v>1634242284.5</v>
      </c>
      <c r="C123">
        <v>18745.400000095371</v>
      </c>
      <c r="D123" t="s">
        <v>735</v>
      </c>
      <c r="E123" t="s">
        <v>736</v>
      </c>
      <c r="F123" t="s">
        <v>300</v>
      </c>
      <c r="G123">
        <v>1634242284.5</v>
      </c>
      <c r="H123">
        <f t="shared" si="138"/>
        <v>3.9685829280219839E-3</v>
      </c>
      <c r="I123">
        <f t="shared" si="139"/>
        <v>3.9685829280219838</v>
      </c>
      <c r="J123">
        <f t="shared" si="140"/>
        <v>9.2041628347324789</v>
      </c>
      <c r="K123">
        <f t="shared" si="141"/>
        <v>293.76400000000001</v>
      </c>
      <c r="L123">
        <f t="shared" si="142"/>
        <v>216.14997181305125</v>
      </c>
      <c r="M123">
        <f t="shared" si="143"/>
        <v>19.420166100001175</v>
      </c>
      <c r="N123">
        <f t="shared" si="144"/>
        <v>26.393460181132799</v>
      </c>
      <c r="O123">
        <f t="shared" si="145"/>
        <v>0.21856220950914607</v>
      </c>
      <c r="P123">
        <f t="shared" si="146"/>
        <v>2.7421268659497979</v>
      </c>
      <c r="Q123">
        <f t="shared" si="147"/>
        <v>0.20932485850414881</v>
      </c>
      <c r="R123">
        <f t="shared" si="148"/>
        <v>0.13162544214009675</v>
      </c>
      <c r="S123">
        <f t="shared" si="149"/>
        <v>241.70434412767844</v>
      </c>
      <c r="T123">
        <f t="shared" si="150"/>
        <v>26.743206651827027</v>
      </c>
      <c r="U123">
        <f t="shared" si="151"/>
        <v>25.960999999999999</v>
      </c>
      <c r="V123">
        <f t="shared" si="152"/>
        <v>3.3664793087541298</v>
      </c>
      <c r="W123">
        <f t="shared" si="153"/>
        <v>49.750020155069024</v>
      </c>
      <c r="X123">
        <f t="shared" si="154"/>
        <v>1.7112299691177597</v>
      </c>
      <c r="Y123">
        <f t="shared" si="155"/>
        <v>3.4396568358845232</v>
      </c>
      <c r="Z123">
        <f t="shared" si="156"/>
        <v>1.6552493396363701</v>
      </c>
      <c r="AA123">
        <f t="shared" si="157"/>
        <v>-175.01450712576948</v>
      </c>
      <c r="AB123">
        <f t="shared" si="158"/>
        <v>53.781843160619893</v>
      </c>
      <c r="AC123">
        <f t="shared" si="159"/>
        <v>4.1965809525888336</v>
      </c>
      <c r="AD123">
        <f t="shared" si="160"/>
        <v>124.6682611151177</v>
      </c>
      <c r="AE123">
        <v>0</v>
      </c>
      <c r="AF123">
        <v>0</v>
      </c>
      <c r="AG123">
        <f t="shared" si="161"/>
        <v>1</v>
      </c>
      <c r="AH123">
        <f t="shared" si="162"/>
        <v>0</v>
      </c>
      <c r="AI123">
        <f t="shared" si="163"/>
        <v>47527.975499459964</v>
      </c>
      <c r="AJ123" t="s">
        <v>301</v>
      </c>
      <c r="AK123">
        <v>0</v>
      </c>
      <c r="AL123">
        <v>0</v>
      </c>
      <c r="AM123">
        <v>0</v>
      </c>
      <c r="AN123" t="e">
        <f t="shared" si="164"/>
        <v>#DIV/0!</v>
      </c>
      <c r="AO123">
        <v>-1</v>
      </c>
      <c r="AP123" t="s">
        <v>737</v>
      </c>
      <c r="AQ123">
        <v>10289.4</v>
      </c>
      <c r="AR123">
        <v>985.16946153846163</v>
      </c>
      <c r="AS123">
        <v>1134.8800000000001</v>
      </c>
      <c r="AT123">
        <f t="shared" si="165"/>
        <v>0.13191750534112723</v>
      </c>
      <c r="AU123">
        <v>0.5</v>
      </c>
      <c r="AV123">
        <f t="shared" si="166"/>
        <v>1261.0424995480198</v>
      </c>
      <c r="AW123">
        <f t="shared" si="167"/>
        <v>9.2041628347324789</v>
      </c>
      <c r="AX123">
        <f t="shared" si="168"/>
        <v>83.176790334757172</v>
      </c>
      <c r="AY123">
        <f t="shared" si="169"/>
        <v>8.0918468952393234E-3</v>
      </c>
      <c r="AZ123">
        <f t="shared" si="170"/>
        <v>-1</v>
      </c>
      <c r="BA123" t="e">
        <f t="shared" si="171"/>
        <v>#DIV/0!</v>
      </c>
      <c r="BB123" t="s">
        <v>301</v>
      </c>
      <c r="BC123">
        <v>0</v>
      </c>
      <c r="BD123" t="e">
        <f t="shared" si="172"/>
        <v>#DIV/0!</v>
      </c>
      <c r="BE123" t="e">
        <f t="shared" si="173"/>
        <v>#DIV/0!</v>
      </c>
      <c r="BF123" t="e">
        <f t="shared" si="174"/>
        <v>#DIV/0!</v>
      </c>
      <c r="BG123" t="e">
        <f t="shared" si="175"/>
        <v>#DIV/0!</v>
      </c>
      <c r="BH123">
        <f t="shared" si="176"/>
        <v>0.13191750534112723</v>
      </c>
      <c r="BI123" t="e">
        <f t="shared" si="177"/>
        <v>#DIV/0!</v>
      </c>
      <c r="BJ123" t="e">
        <f t="shared" si="178"/>
        <v>#DIV/0!</v>
      </c>
      <c r="BK123" t="e">
        <f t="shared" si="179"/>
        <v>#DIV/0!</v>
      </c>
      <c r="BL123">
        <f t="shared" si="180"/>
        <v>1499.8</v>
      </c>
      <c r="BM123">
        <f t="shared" si="181"/>
        <v>1261.0424995480198</v>
      </c>
      <c r="BN123">
        <f t="shared" si="182"/>
        <v>0.84080710731298836</v>
      </c>
      <c r="BO123">
        <f t="shared" si="183"/>
        <v>0.16115771711406751</v>
      </c>
      <c r="BP123">
        <v>6</v>
      </c>
      <c r="BQ123">
        <v>0.5</v>
      </c>
      <c r="BR123" t="s">
        <v>303</v>
      </c>
      <c r="BS123">
        <v>1634242284.5</v>
      </c>
      <c r="BT123">
        <v>293.76400000000001</v>
      </c>
      <c r="BU123">
        <v>299.98599999999999</v>
      </c>
      <c r="BV123">
        <v>19.046299999999999</v>
      </c>
      <c r="BW123">
        <v>16.7105</v>
      </c>
      <c r="BX123">
        <v>291.71899999999999</v>
      </c>
      <c r="BY123">
        <v>18.962299999999999</v>
      </c>
      <c r="BZ123">
        <v>999.99900000000002</v>
      </c>
      <c r="CA123">
        <v>89.745999999999995</v>
      </c>
      <c r="CB123">
        <v>9.9795200000000001E-2</v>
      </c>
      <c r="CC123">
        <v>26.3248</v>
      </c>
      <c r="CD123">
        <v>25.960999999999999</v>
      </c>
      <c r="CE123">
        <v>999.9</v>
      </c>
      <c r="CF123">
        <v>0</v>
      </c>
      <c r="CG123">
        <v>0</v>
      </c>
      <c r="CH123">
        <v>9992.5</v>
      </c>
      <c r="CI123">
        <v>0</v>
      </c>
      <c r="CJ123">
        <v>1.5289399999999999E-3</v>
      </c>
      <c r="CK123">
        <v>1499.8</v>
      </c>
      <c r="CL123">
        <v>0.97300399999999998</v>
      </c>
      <c r="CM123">
        <v>2.6995499999999999E-2</v>
      </c>
      <c r="CN123">
        <v>0</v>
      </c>
      <c r="CO123">
        <v>985.32799999999997</v>
      </c>
      <c r="CP123">
        <v>5.0005600000000001</v>
      </c>
      <c r="CQ123">
        <v>14642.4</v>
      </c>
      <c r="CR123">
        <v>12929.8</v>
      </c>
      <c r="CS123">
        <v>39.936999999999998</v>
      </c>
      <c r="CT123">
        <v>40.686999999999998</v>
      </c>
      <c r="CU123">
        <v>39.936999999999998</v>
      </c>
      <c r="CV123">
        <v>40.686999999999998</v>
      </c>
      <c r="CW123">
        <v>41.061999999999998</v>
      </c>
      <c r="CX123">
        <v>1454.45</v>
      </c>
      <c r="CY123">
        <v>40.35</v>
      </c>
      <c r="CZ123">
        <v>0</v>
      </c>
      <c r="DA123">
        <v>81.200000047683716</v>
      </c>
      <c r="DB123">
        <v>0</v>
      </c>
      <c r="DC123">
        <v>985.16946153846163</v>
      </c>
      <c r="DD123">
        <v>0.96321366156977395</v>
      </c>
      <c r="DE123">
        <v>-32.434187934039272</v>
      </c>
      <c r="DF123">
        <v>14647.99615384615</v>
      </c>
      <c r="DG123">
        <v>15</v>
      </c>
      <c r="DH123">
        <v>1634242305.5</v>
      </c>
      <c r="DI123" t="s">
        <v>738</v>
      </c>
      <c r="DJ123">
        <v>1634242302</v>
      </c>
      <c r="DK123">
        <v>1634242305.5</v>
      </c>
      <c r="DL123">
        <v>118</v>
      </c>
      <c r="DM123">
        <v>-0.09</v>
      </c>
      <c r="DN123">
        <v>0</v>
      </c>
      <c r="DO123">
        <v>2.0449999999999999</v>
      </c>
      <c r="DP123">
        <v>8.4000000000000005E-2</v>
      </c>
      <c r="DQ123">
        <v>300</v>
      </c>
      <c r="DR123">
        <v>17</v>
      </c>
      <c r="DS123">
        <v>0.37</v>
      </c>
      <c r="DT123">
        <v>0.03</v>
      </c>
      <c r="DU123">
        <v>-6.135799024390244</v>
      </c>
      <c r="DV123">
        <v>-0.1819655749129051</v>
      </c>
      <c r="DW123">
        <v>3.0367858875902352E-2</v>
      </c>
      <c r="DX123">
        <v>1</v>
      </c>
      <c r="DY123">
        <v>985.24603030303035</v>
      </c>
      <c r="DZ123">
        <v>-0.51105895227655984</v>
      </c>
      <c r="EA123">
        <v>0.22187117267357079</v>
      </c>
      <c r="EB123">
        <v>1</v>
      </c>
      <c r="EC123">
        <v>2.373274634146342</v>
      </c>
      <c r="ED123">
        <v>-1.164564459930283E-2</v>
      </c>
      <c r="EE123">
        <v>1.6956948321298791E-3</v>
      </c>
      <c r="EF123">
        <v>1</v>
      </c>
      <c r="EG123">
        <v>3</v>
      </c>
      <c r="EH123">
        <v>3</v>
      </c>
      <c r="EI123" t="s">
        <v>327</v>
      </c>
      <c r="EJ123">
        <v>100</v>
      </c>
      <c r="EK123">
        <v>100</v>
      </c>
      <c r="EL123">
        <v>2.0449999999999999</v>
      </c>
      <c r="EM123">
        <v>8.4000000000000005E-2</v>
      </c>
      <c r="EN123">
        <v>1.6484648066414871</v>
      </c>
      <c r="EO123">
        <v>1.948427853356016E-3</v>
      </c>
      <c r="EP123">
        <v>-1.17243448438673E-6</v>
      </c>
      <c r="EQ123">
        <v>3.7522437633766031E-10</v>
      </c>
      <c r="ER123">
        <v>-6.2496024440913012E-2</v>
      </c>
      <c r="ES123">
        <v>1.324990706552629E-3</v>
      </c>
      <c r="ET123">
        <v>4.5198677459254959E-4</v>
      </c>
      <c r="EU123">
        <v>-2.6198240979392152E-7</v>
      </c>
      <c r="EV123">
        <v>2</v>
      </c>
      <c r="EW123">
        <v>2078</v>
      </c>
      <c r="EX123">
        <v>1</v>
      </c>
      <c r="EY123">
        <v>28</v>
      </c>
      <c r="EZ123">
        <v>2.4</v>
      </c>
      <c r="FA123">
        <v>2.4</v>
      </c>
      <c r="FB123">
        <v>1.2805200000000001</v>
      </c>
      <c r="FC123">
        <v>2.5293000000000001</v>
      </c>
      <c r="FD123">
        <v>2.8491200000000001</v>
      </c>
      <c r="FE123">
        <v>3.1738300000000002</v>
      </c>
      <c r="FF123">
        <v>3.0981399999999999</v>
      </c>
      <c r="FG123">
        <v>2.3889200000000002</v>
      </c>
      <c r="FH123">
        <v>35.824399999999997</v>
      </c>
      <c r="FI123">
        <v>24.227599999999999</v>
      </c>
      <c r="FJ123">
        <v>18</v>
      </c>
      <c r="FK123">
        <v>1066.32</v>
      </c>
      <c r="FL123">
        <v>720.01599999999996</v>
      </c>
      <c r="FM123">
        <v>24.9999</v>
      </c>
      <c r="FN123">
        <v>24.311900000000001</v>
      </c>
      <c r="FO123">
        <v>30</v>
      </c>
      <c r="FP123">
        <v>24.068300000000001</v>
      </c>
      <c r="FQ123">
        <v>24.146100000000001</v>
      </c>
      <c r="FR123">
        <v>25.648900000000001</v>
      </c>
      <c r="FS123">
        <v>21.049499999999998</v>
      </c>
      <c r="FT123">
        <v>0</v>
      </c>
      <c r="FU123">
        <v>25</v>
      </c>
      <c r="FV123">
        <v>300</v>
      </c>
      <c r="FW123">
        <v>16.723700000000001</v>
      </c>
      <c r="FX123">
        <v>101.223</v>
      </c>
      <c r="FY123">
        <v>101.57899999999999</v>
      </c>
    </row>
    <row r="124" spans="1:181" x14ac:dyDescent="0.2">
      <c r="A124">
        <v>106</v>
      </c>
      <c r="B124">
        <v>1634242426.5</v>
      </c>
      <c r="C124">
        <v>18887.400000095371</v>
      </c>
      <c r="D124" t="s">
        <v>739</v>
      </c>
      <c r="E124" t="s">
        <v>740</v>
      </c>
      <c r="F124" t="s">
        <v>300</v>
      </c>
      <c r="G124">
        <v>1634242426.5</v>
      </c>
      <c r="H124">
        <f t="shared" si="138"/>
        <v>4.0626149613051396E-3</v>
      </c>
      <c r="I124">
        <f t="shared" si="139"/>
        <v>4.0626149613051394</v>
      </c>
      <c r="J124">
        <f t="shared" si="140"/>
        <v>5.9544884132464748</v>
      </c>
      <c r="K124">
        <f t="shared" si="141"/>
        <v>195.929</v>
      </c>
      <c r="L124">
        <f t="shared" si="142"/>
        <v>147.08109755449493</v>
      </c>
      <c r="M124">
        <f t="shared" si="143"/>
        <v>13.214123461400748</v>
      </c>
      <c r="N124">
        <f t="shared" si="144"/>
        <v>17.602737800549303</v>
      </c>
      <c r="O124">
        <f t="shared" si="145"/>
        <v>0.2263853120130665</v>
      </c>
      <c r="P124">
        <f t="shared" si="146"/>
        <v>2.7435342794191211</v>
      </c>
      <c r="Q124">
        <f t="shared" si="147"/>
        <v>0.21649578120190394</v>
      </c>
      <c r="R124">
        <f t="shared" si="148"/>
        <v>0.13616239505408556</v>
      </c>
      <c r="S124">
        <f t="shared" si="149"/>
        <v>241.73959712715202</v>
      </c>
      <c r="T124">
        <f t="shared" si="150"/>
        <v>26.669437870484799</v>
      </c>
      <c r="U124">
        <f t="shared" si="151"/>
        <v>25.926200000000001</v>
      </c>
      <c r="V124">
        <f t="shared" si="152"/>
        <v>3.3595511604075581</v>
      </c>
      <c r="W124">
        <f t="shared" si="153"/>
        <v>50.184212815726312</v>
      </c>
      <c r="X124">
        <f t="shared" si="154"/>
        <v>1.7213001331834701</v>
      </c>
      <c r="Y124">
        <f t="shared" si="155"/>
        <v>3.4299634020443639</v>
      </c>
      <c r="Z124">
        <f t="shared" si="156"/>
        <v>1.638251027224088</v>
      </c>
      <c r="AA124">
        <f t="shared" si="157"/>
        <v>-179.16131979355666</v>
      </c>
      <c r="AB124">
        <f t="shared" si="158"/>
        <v>51.886624561272853</v>
      </c>
      <c r="AC124">
        <f t="shared" si="159"/>
        <v>4.0449447496649888</v>
      </c>
      <c r="AD124">
        <f t="shared" si="160"/>
        <v>118.5098466445332</v>
      </c>
      <c r="AE124">
        <v>0</v>
      </c>
      <c r="AF124">
        <v>0</v>
      </c>
      <c r="AG124">
        <f t="shared" si="161"/>
        <v>1</v>
      </c>
      <c r="AH124">
        <f t="shared" si="162"/>
        <v>0</v>
      </c>
      <c r="AI124">
        <f t="shared" si="163"/>
        <v>47573.621063754683</v>
      </c>
      <c r="AJ124" t="s">
        <v>301</v>
      </c>
      <c r="AK124">
        <v>0</v>
      </c>
      <c r="AL124">
        <v>0</v>
      </c>
      <c r="AM124">
        <v>0</v>
      </c>
      <c r="AN124" t="e">
        <f t="shared" si="164"/>
        <v>#DIV/0!</v>
      </c>
      <c r="AO124">
        <v>-1</v>
      </c>
      <c r="AP124" t="s">
        <v>741</v>
      </c>
      <c r="AQ124">
        <v>10293.299999999999</v>
      </c>
      <c r="AR124">
        <v>921.54812000000004</v>
      </c>
      <c r="AS124">
        <v>1043.0899999999999</v>
      </c>
      <c r="AT124">
        <f t="shared" si="165"/>
        <v>0.11652099051855536</v>
      </c>
      <c r="AU124">
        <v>0.5</v>
      </c>
      <c r="AV124">
        <f t="shared" si="166"/>
        <v>1261.2197995477472</v>
      </c>
      <c r="AW124">
        <f t="shared" si="167"/>
        <v>5.9544884132464748</v>
      </c>
      <c r="AX124">
        <f t="shared" si="168"/>
        <v>73.479290152458674</v>
      </c>
      <c r="AY124">
        <f t="shared" si="169"/>
        <v>5.5140970794624695E-3</v>
      </c>
      <c r="AZ124">
        <f t="shared" si="170"/>
        <v>-1</v>
      </c>
      <c r="BA124" t="e">
        <f t="shared" si="171"/>
        <v>#DIV/0!</v>
      </c>
      <c r="BB124" t="s">
        <v>301</v>
      </c>
      <c r="BC124">
        <v>0</v>
      </c>
      <c r="BD124" t="e">
        <f t="shared" si="172"/>
        <v>#DIV/0!</v>
      </c>
      <c r="BE124" t="e">
        <f t="shared" si="173"/>
        <v>#DIV/0!</v>
      </c>
      <c r="BF124" t="e">
        <f t="shared" si="174"/>
        <v>#DIV/0!</v>
      </c>
      <c r="BG124" t="e">
        <f t="shared" si="175"/>
        <v>#DIV/0!</v>
      </c>
      <c r="BH124">
        <f t="shared" si="176"/>
        <v>0.11652099051855534</v>
      </c>
      <c r="BI124" t="e">
        <f t="shared" si="177"/>
        <v>#DIV/0!</v>
      </c>
      <c r="BJ124" t="e">
        <f t="shared" si="178"/>
        <v>#DIV/0!</v>
      </c>
      <c r="BK124" t="e">
        <f t="shared" si="179"/>
        <v>#DIV/0!</v>
      </c>
      <c r="BL124">
        <f t="shared" si="180"/>
        <v>1500.01</v>
      </c>
      <c r="BM124">
        <f t="shared" si="181"/>
        <v>1261.2197995477472</v>
      </c>
      <c r="BN124">
        <f t="shared" si="182"/>
        <v>0.840807594314536</v>
      </c>
      <c r="BO124">
        <f t="shared" si="183"/>
        <v>0.16115865702705451</v>
      </c>
      <c r="BP124">
        <v>6</v>
      </c>
      <c r="BQ124">
        <v>0.5</v>
      </c>
      <c r="BR124" t="s">
        <v>303</v>
      </c>
      <c r="BS124">
        <v>1634242426.5</v>
      </c>
      <c r="BT124">
        <v>195.929</v>
      </c>
      <c r="BU124">
        <v>199.97900000000001</v>
      </c>
      <c r="BV124">
        <v>19.159099999999999</v>
      </c>
      <c r="BW124">
        <v>16.7684</v>
      </c>
      <c r="BX124">
        <v>194.19499999999999</v>
      </c>
      <c r="BY124">
        <v>19.074100000000001</v>
      </c>
      <c r="BZ124">
        <v>1000.07</v>
      </c>
      <c r="CA124">
        <v>89.742900000000006</v>
      </c>
      <c r="CB124">
        <v>9.9531700000000001E-2</v>
      </c>
      <c r="CC124">
        <v>26.277000000000001</v>
      </c>
      <c r="CD124">
        <v>25.926200000000001</v>
      </c>
      <c r="CE124">
        <v>999.9</v>
      </c>
      <c r="CF124">
        <v>0</v>
      </c>
      <c r="CG124">
        <v>0</v>
      </c>
      <c r="CH124">
        <v>10001.200000000001</v>
      </c>
      <c r="CI124">
        <v>0</v>
      </c>
      <c r="CJ124">
        <v>1.5289399999999999E-3</v>
      </c>
      <c r="CK124">
        <v>1500.01</v>
      </c>
      <c r="CL124">
        <v>0.972993</v>
      </c>
      <c r="CM124">
        <v>2.7006800000000001E-2</v>
      </c>
      <c r="CN124">
        <v>0</v>
      </c>
      <c r="CO124">
        <v>920.68200000000002</v>
      </c>
      <c r="CP124">
        <v>5.0005600000000001</v>
      </c>
      <c r="CQ124">
        <v>13627.4</v>
      </c>
      <c r="CR124">
        <v>12931.6</v>
      </c>
      <c r="CS124">
        <v>38.186999999999998</v>
      </c>
      <c r="CT124">
        <v>38.936999999999998</v>
      </c>
      <c r="CU124">
        <v>38.25</v>
      </c>
      <c r="CV124">
        <v>38</v>
      </c>
      <c r="CW124">
        <v>39.25</v>
      </c>
      <c r="CX124">
        <v>1454.63</v>
      </c>
      <c r="CY124">
        <v>40.380000000000003</v>
      </c>
      <c r="CZ124">
        <v>0</v>
      </c>
      <c r="DA124">
        <v>141.70000004768369</v>
      </c>
      <c r="DB124">
        <v>0</v>
      </c>
      <c r="DC124">
        <v>921.54812000000004</v>
      </c>
      <c r="DD124">
        <v>-5.8689230560298347</v>
      </c>
      <c r="DE124">
        <v>-100.5769229217607</v>
      </c>
      <c r="DF124">
        <v>13638.556</v>
      </c>
      <c r="DG124">
        <v>15</v>
      </c>
      <c r="DH124">
        <v>1634242451.5</v>
      </c>
      <c r="DI124" t="s">
        <v>742</v>
      </c>
      <c r="DJ124">
        <v>1634242444</v>
      </c>
      <c r="DK124">
        <v>1634242451.5</v>
      </c>
      <c r="DL124">
        <v>119</v>
      </c>
      <c r="DM124">
        <v>-0.16800000000000001</v>
      </c>
      <c r="DN124">
        <v>1E-3</v>
      </c>
      <c r="DO124">
        <v>1.734</v>
      </c>
      <c r="DP124">
        <v>8.5000000000000006E-2</v>
      </c>
      <c r="DQ124">
        <v>200</v>
      </c>
      <c r="DR124">
        <v>17</v>
      </c>
      <c r="DS124">
        <v>0.36</v>
      </c>
      <c r="DT124">
        <v>0.03</v>
      </c>
      <c r="DU124">
        <v>-3.8841082926829271</v>
      </c>
      <c r="DV124">
        <v>-1.2781881533097389E-2</v>
      </c>
      <c r="DW124">
        <v>1.7307758573575222E-2</v>
      </c>
      <c r="DX124">
        <v>1</v>
      </c>
      <c r="DY124">
        <v>921.91330303030304</v>
      </c>
      <c r="DZ124">
        <v>-5.9125094083565211</v>
      </c>
      <c r="EA124">
        <v>0.61758358456990203</v>
      </c>
      <c r="EB124">
        <v>0</v>
      </c>
      <c r="EC124">
        <v>2.429401219512195</v>
      </c>
      <c r="ED124">
        <v>8.7775609756060771E-3</v>
      </c>
      <c r="EE124">
        <v>1.822491185862374E-3</v>
      </c>
      <c r="EF124">
        <v>1</v>
      </c>
      <c r="EG124">
        <v>2</v>
      </c>
      <c r="EH124">
        <v>3</v>
      </c>
      <c r="EI124" t="s">
        <v>305</v>
      </c>
      <c r="EJ124">
        <v>100</v>
      </c>
      <c r="EK124">
        <v>100</v>
      </c>
      <c r="EL124">
        <v>1.734</v>
      </c>
      <c r="EM124">
        <v>8.5000000000000006E-2</v>
      </c>
      <c r="EN124">
        <v>1.5583576596477151</v>
      </c>
      <c r="EO124">
        <v>1.948427853356016E-3</v>
      </c>
      <c r="EP124">
        <v>-1.17243448438673E-6</v>
      </c>
      <c r="EQ124">
        <v>3.7522437633766031E-10</v>
      </c>
      <c r="ER124">
        <v>-6.2373974567094433E-2</v>
      </c>
      <c r="ES124">
        <v>1.324990706552629E-3</v>
      </c>
      <c r="ET124">
        <v>4.5198677459254959E-4</v>
      </c>
      <c r="EU124">
        <v>-2.6198240979392152E-7</v>
      </c>
      <c r="EV124">
        <v>2</v>
      </c>
      <c r="EW124">
        <v>2078</v>
      </c>
      <c r="EX124">
        <v>1</v>
      </c>
      <c r="EY124">
        <v>28</v>
      </c>
      <c r="EZ124">
        <v>2.1</v>
      </c>
      <c r="FA124">
        <v>2</v>
      </c>
      <c r="FB124">
        <v>0.92040999999999995</v>
      </c>
      <c r="FC124">
        <v>2.5366200000000001</v>
      </c>
      <c r="FD124">
        <v>2.8491200000000001</v>
      </c>
      <c r="FE124">
        <v>3.1738300000000002</v>
      </c>
      <c r="FF124">
        <v>3.0981399999999999</v>
      </c>
      <c r="FG124">
        <v>2.3913600000000002</v>
      </c>
      <c r="FH124">
        <v>35.847700000000003</v>
      </c>
      <c r="FI124">
        <v>24.227599999999999</v>
      </c>
      <c r="FJ124">
        <v>18</v>
      </c>
      <c r="FK124">
        <v>1065.4000000000001</v>
      </c>
      <c r="FL124">
        <v>719.51900000000001</v>
      </c>
      <c r="FM124">
        <v>24.999700000000001</v>
      </c>
      <c r="FN124">
        <v>24.315999999999999</v>
      </c>
      <c r="FO124">
        <v>30.0001</v>
      </c>
      <c r="FP124">
        <v>24.074300000000001</v>
      </c>
      <c r="FQ124">
        <v>24.1509</v>
      </c>
      <c r="FR124">
        <v>18.4514</v>
      </c>
      <c r="FS124">
        <v>21.163599999999999</v>
      </c>
      <c r="FT124">
        <v>0</v>
      </c>
      <c r="FU124">
        <v>25</v>
      </c>
      <c r="FV124">
        <v>200</v>
      </c>
      <c r="FW124">
        <v>16.735099999999999</v>
      </c>
      <c r="FX124">
        <v>101.22199999999999</v>
      </c>
      <c r="FY124">
        <v>101.581</v>
      </c>
    </row>
    <row r="125" spans="1:181" x14ac:dyDescent="0.2">
      <c r="A125">
        <v>107</v>
      </c>
      <c r="B125">
        <v>1634242572.5</v>
      </c>
      <c r="C125">
        <v>19033.400000095371</v>
      </c>
      <c r="D125" t="s">
        <v>743</v>
      </c>
      <c r="E125" t="s">
        <v>744</v>
      </c>
      <c r="F125" t="s">
        <v>300</v>
      </c>
      <c r="G125">
        <v>1634242572.5</v>
      </c>
      <c r="H125">
        <f t="shared" si="138"/>
        <v>4.3089318384856691E-3</v>
      </c>
      <c r="I125">
        <f t="shared" si="139"/>
        <v>4.3089318384856687</v>
      </c>
      <c r="J125">
        <f t="shared" si="140"/>
        <v>1.9762925643243205</v>
      </c>
      <c r="K125">
        <f t="shared" si="141"/>
        <v>98.536900000000003</v>
      </c>
      <c r="L125">
        <f t="shared" si="142"/>
        <v>82.187495445972885</v>
      </c>
      <c r="M125">
        <f t="shared" si="143"/>
        <v>7.384467089137563</v>
      </c>
      <c r="N125">
        <f t="shared" si="144"/>
        <v>8.8534452980619811</v>
      </c>
      <c r="O125">
        <f t="shared" si="145"/>
        <v>0.24115248693582197</v>
      </c>
      <c r="P125">
        <f t="shared" si="146"/>
        <v>2.7453362381627024</v>
      </c>
      <c r="Q125">
        <f t="shared" si="147"/>
        <v>0.22997192456576587</v>
      </c>
      <c r="R125">
        <f t="shared" si="148"/>
        <v>0.14469377812941436</v>
      </c>
      <c r="S125">
        <f t="shared" si="149"/>
        <v>241.71130712748544</v>
      </c>
      <c r="T125">
        <f t="shared" si="150"/>
        <v>26.49356749517986</v>
      </c>
      <c r="U125">
        <f t="shared" si="151"/>
        <v>25.841999999999999</v>
      </c>
      <c r="V125">
        <f t="shared" si="152"/>
        <v>3.3428397210840637</v>
      </c>
      <c r="W125">
        <f t="shared" si="153"/>
        <v>50.074206308615757</v>
      </c>
      <c r="X125">
        <f t="shared" si="154"/>
        <v>1.7066644348221602</v>
      </c>
      <c r="Y125">
        <f t="shared" si="155"/>
        <v>3.4082705660948482</v>
      </c>
      <c r="Z125">
        <f t="shared" si="156"/>
        <v>1.6361752862619034</v>
      </c>
      <c r="AA125">
        <f t="shared" si="157"/>
        <v>-190.02389407721802</v>
      </c>
      <c r="AB125">
        <f t="shared" si="158"/>
        <v>48.486951438250784</v>
      </c>
      <c r="AC125">
        <f t="shared" si="159"/>
        <v>3.7738054961449183</v>
      </c>
      <c r="AD125">
        <f t="shared" si="160"/>
        <v>103.94816998466312</v>
      </c>
      <c r="AE125">
        <v>0</v>
      </c>
      <c r="AF125">
        <v>0</v>
      </c>
      <c r="AG125">
        <f t="shared" si="161"/>
        <v>1</v>
      </c>
      <c r="AH125">
        <f t="shared" si="162"/>
        <v>0</v>
      </c>
      <c r="AI125">
        <f t="shared" si="163"/>
        <v>47639.675816592004</v>
      </c>
      <c r="AJ125" t="s">
        <v>301</v>
      </c>
      <c r="AK125">
        <v>0</v>
      </c>
      <c r="AL125">
        <v>0</v>
      </c>
      <c r="AM125">
        <v>0</v>
      </c>
      <c r="AN125" t="e">
        <f t="shared" si="164"/>
        <v>#DIV/0!</v>
      </c>
      <c r="AO125">
        <v>-1</v>
      </c>
      <c r="AP125" t="s">
        <v>745</v>
      </c>
      <c r="AQ125">
        <v>10295.9</v>
      </c>
      <c r="AR125">
        <v>875.09792000000004</v>
      </c>
      <c r="AS125">
        <v>973.00099999999998</v>
      </c>
      <c r="AT125">
        <f t="shared" si="165"/>
        <v>0.10061971159330763</v>
      </c>
      <c r="AU125">
        <v>0.5</v>
      </c>
      <c r="AV125">
        <f t="shared" si="166"/>
        <v>1261.0763995479199</v>
      </c>
      <c r="AW125">
        <f t="shared" si="167"/>
        <v>1.9762925643243205</v>
      </c>
      <c r="AX125">
        <f t="shared" si="168"/>
        <v>63.444571809819237</v>
      </c>
      <c r="AY125">
        <f t="shared" si="169"/>
        <v>2.3601207392282371E-3</v>
      </c>
      <c r="AZ125">
        <f t="shared" si="170"/>
        <v>-1</v>
      </c>
      <c r="BA125" t="e">
        <f t="shared" si="171"/>
        <v>#DIV/0!</v>
      </c>
      <c r="BB125" t="s">
        <v>301</v>
      </c>
      <c r="BC125">
        <v>0</v>
      </c>
      <c r="BD125" t="e">
        <f t="shared" si="172"/>
        <v>#DIV/0!</v>
      </c>
      <c r="BE125" t="e">
        <f t="shared" si="173"/>
        <v>#DIV/0!</v>
      </c>
      <c r="BF125" t="e">
        <f t="shared" si="174"/>
        <v>#DIV/0!</v>
      </c>
      <c r="BG125" t="e">
        <f t="shared" si="175"/>
        <v>#DIV/0!</v>
      </c>
      <c r="BH125">
        <f t="shared" si="176"/>
        <v>0.10061971159330765</v>
      </c>
      <c r="BI125" t="e">
        <f t="shared" si="177"/>
        <v>#DIV/0!</v>
      </c>
      <c r="BJ125" t="e">
        <f t="shared" si="178"/>
        <v>#DIV/0!</v>
      </c>
      <c r="BK125" t="e">
        <f t="shared" si="179"/>
        <v>#DIV/0!</v>
      </c>
      <c r="BL125">
        <f t="shared" si="180"/>
        <v>1499.84</v>
      </c>
      <c r="BM125">
        <f t="shared" si="181"/>
        <v>1261.0763995479199</v>
      </c>
      <c r="BN125">
        <f t="shared" si="182"/>
        <v>0.84080728580909958</v>
      </c>
      <c r="BO125">
        <f t="shared" si="183"/>
        <v>0.16115806161156221</v>
      </c>
      <c r="BP125">
        <v>6</v>
      </c>
      <c r="BQ125">
        <v>0.5</v>
      </c>
      <c r="BR125" t="s">
        <v>303</v>
      </c>
      <c r="BS125">
        <v>1634242572.5</v>
      </c>
      <c r="BT125">
        <v>98.536900000000003</v>
      </c>
      <c r="BU125">
        <v>99.977400000000003</v>
      </c>
      <c r="BV125">
        <v>18.994800000000001</v>
      </c>
      <c r="BW125">
        <v>16.458600000000001</v>
      </c>
      <c r="BX125">
        <v>96.982900000000001</v>
      </c>
      <c r="BY125">
        <v>18.915800000000001</v>
      </c>
      <c r="BZ125">
        <v>1000.02</v>
      </c>
      <c r="CA125">
        <v>89.749200000000002</v>
      </c>
      <c r="CB125">
        <v>9.9834199999999998E-2</v>
      </c>
      <c r="CC125">
        <v>26.169599999999999</v>
      </c>
      <c r="CD125">
        <v>25.841999999999999</v>
      </c>
      <c r="CE125">
        <v>999.9</v>
      </c>
      <c r="CF125">
        <v>0</v>
      </c>
      <c r="CG125">
        <v>0</v>
      </c>
      <c r="CH125">
        <v>10011.200000000001</v>
      </c>
      <c r="CI125">
        <v>0</v>
      </c>
      <c r="CJ125">
        <v>1.5289399999999999E-3</v>
      </c>
      <c r="CK125">
        <v>1499.84</v>
      </c>
      <c r="CL125">
        <v>0.97300399999999998</v>
      </c>
      <c r="CM125">
        <v>2.6996300000000001E-2</v>
      </c>
      <c r="CN125">
        <v>0</v>
      </c>
      <c r="CO125">
        <v>873.95500000000004</v>
      </c>
      <c r="CP125">
        <v>5.0005600000000001</v>
      </c>
      <c r="CQ125">
        <v>12896.1</v>
      </c>
      <c r="CR125">
        <v>12930.1</v>
      </c>
      <c r="CS125">
        <v>37.375</v>
      </c>
      <c r="CT125">
        <v>37.936999999999998</v>
      </c>
      <c r="CU125">
        <v>36.375</v>
      </c>
      <c r="CV125">
        <v>36.686999999999998</v>
      </c>
      <c r="CW125">
        <v>38</v>
      </c>
      <c r="CX125">
        <v>1454.48</v>
      </c>
      <c r="CY125">
        <v>40.36</v>
      </c>
      <c r="CZ125">
        <v>0</v>
      </c>
      <c r="DA125">
        <v>145.4000000953674</v>
      </c>
      <c r="DB125">
        <v>0</v>
      </c>
      <c r="DC125">
        <v>875.09792000000004</v>
      </c>
      <c r="DD125">
        <v>-7.6873076899855626</v>
      </c>
      <c r="DE125">
        <v>-119.6538461018887</v>
      </c>
      <c r="DF125">
        <v>12912.016</v>
      </c>
      <c r="DG125">
        <v>15</v>
      </c>
      <c r="DH125">
        <v>1634242597.5</v>
      </c>
      <c r="DI125" t="s">
        <v>746</v>
      </c>
      <c r="DJ125">
        <v>1634242588.5</v>
      </c>
      <c r="DK125">
        <v>1634242597.5</v>
      </c>
      <c r="DL125">
        <v>120</v>
      </c>
      <c r="DM125">
        <v>-1.7999999999999999E-2</v>
      </c>
      <c r="DN125">
        <v>-1E-3</v>
      </c>
      <c r="DO125">
        <v>1.554</v>
      </c>
      <c r="DP125">
        <v>7.9000000000000001E-2</v>
      </c>
      <c r="DQ125">
        <v>100</v>
      </c>
      <c r="DR125">
        <v>16</v>
      </c>
      <c r="DS125">
        <v>0.28999999999999998</v>
      </c>
      <c r="DT125">
        <v>0.02</v>
      </c>
      <c r="DU125">
        <v>-1.4615539024390241</v>
      </c>
      <c r="DV125">
        <v>5.2094634146340253E-2</v>
      </c>
      <c r="DW125">
        <v>2.0302624350134569E-2</v>
      </c>
      <c r="DX125">
        <v>1</v>
      </c>
      <c r="DY125">
        <v>875.53714285714284</v>
      </c>
      <c r="DZ125">
        <v>-7.3023874755380138</v>
      </c>
      <c r="EA125">
        <v>0.74987290895979952</v>
      </c>
      <c r="EB125">
        <v>0</v>
      </c>
      <c r="EC125">
        <v>2.5834446341463408</v>
      </c>
      <c r="ED125">
        <v>-6.5592334494819424E-3</v>
      </c>
      <c r="EE125">
        <v>5.3385588160105761E-3</v>
      </c>
      <c r="EF125">
        <v>1</v>
      </c>
      <c r="EG125">
        <v>2</v>
      </c>
      <c r="EH125">
        <v>3</v>
      </c>
      <c r="EI125" t="s">
        <v>305</v>
      </c>
      <c r="EJ125">
        <v>100</v>
      </c>
      <c r="EK125">
        <v>100</v>
      </c>
      <c r="EL125">
        <v>1.554</v>
      </c>
      <c r="EM125">
        <v>7.9000000000000001E-2</v>
      </c>
      <c r="EN125">
        <v>1.3906125776966181</v>
      </c>
      <c r="EO125">
        <v>1.948427853356016E-3</v>
      </c>
      <c r="EP125">
        <v>-1.17243448438673E-6</v>
      </c>
      <c r="EQ125">
        <v>3.7522437633766031E-10</v>
      </c>
      <c r="ER125">
        <v>-6.1541161750513551E-2</v>
      </c>
      <c r="ES125">
        <v>1.324990706552629E-3</v>
      </c>
      <c r="ET125">
        <v>4.5198677459254959E-4</v>
      </c>
      <c r="EU125">
        <v>-2.6198240979392152E-7</v>
      </c>
      <c r="EV125">
        <v>2</v>
      </c>
      <c r="EW125">
        <v>2078</v>
      </c>
      <c r="EX125">
        <v>1</v>
      </c>
      <c r="EY125">
        <v>28</v>
      </c>
      <c r="EZ125">
        <v>2.1</v>
      </c>
      <c r="FA125">
        <v>2</v>
      </c>
      <c r="FB125">
        <v>0.53710899999999995</v>
      </c>
      <c r="FC125">
        <v>2.5537100000000001</v>
      </c>
      <c r="FD125">
        <v>2.8491200000000001</v>
      </c>
      <c r="FE125">
        <v>3.1738300000000002</v>
      </c>
      <c r="FF125">
        <v>3.0981399999999999</v>
      </c>
      <c r="FG125">
        <v>2.47437</v>
      </c>
      <c r="FH125">
        <v>35.871099999999998</v>
      </c>
      <c r="FI125">
        <v>24.2364</v>
      </c>
      <c r="FJ125">
        <v>18</v>
      </c>
      <c r="FK125">
        <v>1065.96</v>
      </c>
      <c r="FL125">
        <v>718.21100000000001</v>
      </c>
      <c r="FM125">
        <v>24.9998</v>
      </c>
      <c r="FN125">
        <v>24.330300000000001</v>
      </c>
      <c r="FO125">
        <v>30.0002</v>
      </c>
      <c r="FP125">
        <v>24.086500000000001</v>
      </c>
      <c r="FQ125">
        <v>24.162500000000001</v>
      </c>
      <c r="FR125">
        <v>10.7979</v>
      </c>
      <c r="FS125">
        <v>23.5883</v>
      </c>
      <c r="FT125">
        <v>0</v>
      </c>
      <c r="FU125">
        <v>25</v>
      </c>
      <c r="FV125">
        <v>100</v>
      </c>
      <c r="FW125">
        <v>16.380400000000002</v>
      </c>
      <c r="FX125">
        <v>101.217</v>
      </c>
      <c r="FY125">
        <v>101.572</v>
      </c>
    </row>
    <row r="126" spans="1:181" x14ac:dyDescent="0.2">
      <c r="A126">
        <v>108</v>
      </c>
      <c r="B126">
        <v>1634242718.5</v>
      </c>
      <c r="C126">
        <v>19179.400000095371</v>
      </c>
      <c r="D126" t="s">
        <v>747</v>
      </c>
      <c r="E126" t="s">
        <v>748</v>
      </c>
      <c r="F126" t="s">
        <v>300</v>
      </c>
      <c r="G126">
        <v>1634242718.5</v>
      </c>
      <c r="H126">
        <f t="shared" si="138"/>
        <v>4.5802306939233582E-3</v>
      </c>
      <c r="I126">
        <f t="shared" si="139"/>
        <v>4.5802306939233581</v>
      </c>
      <c r="J126">
        <f t="shared" si="140"/>
        <v>-0.1075511223498322</v>
      </c>
      <c r="K126">
        <f t="shared" si="141"/>
        <v>49.934199999999997</v>
      </c>
      <c r="L126">
        <f t="shared" si="142"/>
        <v>49.159540210502961</v>
      </c>
      <c r="M126">
        <f t="shared" si="143"/>
        <v>4.4167535200918042</v>
      </c>
      <c r="N126">
        <f t="shared" si="144"/>
        <v>4.4863530594179188</v>
      </c>
      <c r="O126">
        <f t="shared" si="145"/>
        <v>0.2575528147317504</v>
      </c>
      <c r="P126">
        <f t="shared" si="146"/>
        <v>2.743798257563554</v>
      </c>
      <c r="Q126">
        <f t="shared" si="147"/>
        <v>0.24483611704359276</v>
      </c>
      <c r="R126">
        <f t="shared" si="148"/>
        <v>0.15411277894207953</v>
      </c>
      <c r="S126">
        <f t="shared" si="149"/>
        <v>241.73524712757279</v>
      </c>
      <c r="T126">
        <f t="shared" si="150"/>
        <v>26.469947870406283</v>
      </c>
      <c r="U126">
        <f t="shared" si="151"/>
        <v>25.813500000000001</v>
      </c>
      <c r="V126">
        <f t="shared" si="152"/>
        <v>3.3371997078887423</v>
      </c>
      <c r="W126">
        <f t="shared" si="153"/>
        <v>49.833124118104841</v>
      </c>
      <c r="X126">
        <f t="shared" si="154"/>
        <v>1.70358364138288</v>
      </c>
      <c r="Y126">
        <f t="shared" si="155"/>
        <v>3.4185768432767234</v>
      </c>
      <c r="Z126">
        <f t="shared" si="156"/>
        <v>1.6336160665058623</v>
      </c>
      <c r="AA126">
        <f t="shared" si="157"/>
        <v>-201.98817360202011</v>
      </c>
      <c r="AB126">
        <f t="shared" si="158"/>
        <v>60.23451095667118</v>
      </c>
      <c r="AC126">
        <f t="shared" si="159"/>
        <v>4.6912945045072485</v>
      </c>
      <c r="AD126">
        <f t="shared" si="160"/>
        <v>104.67287898673112</v>
      </c>
      <c r="AE126">
        <v>0</v>
      </c>
      <c r="AF126">
        <v>0</v>
      </c>
      <c r="AG126">
        <f t="shared" si="161"/>
        <v>1</v>
      </c>
      <c r="AH126">
        <f t="shared" si="162"/>
        <v>0</v>
      </c>
      <c r="AI126">
        <f t="shared" si="163"/>
        <v>47589.77686482689</v>
      </c>
      <c r="AJ126" t="s">
        <v>301</v>
      </c>
      <c r="AK126">
        <v>0</v>
      </c>
      <c r="AL126">
        <v>0</v>
      </c>
      <c r="AM126">
        <v>0</v>
      </c>
      <c r="AN126" t="e">
        <f t="shared" si="164"/>
        <v>#DIV/0!</v>
      </c>
      <c r="AO126">
        <v>-1</v>
      </c>
      <c r="AP126" t="s">
        <v>749</v>
      </c>
      <c r="AQ126">
        <v>10286.9</v>
      </c>
      <c r="AR126">
        <v>853.31419230769234</v>
      </c>
      <c r="AS126">
        <v>930.303</v>
      </c>
      <c r="AT126">
        <f t="shared" si="165"/>
        <v>8.2756701518008291E-2</v>
      </c>
      <c r="AU126">
        <v>0.5</v>
      </c>
      <c r="AV126">
        <f t="shared" si="166"/>
        <v>1261.2023995479653</v>
      </c>
      <c r="AW126">
        <f t="shared" si="167"/>
        <v>-0.1075511223498322</v>
      </c>
      <c r="AX126">
        <f t="shared" si="168"/>
        <v>52.186475266593398</v>
      </c>
      <c r="AY126">
        <f t="shared" si="169"/>
        <v>7.0761749103080945E-4</v>
      </c>
      <c r="AZ126">
        <f t="shared" si="170"/>
        <v>-1</v>
      </c>
      <c r="BA126" t="e">
        <f t="shared" si="171"/>
        <v>#DIV/0!</v>
      </c>
      <c r="BB126" t="s">
        <v>301</v>
      </c>
      <c r="BC126">
        <v>0</v>
      </c>
      <c r="BD126" t="e">
        <f t="shared" si="172"/>
        <v>#DIV/0!</v>
      </c>
      <c r="BE126" t="e">
        <f t="shared" si="173"/>
        <v>#DIV/0!</v>
      </c>
      <c r="BF126" t="e">
        <f t="shared" si="174"/>
        <v>#DIV/0!</v>
      </c>
      <c r="BG126" t="e">
        <f t="shared" si="175"/>
        <v>#DIV/0!</v>
      </c>
      <c r="BH126">
        <f t="shared" si="176"/>
        <v>8.2756701518008277E-2</v>
      </c>
      <c r="BI126" t="e">
        <f t="shared" si="177"/>
        <v>#DIV/0!</v>
      </c>
      <c r="BJ126" t="e">
        <f t="shared" si="178"/>
        <v>#DIV/0!</v>
      </c>
      <c r="BK126" t="e">
        <f t="shared" si="179"/>
        <v>#DIV/0!</v>
      </c>
      <c r="BL126">
        <f t="shared" si="180"/>
        <v>1499.99</v>
      </c>
      <c r="BM126">
        <f t="shared" si="181"/>
        <v>1261.2023995479653</v>
      </c>
      <c r="BN126">
        <f t="shared" si="182"/>
        <v>0.84080720508001072</v>
      </c>
      <c r="BO126">
        <f t="shared" si="183"/>
        <v>0.16115790580442055</v>
      </c>
      <c r="BP126">
        <v>6</v>
      </c>
      <c r="BQ126">
        <v>0.5</v>
      </c>
      <c r="BR126" t="s">
        <v>303</v>
      </c>
      <c r="BS126">
        <v>1634242718.5</v>
      </c>
      <c r="BT126">
        <v>49.934199999999997</v>
      </c>
      <c r="BU126">
        <v>50.006900000000002</v>
      </c>
      <c r="BV126">
        <v>18.961300000000001</v>
      </c>
      <c r="BW126">
        <v>16.2651</v>
      </c>
      <c r="BX126">
        <v>48.545200000000001</v>
      </c>
      <c r="BY126">
        <v>18.886299999999999</v>
      </c>
      <c r="BZ126">
        <v>999.93700000000001</v>
      </c>
      <c r="CA126">
        <v>89.7453</v>
      </c>
      <c r="CB126">
        <v>9.9997600000000006E-2</v>
      </c>
      <c r="CC126">
        <v>26.220700000000001</v>
      </c>
      <c r="CD126">
        <v>25.813500000000001</v>
      </c>
      <c r="CE126">
        <v>999.9</v>
      </c>
      <c r="CF126">
        <v>0</v>
      </c>
      <c r="CG126">
        <v>0</v>
      </c>
      <c r="CH126">
        <v>10002.5</v>
      </c>
      <c r="CI126">
        <v>0</v>
      </c>
      <c r="CJ126">
        <v>1.5289399999999999E-3</v>
      </c>
      <c r="CK126">
        <v>1499.99</v>
      </c>
      <c r="CL126">
        <v>0.97300500000000001</v>
      </c>
      <c r="CM126">
        <v>2.6994799999999999E-2</v>
      </c>
      <c r="CN126">
        <v>0</v>
      </c>
      <c r="CO126">
        <v>852.52099999999996</v>
      </c>
      <c r="CP126">
        <v>5.0005600000000001</v>
      </c>
      <c r="CQ126">
        <v>12679.8</v>
      </c>
      <c r="CR126">
        <v>12931.5</v>
      </c>
      <c r="CS126">
        <v>40.311999999999998</v>
      </c>
      <c r="CT126">
        <v>40.875</v>
      </c>
      <c r="CU126">
        <v>39.25</v>
      </c>
      <c r="CV126">
        <v>41.061999999999998</v>
      </c>
      <c r="CW126">
        <v>40.875</v>
      </c>
      <c r="CX126">
        <v>1454.63</v>
      </c>
      <c r="CY126">
        <v>40.36</v>
      </c>
      <c r="CZ126">
        <v>0</v>
      </c>
      <c r="DA126">
        <v>145.79999995231631</v>
      </c>
      <c r="DB126">
        <v>0</v>
      </c>
      <c r="DC126">
        <v>853.31419230769234</v>
      </c>
      <c r="DD126">
        <v>-6.8129572560679819</v>
      </c>
      <c r="DE126">
        <v>-53.483760631314809</v>
      </c>
      <c r="DF126">
        <v>12686.653846153849</v>
      </c>
      <c r="DG126">
        <v>15</v>
      </c>
      <c r="DH126">
        <v>1634242742.5</v>
      </c>
      <c r="DI126" t="s">
        <v>750</v>
      </c>
      <c r="DJ126">
        <v>1634242735.5</v>
      </c>
      <c r="DK126">
        <v>1634242742.5</v>
      </c>
      <c r="DL126">
        <v>121</v>
      </c>
      <c r="DM126">
        <v>-7.4999999999999997E-2</v>
      </c>
      <c r="DN126">
        <v>-1E-3</v>
      </c>
      <c r="DO126">
        <v>1.389</v>
      </c>
      <c r="DP126">
        <v>7.4999999999999997E-2</v>
      </c>
      <c r="DQ126">
        <v>50</v>
      </c>
      <c r="DR126">
        <v>16</v>
      </c>
      <c r="DS126">
        <v>0.24</v>
      </c>
      <c r="DT126">
        <v>0.04</v>
      </c>
      <c r="DU126">
        <v>-6.617292902439024E-3</v>
      </c>
      <c r="DV126">
        <v>-8.7610008668989534E-2</v>
      </c>
      <c r="DW126">
        <v>2.304658860502368E-2</v>
      </c>
      <c r="DX126">
        <v>1</v>
      </c>
      <c r="DY126">
        <v>853.70185294117653</v>
      </c>
      <c r="DZ126">
        <v>-6.6592392223176207</v>
      </c>
      <c r="EA126">
        <v>0.67710378613418309</v>
      </c>
      <c r="EB126">
        <v>0</v>
      </c>
      <c r="EC126">
        <v>2.7319697560975609</v>
      </c>
      <c r="ED126">
        <v>9.856850174216307E-2</v>
      </c>
      <c r="EE126">
        <v>1.1239146197891729E-2</v>
      </c>
      <c r="EF126">
        <v>1</v>
      </c>
      <c r="EG126">
        <v>2</v>
      </c>
      <c r="EH126">
        <v>3</v>
      </c>
      <c r="EI126" t="s">
        <v>305</v>
      </c>
      <c r="EJ126">
        <v>100</v>
      </c>
      <c r="EK126">
        <v>100</v>
      </c>
      <c r="EL126">
        <v>1.389</v>
      </c>
      <c r="EM126">
        <v>7.4999999999999997E-2</v>
      </c>
      <c r="EN126">
        <v>1.372691305857823</v>
      </c>
      <c r="EO126">
        <v>1.948427853356016E-3</v>
      </c>
      <c r="EP126">
        <v>-1.17243448438673E-6</v>
      </c>
      <c r="EQ126">
        <v>3.7522437633766031E-10</v>
      </c>
      <c r="ER126">
        <v>-6.3017568288182113E-2</v>
      </c>
      <c r="ES126">
        <v>1.324990706552629E-3</v>
      </c>
      <c r="ET126">
        <v>4.5198677459254959E-4</v>
      </c>
      <c r="EU126">
        <v>-2.6198240979392152E-7</v>
      </c>
      <c r="EV126">
        <v>2</v>
      </c>
      <c r="EW126">
        <v>2078</v>
      </c>
      <c r="EX126">
        <v>1</v>
      </c>
      <c r="EY126">
        <v>28</v>
      </c>
      <c r="EZ126">
        <v>2.2000000000000002</v>
      </c>
      <c r="FA126">
        <v>2</v>
      </c>
      <c r="FB126">
        <v>0.34179700000000002</v>
      </c>
      <c r="FC126">
        <v>2.5634800000000002</v>
      </c>
      <c r="FD126">
        <v>2.8491200000000001</v>
      </c>
      <c r="FE126">
        <v>3.1738300000000002</v>
      </c>
      <c r="FF126">
        <v>3.0981399999999999</v>
      </c>
      <c r="FG126">
        <v>2.4047900000000002</v>
      </c>
      <c r="FH126">
        <v>35.9178</v>
      </c>
      <c r="FI126">
        <v>24.2364</v>
      </c>
      <c r="FJ126">
        <v>18</v>
      </c>
      <c r="FK126">
        <v>1065.5899999999999</v>
      </c>
      <c r="FL126">
        <v>717.19100000000003</v>
      </c>
      <c r="FM126">
        <v>25.0001</v>
      </c>
      <c r="FN126">
        <v>24.348700000000001</v>
      </c>
      <c r="FO126">
        <v>30</v>
      </c>
      <c r="FP126">
        <v>24.102799999999998</v>
      </c>
      <c r="FQ126">
        <v>24.1785</v>
      </c>
      <c r="FR126">
        <v>6.88117</v>
      </c>
      <c r="FS126">
        <v>25.145700000000001</v>
      </c>
      <c r="FT126">
        <v>0</v>
      </c>
      <c r="FU126">
        <v>25</v>
      </c>
      <c r="FV126">
        <v>50</v>
      </c>
      <c r="FW126">
        <v>16.2105</v>
      </c>
      <c r="FX126">
        <v>101.215</v>
      </c>
      <c r="FY126">
        <v>101.565</v>
      </c>
    </row>
    <row r="127" spans="1:181" x14ac:dyDescent="0.2">
      <c r="A127">
        <v>109</v>
      </c>
      <c r="B127">
        <v>1634242863.5</v>
      </c>
      <c r="C127">
        <v>19324.400000095371</v>
      </c>
      <c r="D127" t="s">
        <v>751</v>
      </c>
      <c r="E127" t="s">
        <v>752</v>
      </c>
      <c r="F127" t="s">
        <v>300</v>
      </c>
      <c r="G127">
        <v>1634242863.5</v>
      </c>
      <c r="H127">
        <f t="shared" si="138"/>
        <v>4.8874701602595085E-3</v>
      </c>
      <c r="I127">
        <f t="shared" si="139"/>
        <v>4.8874701602595083</v>
      </c>
      <c r="J127">
        <f t="shared" si="140"/>
        <v>-2.1443238079170213</v>
      </c>
      <c r="K127">
        <f t="shared" si="141"/>
        <v>2.37378</v>
      </c>
      <c r="L127">
        <f t="shared" si="142"/>
        <v>15.019169692039835</v>
      </c>
      <c r="M127">
        <f t="shared" si="143"/>
        <v>1.3494277298191151</v>
      </c>
      <c r="N127">
        <f t="shared" si="144"/>
        <v>0.21327707337828</v>
      </c>
      <c r="O127">
        <f t="shared" si="145"/>
        <v>0.27873695100862445</v>
      </c>
      <c r="P127">
        <f t="shared" si="146"/>
        <v>2.7451939359428272</v>
      </c>
      <c r="Q127">
        <f t="shared" si="147"/>
        <v>0.26391408154453855</v>
      </c>
      <c r="R127">
        <f t="shared" si="148"/>
        <v>0.16621235863776732</v>
      </c>
      <c r="S127">
        <f t="shared" si="149"/>
        <v>241.77732212750783</v>
      </c>
      <c r="T127">
        <f t="shared" si="150"/>
        <v>26.465759136311604</v>
      </c>
      <c r="U127">
        <f t="shared" si="151"/>
        <v>25.815300000000001</v>
      </c>
      <c r="V127">
        <f t="shared" si="152"/>
        <v>3.3375556731838203</v>
      </c>
      <c r="W127">
        <f t="shared" si="153"/>
        <v>50.088927059996912</v>
      </c>
      <c r="X127">
        <f t="shared" si="154"/>
        <v>1.7204986702792</v>
      </c>
      <c r="Y127">
        <f t="shared" si="155"/>
        <v>3.4348882502880786</v>
      </c>
      <c r="Z127">
        <f t="shared" si="156"/>
        <v>1.6170570029046203</v>
      </c>
      <c r="AA127">
        <f t="shared" si="157"/>
        <v>-215.53743406744431</v>
      </c>
      <c r="AB127">
        <f t="shared" si="158"/>
        <v>71.927463200631266</v>
      </c>
      <c r="AC127">
        <f t="shared" si="159"/>
        <v>5.6014541810610599</v>
      </c>
      <c r="AD127">
        <f t="shared" si="160"/>
        <v>103.76880544175584</v>
      </c>
      <c r="AE127">
        <v>0</v>
      </c>
      <c r="AF127">
        <v>0</v>
      </c>
      <c r="AG127">
        <f t="shared" si="161"/>
        <v>1</v>
      </c>
      <c r="AH127">
        <f t="shared" si="162"/>
        <v>0</v>
      </c>
      <c r="AI127">
        <f t="shared" si="163"/>
        <v>47614.809444708524</v>
      </c>
      <c r="AJ127" t="s">
        <v>301</v>
      </c>
      <c r="AK127">
        <v>0</v>
      </c>
      <c r="AL127">
        <v>0</v>
      </c>
      <c r="AM127">
        <v>0</v>
      </c>
      <c r="AN127" t="e">
        <f t="shared" si="164"/>
        <v>#DIV/0!</v>
      </c>
      <c r="AO127">
        <v>-1</v>
      </c>
      <c r="AP127" t="s">
        <v>753</v>
      </c>
      <c r="AQ127">
        <v>10290.6</v>
      </c>
      <c r="AR127">
        <v>855.1744615384614</v>
      </c>
      <c r="AS127">
        <v>911.76400000000001</v>
      </c>
      <c r="AT127">
        <f t="shared" si="165"/>
        <v>6.2065993460521107E-2</v>
      </c>
      <c r="AU127">
        <v>0.5</v>
      </c>
      <c r="AV127">
        <f t="shared" si="166"/>
        <v>1261.4210995479316</v>
      </c>
      <c r="AW127">
        <f t="shared" si="167"/>
        <v>-2.1443238079170213</v>
      </c>
      <c r="AX127">
        <f t="shared" si="168"/>
        <v>39.145676857752633</v>
      </c>
      <c r="AY127">
        <f t="shared" si="169"/>
        <v>-9.0717034012442342E-4</v>
      </c>
      <c r="AZ127">
        <f t="shared" si="170"/>
        <v>-1</v>
      </c>
      <c r="BA127" t="e">
        <f t="shared" si="171"/>
        <v>#DIV/0!</v>
      </c>
      <c r="BB127" t="s">
        <v>301</v>
      </c>
      <c r="BC127">
        <v>0</v>
      </c>
      <c r="BD127" t="e">
        <f t="shared" si="172"/>
        <v>#DIV/0!</v>
      </c>
      <c r="BE127" t="e">
        <f t="shared" si="173"/>
        <v>#DIV/0!</v>
      </c>
      <c r="BF127" t="e">
        <f t="shared" si="174"/>
        <v>#DIV/0!</v>
      </c>
      <c r="BG127" t="e">
        <f t="shared" si="175"/>
        <v>#DIV/0!</v>
      </c>
      <c r="BH127">
        <f t="shared" si="176"/>
        <v>6.2065993460521156E-2</v>
      </c>
      <c r="BI127" t="e">
        <f t="shared" si="177"/>
        <v>#DIV/0!</v>
      </c>
      <c r="BJ127" t="e">
        <f t="shared" si="178"/>
        <v>#DIV/0!</v>
      </c>
      <c r="BK127" t="e">
        <f t="shared" si="179"/>
        <v>#DIV/0!</v>
      </c>
      <c r="BL127">
        <f t="shared" si="180"/>
        <v>1500.25</v>
      </c>
      <c r="BM127">
        <f t="shared" si="181"/>
        <v>1261.4210995479316</v>
      </c>
      <c r="BN127">
        <f t="shared" si="182"/>
        <v>0.84080726515442861</v>
      </c>
      <c r="BO127">
        <f t="shared" si="183"/>
        <v>0.16115802174804722</v>
      </c>
      <c r="BP127">
        <v>6</v>
      </c>
      <c r="BQ127">
        <v>0.5</v>
      </c>
      <c r="BR127" t="s">
        <v>303</v>
      </c>
      <c r="BS127">
        <v>1634242863.5</v>
      </c>
      <c r="BT127">
        <v>2.37378</v>
      </c>
      <c r="BU127">
        <v>1.0940700000000001</v>
      </c>
      <c r="BV127">
        <v>19.1492</v>
      </c>
      <c r="BW127">
        <v>16.2727</v>
      </c>
      <c r="BX127">
        <v>0.94709900000000002</v>
      </c>
      <c r="BY127">
        <v>19.027899999999999</v>
      </c>
      <c r="BZ127">
        <v>999.94</v>
      </c>
      <c r="CA127">
        <v>89.747</v>
      </c>
      <c r="CB127">
        <v>0.100026</v>
      </c>
      <c r="CC127">
        <v>26.301300000000001</v>
      </c>
      <c r="CD127">
        <v>25.815300000000001</v>
      </c>
      <c r="CE127">
        <v>999.9</v>
      </c>
      <c r="CF127">
        <v>0</v>
      </c>
      <c r="CG127">
        <v>0</v>
      </c>
      <c r="CH127">
        <v>10010.6</v>
      </c>
      <c r="CI127">
        <v>0</v>
      </c>
      <c r="CJ127">
        <v>1.5289399999999999E-3</v>
      </c>
      <c r="CK127">
        <v>1500.25</v>
      </c>
      <c r="CL127">
        <v>0.97300399999999998</v>
      </c>
      <c r="CM127">
        <v>2.6995499999999999E-2</v>
      </c>
      <c r="CN127">
        <v>0</v>
      </c>
      <c r="CO127">
        <v>855.92399999999998</v>
      </c>
      <c r="CP127">
        <v>5.0005600000000001</v>
      </c>
      <c r="CQ127">
        <v>12693.6</v>
      </c>
      <c r="CR127">
        <v>12933.7</v>
      </c>
      <c r="CS127">
        <v>39.375</v>
      </c>
      <c r="CT127">
        <v>39.625</v>
      </c>
      <c r="CU127">
        <v>38.5</v>
      </c>
      <c r="CV127">
        <v>38.625</v>
      </c>
      <c r="CW127">
        <v>39.875</v>
      </c>
      <c r="CX127">
        <v>1454.88</v>
      </c>
      <c r="CY127">
        <v>40.369999999999997</v>
      </c>
      <c r="CZ127">
        <v>0</v>
      </c>
      <c r="DA127">
        <v>144.70000004768369</v>
      </c>
      <c r="DB127">
        <v>0</v>
      </c>
      <c r="DC127">
        <v>855.1744615384614</v>
      </c>
      <c r="DD127">
        <v>3.1942564122728432</v>
      </c>
      <c r="DE127">
        <v>12.91623925512793</v>
      </c>
      <c r="DF127">
        <v>12689.938461538461</v>
      </c>
      <c r="DG127">
        <v>15</v>
      </c>
      <c r="DH127">
        <v>1634242813.5</v>
      </c>
      <c r="DI127" t="s">
        <v>754</v>
      </c>
      <c r="DJ127">
        <v>1634242805.5</v>
      </c>
      <c r="DK127">
        <v>1634242813.5</v>
      </c>
      <c r="DL127">
        <v>122</v>
      </c>
      <c r="DM127">
        <v>0.127</v>
      </c>
      <c r="DN127">
        <v>-2E-3</v>
      </c>
      <c r="DO127">
        <v>1.4239999999999999</v>
      </c>
      <c r="DP127">
        <v>7.2999999999999995E-2</v>
      </c>
      <c r="DQ127">
        <v>1</v>
      </c>
      <c r="DR127">
        <v>16</v>
      </c>
      <c r="DS127">
        <v>0.31</v>
      </c>
      <c r="DT127">
        <v>0.03</v>
      </c>
      <c r="DU127">
        <v>1.2991802439024389</v>
      </c>
      <c r="DV127">
        <v>0.14517804878048779</v>
      </c>
      <c r="DW127">
        <v>2.0309735198740301E-2</v>
      </c>
      <c r="DX127">
        <v>1</v>
      </c>
      <c r="DY127">
        <v>855.02529411764692</v>
      </c>
      <c r="DZ127">
        <v>2.1760270498741989</v>
      </c>
      <c r="EA127">
        <v>0.29381862446591978</v>
      </c>
      <c r="EB127">
        <v>0</v>
      </c>
      <c r="EC127">
        <v>2.8745385365853662</v>
      </c>
      <c r="ED127">
        <v>1.450787456446128E-2</v>
      </c>
      <c r="EE127">
        <v>7.2603247125447414E-3</v>
      </c>
      <c r="EF127">
        <v>1</v>
      </c>
      <c r="EG127">
        <v>2</v>
      </c>
      <c r="EH127">
        <v>3</v>
      </c>
      <c r="EI127" t="s">
        <v>305</v>
      </c>
      <c r="EJ127">
        <v>100</v>
      </c>
      <c r="EK127">
        <v>100</v>
      </c>
      <c r="EL127">
        <v>1.427</v>
      </c>
      <c r="EM127">
        <v>0.12130000000000001</v>
      </c>
      <c r="EN127">
        <v>1.4248321800806609</v>
      </c>
      <c r="EO127">
        <v>1.948427853356016E-3</v>
      </c>
      <c r="EP127">
        <v>-1.17243448438673E-6</v>
      </c>
      <c r="EQ127">
        <v>3.7522437633766031E-10</v>
      </c>
      <c r="ER127">
        <v>-6.5665808643057794E-2</v>
      </c>
      <c r="ES127">
        <v>1.324990706552629E-3</v>
      </c>
      <c r="ET127">
        <v>4.5198677459254959E-4</v>
      </c>
      <c r="EU127">
        <v>-2.6198240979392152E-7</v>
      </c>
      <c r="EV127">
        <v>2</v>
      </c>
      <c r="EW127">
        <v>2078</v>
      </c>
      <c r="EX127">
        <v>1</v>
      </c>
      <c r="EY127">
        <v>28</v>
      </c>
      <c r="EZ127">
        <v>1</v>
      </c>
      <c r="FA127">
        <v>0.8</v>
      </c>
      <c r="FB127">
        <v>3.1738299999999997E-2</v>
      </c>
      <c r="FC127">
        <v>4.99756</v>
      </c>
      <c r="FD127">
        <v>2.8491200000000001</v>
      </c>
      <c r="FE127">
        <v>3.1738300000000002</v>
      </c>
      <c r="FF127">
        <v>3.0981399999999999</v>
      </c>
      <c r="FG127">
        <v>2.4011200000000001</v>
      </c>
      <c r="FH127">
        <v>35.987900000000003</v>
      </c>
      <c r="FI127">
        <v>24.227599999999999</v>
      </c>
      <c r="FJ127">
        <v>18</v>
      </c>
      <c r="FK127">
        <v>1065.27</v>
      </c>
      <c r="FL127">
        <v>716.745</v>
      </c>
      <c r="FM127">
        <v>24.9999</v>
      </c>
      <c r="FN127">
        <v>24.357900000000001</v>
      </c>
      <c r="FO127">
        <v>30.0001</v>
      </c>
      <c r="FP127">
        <v>24.114899999999999</v>
      </c>
      <c r="FQ127">
        <v>24.188700000000001</v>
      </c>
      <c r="FR127">
        <v>0</v>
      </c>
      <c r="FS127">
        <v>24.7576</v>
      </c>
      <c r="FT127">
        <v>0</v>
      </c>
      <c r="FU127">
        <v>25</v>
      </c>
      <c r="FV127">
        <v>0</v>
      </c>
      <c r="FW127">
        <v>16.2254</v>
      </c>
      <c r="FX127">
        <v>101.21599999999999</v>
      </c>
      <c r="FY127">
        <v>101.565</v>
      </c>
    </row>
    <row r="128" spans="1:181" x14ac:dyDescent="0.2">
      <c r="A128">
        <v>110</v>
      </c>
      <c r="B128">
        <v>1634242985.5</v>
      </c>
      <c r="C128">
        <v>19446.400000095371</v>
      </c>
      <c r="D128" t="s">
        <v>755</v>
      </c>
      <c r="E128" t="s">
        <v>756</v>
      </c>
      <c r="F128" t="s">
        <v>300</v>
      </c>
      <c r="G128">
        <v>1634242985.5</v>
      </c>
      <c r="H128">
        <f t="shared" si="138"/>
        <v>4.9505696331417649E-3</v>
      </c>
      <c r="I128">
        <f t="shared" si="139"/>
        <v>4.9505696331417646</v>
      </c>
      <c r="J128">
        <f t="shared" si="140"/>
        <v>11.086460888740399</v>
      </c>
      <c r="K128">
        <f t="shared" si="141"/>
        <v>392.36</v>
      </c>
      <c r="L128">
        <f t="shared" si="142"/>
        <v>316.53956239233395</v>
      </c>
      <c r="M128">
        <f t="shared" si="143"/>
        <v>28.439674561833748</v>
      </c>
      <c r="N128">
        <f t="shared" si="144"/>
        <v>35.251804313960008</v>
      </c>
      <c r="O128">
        <f t="shared" si="145"/>
        <v>0.28430009180731169</v>
      </c>
      <c r="P128">
        <f t="shared" si="146"/>
        <v>2.741064167863497</v>
      </c>
      <c r="Q128">
        <f t="shared" si="147"/>
        <v>0.26887533694186633</v>
      </c>
      <c r="R128">
        <f t="shared" si="148"/>
        <v>0.16936316403831375</v>
      </c>
      <c r="S128">
        <f t="shared" si="149"/>
        <v>241.76672912725093</v>
      </c>
      <c r="T128">
        <f t="shared" si="150"/>
        <v>26.358667137873798</v>
      </c>
      <c r="U128">
        <f t="shared" si="151"/>
        <v>25.7102</v>
      </c>
      <c r="V128">
        <f t="shared" si="152"/>
        <v>3.3168267348565568</v>
      </c>
      <c r="W128">
        <f t="shared" si="153"/>
        <v>50.014193419194882</v>
      </c>
      <c r="X128">
        <f t="shared" si="154"/>
        <v>1.7088446011078002</v>
      </c>
      <c r="Y128">
        <f t="shared" si="155"/>
        <v>3.4167193036286476</v>
      </c>
      <c r="Z128">
        <f t="shared" si="156"/>
        <v>1.6079821337487565</v>
      </c>
      <c r="AA128">
        <f t="shared" si="157"/>
        <v>-218.32012082155182</v>
      </c>
      <c r="AB128">
        <f t="shared" si="158"/>
        <v>74.080234835771719</v>
      </c>
      <c r="AC128">
        <f t="shared" si="159"/>
        <v>5.7721501516740616</v>
      </c>
      <c r="AD128">
        <f t="shared" si="160"/>
        <v>103.29899329314487</v>
      </c>
      <c r="AE128">
        <v>0</v>
      </c>
      <c r="AF128">
        <v>0</v>
      </c>
      <c r="AG128">
        <f t="shared" si="161"/>
        <v>1</v>
      </c>
      <c r="AH128">
        <f t="shared" si="162"/>
        <v>0</v>
      </c>
      <c r="AI128">
        <f t="shared" si="163"/>
        <v>47517.17678321321</v>
      </c>
      <c r="AJ128" t="s">
        <v>301</v>
      </c>
      <c r="AK128">
        <v>0</v>
      </c>
      <c r="AL128">
        <v>0</v>
      </c>
      <c r="AM128">
        <v>0</v>
      </c>
      <c r="AN128" t="e">
        <f t="shared" si="164"/>
        <v>#DIV/0!</v>
      </c>
      <c r="AO128">
        <v>-1</v>
      </c>
      <c r="AP128" t="s">
        <v>757</v>
      </c>
      <c r="AQ128">
        <v>10294.1</v>
      </c>
      <c r="AR128">
        <v>859.92416000000014</v>
      </c>
      <c r="AS128">
        <v>975.52099999999996</v>
      </c>
      <c r="AT128">
        <f t="shared" si="165"/>
        <v>0.11849754131382084</v>
      </c>
      <c r="AU128">
        <v>0.5</v>
      </c>
      <c r="AV128">
        <f t="shared" si="166"/>
        <v>1261.3625995477983</v>
      </c>
      <c r="AW128">
        <f t="shared" si="167"/>
        <v>11.086460888740399</v>
      </c>
      <c r="AX128">
        <f t="shared" si="168"/>
        <v>74.734183375811838</v>
      </c>
      <c r="AY128">
        <f t="shared" si="169"/>
        <v>9.5820669592339477E-3</v>
      </c>
      <c r="AZ128">
        <f t="shared" si="170"/>
        <v>-1</v>
      </c>
      <c r="BA128" t="e">
        <f t="shared" si="171"/>
        <v>#DIV/0!</v>
      </c>
      <c r="BB128" t="s">
        <v>301</v>
      </c>
      <c r="BC128">
        <v>0</v>
      </c>
      <c r="BD128" t="e">
        <f t="shared" si="172"/>
        <v>#DIV/0!</v>
      </c>
      <c r="BE128" t="e">
        <f t="shared" si="173"/>
        <v>#DIV/0!</v>
      </c>
      <c r="BF128" t="e">
        <f t="shared" si="174"/>
        <v>#DIV/0!</v>
      </c>
      <c r="BG128" t="e">
        <f t="shared" si="175"/>
        <v>#DIV/0!</v>
      </c>
      <c r="BH128">
        <f t="shared" si="176"/>
        <v>0.11849754131382084</v>
      </c>
      <c r="BI128" t="e">
        <f t="shared" si="177"/>
        <v>#DIV/0!</v>
      </c>
      <c r="BJ128" t="e">
        <f t="shared" si="178"/>
        <v>#DIV/0!</v>
      </c>
      <c r="BK128" t="e">
        <f t="shared" si="179"/>
        <v>#DIV/0!</v>
      </c>
      <c r="BL128">
        <f t="shared" si="180"/>
        <v>1500.18</v>
      </c>
      <c r="BM128">
        <f t="shared" si="181"/>
        <v>1261.3625995477983</v>
      </c>
      <c r="BN128">
        <f t="shared" si="182"/>
        <v>0.84080750279819638</v>
      </c>
      <c r="BO128">
        <f t="shared" si="183"/>
        <v>0.16115848040051922</v>
      </c>
      <c r="BP128">
        <v>6</v>
      </c>
      <c r="BQ128">
        <v>0.5</v>
      </c>
      <c r="BR128" t="s">
        <v>303</v>
      </c>
      <c r="BS128">
        <v>1634242985.5</v>
      </c>
      <c r="BT128">
        <v>392.36</v>
      </c>
      <c r="BU128">
        <v>400.178</v>
      </c>
      <c r="BV128">
        <v>19.0198</v>
      </c>
      <c r="BW128">
        <v>16.105699999999999</v>
      </c>
      <c r="BX128">
        <v>390.07799999999997</v>
      </c>
      <c r="BY128">
        <v>18.948799999999999</v>
      </c>
      <c r="BZ128">
        <v>999.91300000000001</v>
      </c>
      <c r="CA128">
        <v>89.745500000000007</v>
      </c>
      <c r="CB128">
        <v>0.100061</v>
      </c>
      <c r="CC128">
        <v>26.211500000000001</v>
      </c>
      <c r="CD128">
        <v>25.7102</v>
      </c>
      <c r="CE128">
        <v>999.9</v>
      </c>
      <c r="CF128">
        <v>0</v>
      </c>
      <c r="CG128">
        <v>0</v>
      </c>
      <c r="CH128">
        <v>9986.25</v>
      </c>
      <c r="CI128">
        <v>0</v>
      </c>
      <c r="CJ128">
        <v>1.6245000000000001E-3</v>
      </c>
      <c r="CK128">
        <v>1500.18</v>
      </c>
      <c r="CL128">
        <v>0.972993</v>
      </c>
      <c r="CM128">
        <v>2.7006800000000001E-2</v>
      </c>
      <c r="CN128">
        <v>0</v>
      </c>
      <c r="CO128">
        <v>860.16899999999998</v>
      </c>
      <c r="CP128">
        <v>5.0005600000000001</v>
      </c>
      <c r="CQ128">
        <v>12735.5</v>
      </c>
      <c r="CR128">
        <v>12933</v>
      </c>
      <c r="CS128">
        <v>38.186999999999998</v>
      </c>
      <c r="CT128">
        <v>38.625</v>
      </c>
      <c r="CU128">
        <v>37</v>
      </c>
      <c r="CV128">
        <v>37.25</v>
      </c>
      <c r="CW128">
        <v>38.686999999999998</v>
      </c>
      <c r="CX128">
        <v>1454.8</v>
      </c>
      <c r="CY128">
        <v>40.380000000000003</v>
      </c>
      <c r="CZ128">
        <v>0</v>
      </c>
      <c r="DA128">
        <v>121.2999999523163</v>
      </c>
      <c r="DB128">
        <v>0</v>
      </c>
      <c r="DC128">
        <v>859.92416000000014</v>
      </c>
      <c r="DD128">
        <v>2.8779230889712069</v>
      </c>
      <c r="DE128">
        <v>33.94615378423002</v>
      </c>
      <c r="DF128">
        <v>12730.98</v>
      </c>
      <c r="DG128">
        <v>15</v>
      </c>
      <c r="DH128">
        <v>1634243007.5</v>
      </c>
      <c r="DI128" t="s">
        <v>758</v>
      </c>
      <c r="DJ128">
        <v>1634243007.5</v>
      </c>
      <c r="DK128">
        <v>1634243005.5</v>
      </c>
      <c r="DL128">
        <v>123</v>
      </c>
      <c r="DM128">
        <v>0.24399999999999999</v>
      </c>
      <c r="DN128">
        <v>0</v>
      </c>
      <c r="DO128">
        <v>2.282</v>
      </c>
      <c r="DP128">
        <v>7.0999999999999994E-2</v>
      </c>
      <c r="DQ128">
        <v>400</v>
      </c>
      <c r="DR128">
        <v>16</v>
      </c>
      <c r="DS128">
        <v>0.28000000000000003</v>
      </c>
      <c r="DT128">
        <v>0.03</v>
      </c>
      <c r="DU128">
        <v>-8.1268860975609769</v>
      </c>
      <c r="DV128">
        <v>0.31701386759581901</v>
      </c>
      <c r="DW128">
        <v>3.9071235060606897E-2</v>
      </c>
      <c r="DX128">
        <v>1</v>
      </c>
      <c r="DY128">
        <v>859.61117142857142</v>
      </c>
      <c r="DZ128">
        <v>4.7118816275098743</v>
      </c>
      <c r="EA128">
        <v>0.53846801129099264</v>
      </c>
      <c r="EB128">
        <v>0</v>
      </c>
      <c r="EC128">
        <v>2.965790487804878</v>
      </c>
      <c r="ED128">
        <v>5.2343414634145803E-2</v>
      </c>
      <c r="EE128">
        <v>9.8057337510352952E-3</v>
      </c>
      <c r="EF128">
        <v>1</v>
      </c>
      <c r="EG128">
        <v>2</v>
      </c>
      <c r="EH128">
        <v>3</v>
      </c>
      <c r="EI128" t="s">
        <v>305</v>
      </c>
      <c r="EJ128">
        <v>100</v>
      </c>
      <c r="EK128">
        <v>100</v>
      </c>
      <c r="EL128">
        <v>2.282</v>
      </c>
      <c r="EM128">
        <v>7.0999999999999994E-2</v>
      </c>
      <c r="EN128">
        <v>1.4248321800806609</v>
      </c>
      <c r="EO128">
        <v>1.948427853356016E-3</v>
      </c>
      <c r="EP128">
        <v>-1.17243448438673E-6</v>
      </c>
      <c r="EQ128">
        <v>3.7522437633766031E-10</v>
      </c>
      <c r="ER128">
        <v>-6.5665808643057794E-2</v>
      </c>
      <c r="ES128">
        <v>1.324990706552629E-3</v>
      </c>
      <c r="ET128">
        <v>4.5198677459254959E-4</v>
      </c>
      <c r="EU128">
        <v>-2.6198240979392152E-7</v>
      </c>
      <c r="EV128">
        <v>2</v>
      </c>
      <c r="EW128">
        <v>2078</v>
      </c>
      <c r="EX128">
        <v>1</v>
      </c>
      <c r="EY128">
        <v>28</v>
      </c>
      <c r="EZ128">
        <v>3</v>
      </c>
      <c r="FA128">
        <v>2.9</v>
      </c>
      <c r="FB128">
        <v>1.62598</v>
      </c>
      <c r="FC128">
        <v>2.5573700000000001</v>
      </c>
      <c r="FD128">
        <v>2.8491200000000001</v>
      </c>
      <c r="FE128">
        <v>3.1750500000000001</v>
      </c>
      <c r="FF128">
        <v>3.0981399999999999</v>
      </c>
      <c r="FG128">
        <v>2.4096700000000002</v>
      </c>
      <c r="FH128">
        <v>36.034700000000001</v>
      </c>
      <c r="FI128">
        <v>24.2364</v>
      </c>
      <c r="FJ128">
        <v>18</v>
      </c>
      <c r="FK128">
        <v>1066.4100000000001</v>
      </c>
      <c r="FL128">
        <v>718.57500000000005</v>
      </c>
      <c r="FM128">
        <v>24.999700000000001</v>
      </c>
      <c r="FN128">
        <v>24.363</v>
      </c>
      <c r="FO128">
        <v>30.0001</v>
      </c>
      <c r="FP128">
        <v>24.116900000000001</v>
      </c>
      <c r="FQ128">
        <v>24.192699999999999</v>
      </c>
      <c r="FR128">
        <v>32.557699999999997</v>
      </c>
      <c r="FS128">
        <v>26.216899999999999</v>
      </c>
      <c r="FT128">
        <v>0</v>
      </c>
      <c r="FU128">
        <v>25</v>
      </c>
      <c r="FV128">
        <v>400</v>
      </c>
      <c r="FW128">
        <v>16.0686</v>
      </c>
      <c r="FX128">
        <v>101.21899999999999</v>
      </c>
      <c r="FY128">
        <v>101.571</v>
      </c>
    </row>
    <row r="129" spans="1:181" x14ac:dyDescent="0.2">
      <c r="A129">
        <v>111</v>
      </c>
      <c r="B129">
        <v>1634243128.5</v>
      </c>
      <c r="C129">
        <v>19589.400000095371</v>
      </c>
      <c r="D129" t="s">
        <v>759</v>
      </c>
      <c r="E129" t="s">
        <v>760</v>
      </c>
      <c r="F129" t="s">
        <v>300</v>
      </c>
      <c r="G129">
        <v>1634243128.5</v>
      </c>
      <c r="H129">
        <f t="shared" si="138"/>
        <v>4.8793226677168915E-3</v>
      </c>
      <c r="I129">
        <f t="shared" si="139"/>
        <v>4.8793226677168917</v>
      </c>
      <c r="J129">
        <f t="shared" si="140"/>
        <v>10.666083413187696</v>
      </c>
      <c r="K129">
        <f t="shared" si="141"/>
        <v>392.52499999999998</v>
      </c>
      <c r="L129">
        <f t="shared" si="142"/>
        <v>318.16401857879043</v>
      </c>
      <c r="M129">
        <f t="shared" si="143"/>
        <v>28.586203479575644</v>
      </c>
      <c r="N129">
        <f t="shared" si="144"/>
        <v>35.267342834499999</v>
      </c>
      <c r="O129">
        <f t="shared" si="145"/>
        <v>0.27969143766904786</v>
      </c>
      <c r="P129">
        <f t="shared" si="146"/>
        <v>2.7443671941205308</v>
      </c>
      <c r="Q129">
        <f t="shared" si="147"/>
        <v>0.26476555808534863</v>
      </c>
      <c r="R129">
        <f t="shared" si="148"/>
        <v>0.16675309678841085</v>
      </c>
      <c r="S129">
        <f t="shared" si="149"/>
        <v>241.74859412740312</v>
      </c>
      <c r="T129">
        <f t="shared" si="150"/>
        <v>26.270701402814201</v>
      </c>
      <c r="U129">
        <f t="shared" si="151"/>
        <v>25.654399999999999</v>
      </c>
      <c r="V129">
        <f t="shared" si="152"/>
        <v>3.3058670396873389</v>
      </c>
      <c r="W129">
        <f t="shared" si="153"/>
        <v>49.959498860678728</v>
      </c>
      <c r="X129">
        <f t="shared" si="154"/>
        <v>1.6961747785919998</v>
      </c>
      <c r="Y129">
        <f t="shared" si="155"/>
        <v>3.3950996652750578</v>
      </c>
      <c r="Z129">
        <f t="shared" si="156"/>
        <v>1.609692261095339</v>
      </c>
      <c r="AA129">
        <f t="shared" si="157"/>
        <v>-215.17812964631491</v>
      </c>
      <c r="AB129">
        <f t="shared" si="158"/>
        <v>66.535059578990897</v>
      </c>
      <c r="AC129">
        <f t="shared" si="159"/>
        <v>5.1737695297601638</v>
      </c>
      <c r="AD129">
        <f t="shared" si="160"/>
        <v>98.27929358983927</v>
      </c>
      <c r="AE129">
        <v>0</v>
      </c>
      <c r="AF129">
        <v>0</v>
      </c>
      <c r="AG129">
        <f t="shared" si="161"/>
        <v>1</v>
      </c>
      <c r="AH129">
        <f t="shared" si="162"/>
        <v>0</v>
      </c>
      <c r="AI129">
        <f t="shared" si="163"/>
        <v>47623.805720391989</v>
      </c>
      <c r="AJ129" t="s">
        <v>301</v>
      </c>
      <c r="AK129">
        <v>0</v>
      </c>
      <c r="AL129">
        <v>0</v>
      </c>
      <c r="AM129">
        <v>0</v>
      </c>
      <c r="AN129" t="e">
        <f t="shared" si="164"/>
        <v>#DIV/0!</v>
      </c>
      <c r="AO129">
        <v>-1</v>
      </c>
      <c r="AP129" t="s">
        <v>761</v>
      </c>
      <c r="AQ129">
        <v>10293.4</v>
      </c>
      <c r="AR129">
        <v>845.37732000000005</v>
      </c>
      <c r="AS129">
        <v>959.78800000000001</v>
      </c>
      <c r="AT129">
        <f t="shared" si="165"/>
        <v>0.11920411590892988</v>
      </c>
      <c r="AU129">
        <v>0.5</v>
      </c>
      <c r="AV129">
        <f t="shared" si="166"/>
        <v>1261.2698995478775</v>
      </c>
      <c r="AW129">
        <f t="shared" si="167"/>
        <v>10.666083413187696</v>
      </c>
      <c r="AX129">
        <f t="shared" si="168"/>
        <v>75.174281649074757</v>
      </c>
      <c r="AY129">
        <f t="shared" si="169"/>
        <v>9.2494742143371476E-3</v>
      </c>
      <c r="AZ129">
        <f t="shared" si="170"/>
        <v>-1</v>
      </c>
      <c r="BA129" t="e">
        <f t="shared" si="171"/>
        <v>#DIV/0!</v>
      </c>
      <c r="BB129" t="s">
        <v>301</v>
      </c>
      <c r="BC129">
        <v>0</v>
      </c>
      <c r="BD129" t="e">
        <f t="shared" si="172"/>
        <v>#DIV/0!</v>
      </c>
      <c r="BE129" t="e">
        <f t="shared" si="173"/>
        <v>#DIV/0!</v>
      </c>
      <c r="BF129" t="e">
        <f t="shared" si="174"/>
        <v>#DIV/0!</v>
      </c>
      <c r="BG129" t="e">
        <f t="shared" si="175"/>
        <v>#DIV/0!</v>
      </c>
      <c r="BH129">
        <f t="shared" si="176"/>
        <v>0.11920411590892985</v>
      </c>
      <c r="BI129" t="e">
        <f t="shared" si="177"/>
        <v>#DIV/0!</v>
      </c>
      <c r="BJ129" t="e">
        <f t="shared" si="178"/>
        <v>#DIV/0!</v>
      </c>
      <c r="BK129" t="e">
        <f t="shared" si="179"/>
        <v>#DIV/0!</v>
      </c>
      <c r="BL129">
        <f t="shared" si="180"/>
        <v>1500.07</v>
      </c>
      <c r="BM129">
        <f t="shared" si="181"/>
        <v>1261.2698995478775</v>
      </c>
      <c r="BN129">
        <f t="shared" si="182"/>
        <v>0.8408073620216906</v>
      </c>
      <c r="BO129">
        <f t="shared" si="183"/>
        <v>0.16115820870186268</v>
      </c>
      <c r="BP129">
        <v>6</v>
      </c>
      <c r="BQ129">
        <v>0.5</v>
      </c>
      <c r="BR129" t="s">
        <v>303</v>
      </c>
      <c r="BS129">
        <v>1634243128.5</v>
      </c>
      <c r="BT129">
        <v>392.52499999999998</v>
      </c>
      <c r="BU129">
        <v>400.07400000000001</v>
      </c>
      <c r="BV129">
        <v>18.878399999999999</v>
      </c>
      <c r="BW129">
        <v>16.006</v>
      </c>
      <c r="BX129">
        <v>390.21300000000002</v>
      </c>
      <c r="BY129">
        <v>18.761700000000001</v>
      </c>
      <c r="BZ129">
        <v>999.97400000000005</v>
      </c>
      <c r="CA129">
        <v>89.747799999999998</v>
      </c>
      <c r="CB129">
        <v>9.9580000000000002E-2</v>
      </c>
      <c r="CC129">
        <v>26.104099999999999</v>
      </c>
      <c r="CD129">
        <v>25.654399999999999</v>
      </c>
      <c r="CE129">
        <v>999.9</v>
      </c>
      <c r="CF129">
        <v>0</v>
      </c>
      <c r="CG129">
        <v>0</v>
      </c>
      <c r="CH129">
        <v>10005.6</v>
      </c>
      <c r="CI129">
        <v>0</v>
      </c>
      <c r="CJ129">
        <v>1.5289399999999999E-3</v>
      </c>
      <c r="CK129">
        <v>1500.07</v>
      </c>
      <c r="CL129">
        <v>0.97299899999999995</v>
      </c>
      <c r="CM129">
        <v>2.70012E-2</v>
      </c>
      <c r="CN129">
        <v>0</v>
      </c>
      <c r="CO129">
        <v>844.09900000000005</v>
      </c>
      <c r="CP129">
        <v>5.0005600000000001</v>
      </c>
      <c r="CQ129">
        <v>12487.3</v>
      </c>
      <c r="CR129">
        <v>12932.1</v>
      </c>
      <c r="CS129">
        <v>38.436999999999998</v>
      </c>
      <c r="CT129">
        <v>38.5</v>
      </c>
      <c r="CU129">
        <v>37.125</v>
      </c>
      <c r="CV129">
        <v>37.5</v>
      </c>
      <c r="CW129">
        <v>38.436999999999998</v>
      </c>
      <c r="CX129">
        <v>1454.7</v>
      </c>
      <c r="CY129">
        <v>40.369999999999997</v>
      </c>
      <c r="CZ129">
        <v>0</v>
      </c>
      <c r="DA129">
        <v>142.79999995231631</v>
      </c>
      <c r="DB129">
        <v>0</v>
      </c>
      <c r="DC129">
        <v>845.37732000000005</v>
      </c>
      <c r="DD129">
        <v>-8.5617692024729131</v>
      </c>
      <c r="DE129">
        <v>-66.10769215762059</v>
      </c>
      <c r="DF129">
        <v>12494.031999999999</v>
      </c>
      <c r="DG129">
        <v>15</v>
      </c>
      <c r="DH129">
        <v>1634243069.5</v>
      </c>
      <c r="DI129" t="s">
        <v>762</v>
      </c>
      <c r="DJ129">
        <v>1634243066</v>
      </c>
      <c r="DK129">
        <v>1634243069.5</v>
      </c>
      <c r="DL129">
        <v>124</v>
      </c>
      <c r="DM129">
        <v>0.04</v>
      </c>
      <c r="DN129">
        <v>0</v>
      </c>
      <c r="DO129">
        <v>2.3220000000000001</v>
      </c>
      <c r="DP129">
        <v>7.0000000000000007E-2</v>
      </c>
      <c r="DQ129">
        <v>400</v>
      </c>
      <c r="DR129">
        <v>16</v>
      </c>
      <c r="DS129">
        <v>0.46</v>
      </c>
      <c r="DT129">
        <v>0.03</v>
      </c>
      <c r="DU129">
        <v>-7.4964768292682926</v>
      </c>
      <c r="DV129">
        <v>-0.29579665505226349</v>
      </c>
      <c r="DW129">
        <v>3.9510637433914753E-2</v>
      </c>
      <c r="DX129">
        <v>1</v>
      </c>
      <c r="DY129">
        <v>845.90291176470589</v>
      </c>
      <c r="DZ129">
        <v>-8.0548605240913957</v>
      </c>
      <c r="EA129">
        <v>0.81774310534066053</v>
      </c>
      <c r="EB129">
        <v>0</v>
      </c>
      <c r="EC129">
        <v>2.8848592682926828</v>
      </c>
      <c r="ED129">
        <v>-7.3095679442504377E-2</v>
      </c>
      <c r="EE129">
        <v>7.2863485419214042E-3</v>
      </c>
      <c r="EF129">
        <v>1</v>
      </c>
      <c r="EG129">
        <v>2</v>
      </c>
      <c r="EH129">
        <v>3</v>
      </c>
      <c r="EI129" t="s">
        <v>305</v>
      </c>
      <c r="EJ129">
        <v>100</v>
      </c>
      <c r="EK129">
        <v>100</v>
      </c>
      <c r="EL129">
        <v>2.3119999999999998</v>
      </c>
      <c r="EM129">
        <v>0.1167</v>
      </c>
      <c r="EN129">
        <v>1.708272230565167</v>
      </c>
      <c r="EO129">
        <v>1.948427853356016E-3</v>
      </c>
      <c r="EP129">
        <v>-1.17243448438673E-6</v>
      </c>
      <c r="EQ129">
        <v>3.7522437633766031E-10</v>
      </c>
      <c r="ER129">
        <v>-6.5530764350949289E-2</v>
      </c>
      <c r="ES129">
        <v>1.324990706552629E-3</v>
      </c>
      <c r="ET129">
        <v>4.5198677459254959E-4</v>
      </c>
      <c r="EU129">
        <v>-2.6198240979392152E-7</v>
      </c>
      <c r="EV129">
        <v>2</v>
      </c>
      <c r="EW129">
        <v>2078</v>
      </c>
      <c r="EX129">
        <v>1</v>
      </c>
      <c r="EY129">
        <v>28</v>
      </c>
      <c r="EZ129">
        <v>1</v>
      </c>
      <c r="FA129">
        <v>1</v>
      </c>
      <c r="FB129">
        <v>1.6198699999999999</v>
      </c>
      <c r="FC129">
        <v>2.5512700000000001</v>
      </c>
      <c r="FD129">
        <v>2.8491200000000001</v>
      </c>
      <c r="FE129">
        <v>3.1750500000000001</v>
      </c>
      <c r="FF129">
        <v>3.0981399999999999</v>
      </c>
      <c r="FG129">
        <v>2.36938</v>
      </c>
      <c r="FH129">
        <v>36.058199999999999</v>
      </c>
      <c r="FI129">
        <v>24.227599999999999</v>
      </c>
      <c r="FJ129">
        <v>18</v>
      </c>
      <c r="FK129">
        <v>1065.97</v>
      </c>
      <c r="FL129">
        <v>717.90599999999995</v>
      </c>
      <c r="FM129">
        <v>24.9999</v>
      </c>
      <c r="FN129">
        <v>24.360900000000001</v>
      </c>
      <c r="FO129">
        <v>30.0001</v>
      </c>
      <c r="FP129">
        <v>24.119</v>
      </c>
      <c r="FQ129">
        <v>24.194700000000001</v>
      </c>
      <c r="FR129">
        <v>32.450200000000002</v>
      </c>
      <c r="FS129">
        <v>26.6493</v>
      </c>
      <c r="FT129">
        <v>0</v>
      </c>
      <c r="FU129">
        <v>25</v>
      </c>
      <c r="FV129">
        <v>400</v>
      </c>
      <c r="FW129">
        <v>16.063800000000001</v>
      </c>
      <c r="FX129">
        <v>101.217</v>
      </c>
      <c r="FY129">
        <v>101.571</v>
      </c>
    </row>
    <row r="130" spans="1:181" x14ac:dyDescent="0.2">
      <c r="A130">
        <v>112</v>
      </c>
      <c r="B130">
        <v>1634243250.5</v>
      </c>
      <c r="C130">
        <v>19711.400000095371</v>
      </c>
      <c r="D130" t="s">
        <v>763</v>
      </c>
      <c r="E130" t="s">
        <v>764</v>
      </c>
      <c r="F130" t="s">
        <v>300</v>
      </c>
      <c r="G130">
        <v>1634243250.5</v>
      </c>
      <c r="H130">
        <f t="shared" si="138"/>
        <v>4.2955360456496472E-3</v>
      </c>
      <c r="I130">
        <f t="shared" si="139"/>
        <v>4.295536045649647</v>
      </c>
      <c r="J130">
        <f t="shared" si="140"/>
        <v>13.050970589704697</v>
      </c>
      <c r="K130">
        <f t="shared" si="141"/>
        <v>590.625</v>
      </c>
      <c r="L130">
        <f t="shared" si="142"/>
        <v>484.34483057731654</v>
      </c>
      <c r="M130">
        <f t="shared" si="143"/>
        <v>43.516848187038278</v>
      </c>
      <c r="N130">
        <f t="shared" si="144"/>
        <v>53.065784618437505</v>
      </c>
      <c r="O130">
        <f t="shared" si="145"/>
        <v>0.24085755908999046</v>
      </c>
      <c r="P130">
        <f t="shared" si="146"/>
        <v>2.7441501188321755</v>
      </c>
      <c r="Q130">
        <f t="shared" si="147"/>
        <v>0.22969906674659732</v>
      </c>
      <c r="R130">
        <f t="shared" si="148"/>
        <v>0.14452137685472877</v>
      </c>
      <c r="S130">
        <f t="shared" si="149"/>
        <v>241.73843912758437</v>
      </c>
      <c r="T130">
        <f t="shared" si="150"/>
        <v>26.543460826278181</v>
      </c>
      <c r="U130">
        <f t="shared" si="151"/>
        <v>25.759399999999999</v>
      </c>
      <c r="V130">
        <f t="shared" si="152"/>
        <v>3.3265164382510979</v>
      </c>
      <c r="W130">
        <f t="shared" si="153"/>
        <v>49.546162107420095</v>
      </c>
      <c r="X130">
        <f t="shared" si="154"/>
        <v>1.6932533789106001</v>
      </c>
      <c r="Y130">
        <f t="shared" si="155"/>
        <v>3.4175268212288361</v>
      </c>
      <c r="Z130">
        <f t="shared" si="156"/>
        <v>1.6332630593404978</v>
      </c>
      <c r="AA130">
        <f t="shared" si="157"/>
        <v>-189.43313961314945</v>
      </c>
      <c r="AB130">
        <f t="shared" si="158"/>
        <v>67.476629532275552</v>
      </c>
      <c r="AC130">
        <f t="shared" si="159"/>
        <v>5.2531022423081799</v>
      </c>
      <c r="AD130">
        <f t="shared" si="160"/>
        <v>125.03503128901866</v>
      </c>
      <c r="AE130">
        <v>0</v>
      </c>
      <c r="AF130">
        <v>0</v>
      </c>
      <c r="AG130">
        <f t="shared" si="161"/>
        <v>1</v>
      </c>
      <c r="AH130">
        <f t="shared" si="162"/>
        <v>0</v>
      </c>
      <c r="AI130">
        <f t="shared" si="163"/>
        <v>47600.175248829401</v>
      </c>
      <c r="AJ130" t="s">
        <v>301</v>
      </c>
      <c r="AK130">
        <v>0</v>
      </c>
      <c r="AL130">
        <v>0</v>
      </c>
      <c r="AM130">
        <v>0</v>
      </c>
      <c r="AN130" t="e">
        <f t="shared" si="164"/>
        <v>#DIV/0!</v>
      </c>
      <c r="AO130">
        <v>-1</v>
      </c>
      <c r="AP130" t="s">
        <v>765</v>
      </c>
      <c r="AQ130">
        <v>10287.200000000001</v>
      </c>
      <c r="AR130">
        <v>847.63536000000011</v>
      </c>
      <c r="AS130">
        <v>968.53899999999999</v>
      </c>
      <c r="AT130">
        <f t="shared" si="165"/>
        <v>0.1248309464048426</v>
      </c>
      <c r="AU130">
        <v>0.5</v>
      </c>
      <c r="AV130">
        <f t="shared" si="166"/>
        <v>1261.2191995479711</v>
      </c>
      <c r="AW130">
        <f t="shared" si="167"/>
        <v>13.050970589704697</v>
      </c>
      <c r="AX130">
        <f t="shared" si="168"/>
        <v>78.719593151765636</v>
      </c>
      <c r="AY130">
        <f t="shared" si="169"/>
        <v>1.1140783929344441E-2</v>
      </c>
      <c r="AZ130">
        <f t="shared" si="170"/>
        <v>-1</v>
      </c>
      <c r="BA130" t="e">
        <f t="shared" si="171"/>
        <v>#DIV/0!</v>
      </c>
      <c r="BB130" t="s">
        <v>301</v>
      </c>
      <c r="BC130">
        <v>0</v>
      </c>
      <c r="BD130" t="e">
        <f t="shared" si="172"/>
        <v>#DIV/0!</v>
      </c>
      <c r="BE130" t="e">
        <f t="shared" si="173"/>
        <v>#DIV/0!</v>
      </c>
      <c r="BF130" t="e">
        <f t="shared" si="174"/>
        <v>#DIV/0!</v>
      </c>
      <c r="BG130" t="e">
        <f t="shared" si="175"/>
        <v>#DIV/0!</v>
      </c>
      <c r="BH130">
        <f t="shared" si="176"/>
        <v>0.12483094640484264</v>
      </c>
      <c r="BI130" t="e">
        <f t="shared" si="177"/>
        <v>#DIV/0!</v>
      </c>
      <c r="BJ130" t="e">
        <f t="shared" si="178"/>
        <v>#DIV/0!</v>
      </c>
      <c r="BK130" t="e">
        <f t="shared" si="179"/>
        <v>#DIV/0!</v>
      </c>
      <c r="BL130">
        <f t="shared" si="180"/>
        <v>1500.01</v>
      </c>
      <c r="BM130">
        <f t="shared" si="181"/>
        <v>1261.2191995479711</v>
      </c>
      <c r="BN130">
        <f t="shared" si="182"/>
        <v>0.84080719431735196</v>
      </c>
      <c r="BO130">
        <f t="shared" si="183"/>
        <v>0.16115788503248937</v>
      </c>
      <c r="BP130">
        <v>6</v>
      </c>
      <c r="BQ130">
        <v>0.5</v>
      </c>
      <c r="BR130" t="s">
        <v>303</v>
      </c>
      <c r="BS130">
        <v>1634243250.5</v>
      </c>
      <c r="BT130">
        <v>590.625</v>
      </c>
      <c r="BU130">
        <v>599.97799999999995</v>
      </c>
      <c r="BV130">
        <v>18.846</v>
      </c>
      <c r="BW130">
        <v>16.3172</v>
      </c>
      <c r="BX130">
        <v>587.89599999999996</v>
      </c>
      <c r="BY130">
        <v>18.768000000000001</v>
      </c>
      <c r="BZ130">
        <v>999.98</v>
      </c>
      <c r="CA130">
        <v>89.747</v>
      </c>
      <c r="CB130">
        <v>9.9831100000000006E-2</v>
      </c>
      <c r="CC130">
        <v>26.215499999999999</v>
      </c>
      <c r="CD130">
        <v>25.759399999999999</v>
      </c>
      <c r="CE130">
        <v>999.9</v>
      </c>
      <c r="CF130">
        <v>0</v>
      </c>
      <c r="CG130">
        <v>0</v>
      </c>
      <c r="CH130">
        <v>10004.4</v>
      </c>
      <c r="CI130">
        <v>0</v>
      </c>
      <c r="CJ130">
        <v>1.5289399999999999E-3</v>
      </c>
      <c r="CK130">
        <v>1500.01</v>
      </c>
      <c r="CL130">
        <v>0.97300500000000001</v>
      </c>
      <c r="CM130">
        <v>2.6994799999999999E-2</v>
      </c>
      <c r="CN130">
        <v>0</v>
      </c>
      <c r="CO130">
        <v>847.26800000000003</v>
      </c>
      <c r="CP130">
        <v>5.0005600000000001</v>
      </c>
      <c r="CQ130">
        <v>12605.5</v>
      </c>
      <c r="CR130">
        <v>12931.6</v>
      </c>
      <c r="CS130">
        <v>40.686999999999998</v>
      </c>
      <c r="CT130">
        <v>40.811999999999998</v>
      </c>
      <c r="CU130">
        <v>39.186999999999998</v>
      </c>
      <c r="CV130">
        <v>41</v>
      </c>
      <c r="CW130">
        <v>40.75</v>
      </c>
      <c r="CX130">
        <v>1454.65</v>
      </c>
      <c r="CY130">
        <v>40.36</v>
      </c>
      <c r="CZ130">
        <v>0</v>
      </c>
      <c r="DA130">
        <v>121.2999999523163</v>
      </c>
      <c r="DB130">
        <v>0</v>
      </c>
      <c r="DC130">
        <v>847.63536000000011</v>
      </c>
      <c r="DD130">
        <v>-6.6163076955247382</v>
      </c>
      <c r="DE130">
        <v>-68.830769314000548</v>
      </c>
      <c r="DF130">
        <v>12614.004000000001</v>
      </c>
      <c r="DG130">
        <v>15</v>
      </c>
      <c r="DH130">
        <v>1634243276.5</v>
      </c>
      <c r="DI130" t="s">
        <v>766</v>
      </c>
      <c r="DJ130">
        <v>1634243268</v>
      </c>
      <c r="DK130">
        <v>1634243276.5</v>
      </c>
      <c r="DL130">
        <v>125</v>
      </c>
      <c r="DM130">
        <v>0.19500000000000001</v>
      </c>
      <c r="DN130">
        <v>4.0000000000000001E-3</v>
      </c>
      <c r="DO130">
        <v>2.7290000000000001</v>
      </c>
      <c r="DP130">
        <v>7.8E-2</v>
      </c>
      <c r="DQ130">
        <v>600</v>
      </c>
      <c r="DR130">
        <v>16</v>
      </c>
      <c r="DS130">
        <v>0.28000000000000003</v>
      </c>
      <c r="DT130">
        <v>0.03</v>
      </c>
      <c r="DU130">
        <v>-9.6667280487804881</v>
      </c>
      <c r="DV130">
        <v>0.27745986062717598</v>
      </c>
      <c r="DW130">
        <v>4.5523489472509879E-2</v>
      </c>
      <c r="DX130">
        <v>1</v>
      </c>
      <c r="DY130">
        <v>847.99299999999994</v>
      </c>
      <c r="DZ130">
        <v>-6.3863718199606154</v>
      </c>
      <c r="EA130">
        <v>0.68899446400429687</v>
      </c>
      <c r="EB130">
        <v>0</v>
      </c>
      <c r="EC130">
        <v>2.5893956097560968</v>
      </c>
      <c r="ED130">
        <v>-0.16003442508711099</v>
      </c>
      <c r="EE130">
        <v>1.8538309582838811E-2</v>
      </c>
      <c r="EF130">
        <v>0</v>
      </c>
      <c r="EG130">
        <v>1</v>
      </c>
      <c r="EH130">
        <v>3</v>
      </c>
      <c r="EI130" t="s">
        <v>318</v>
      </c>
      <c r="EJ130">
        <v>100</v>
      </c>
      <c r="EK130">
        <v>100</v>
      </c>
      <c r="EL130">
        <v>2.7290000000000001</v>
      </c>
      <c r="EM130">
        <v>7.8E-2</v>
      </c>
      <c r="EN130">
        <v>1.708272230565167</v>
      </c>
      <c r="EO130">
        <v>1.948427853356016E-3</v>
      </c>
      <c r="EP130">
        <v>-1.17243448438673E-6</v>
      </c>
      <c r="EQ130">
        <v>3.7522437633766031E-10</v>
      </c>
      <c r="ER130">
        <v>-6.5530764350949289E-2</v>
      </c>
      <c r="ES130">
        <v>1.324990706552629E-3</v>
      </c>
      <c r="ET130">
        <v>4.5198677459254959E-4</v>
      </c>
      <c r="EU130">
        <v>-2.6198240979392152E-7</v>
      </c>
      <c r="EV130">
        <v>2</v>
      </c>
      <c r="EW130">
        <v>2078</v>
      </c>
      <c r="EX130">
        <v>1</v>
      </c>
      <c r="EY130">
        <v>28</v>
      </c>
      <c r="EZ130">
        <v>3.1</v>
      </c>
      <c r="FA130">
        <v>3</v>
      </c>
      <c r="FB130">
        <v>2.2436500000000001</v>
      </c>
      <c r="FC130">
        <v>2.5598100000000001</v>
      </c>
      <c r="FD130">
        <v>2.8491200000000001</v>
      </c>
      <c r="FE130">
        <v>3.1738300000000002</v>
      </c>
      <c r="FF130">
        <v>3.0981399999999999</v>
      </c>
      <c r="FG130">
        <v>2.3571800000000001</v>
      </c>
      <c r="FH130">
        <v>36.058199999999999</v>
      </c>
      <c r="FI130">
        <v>24.227599999999999</v>
      </c>
      <c r="FJ130">
        <v>18</v>
      </c>
      <c r="FK130">
        <v>1065.27</v>
      </c>
      <c r="FL130">
        <v>719.56399999999996</v>
      </c>
      <c r="FM130">
        <v>24.9999</v>
      </c>
      <c r="FN130">
        <v>24.345600000000001</v>
      </c>
      <c r="FO130">
        <v>29.9999</v>
      </c>
      <c r="FP130">
        <v>24.104800000000001</v>
      </c>
      <c r="FQ130">
        <v>24.182600000000001</v>
      </c>
      <c r="FR130">
        <v>44.9208</v>
      </c>
      <c r="FS130">
        <v>23.250800000000002</v>
      </c>
      <c r="FT130">
        <v>0</v>
      </c>
      <c r="FU130">
        <v>25</v>
      </c>
      <c r="FV130">
        <v>600</v>
      </c>
      <c r="FW130">
        <v>16.4178</v>
      </c>
      <c r="FX130">
        <v>101.22499999999999</v>
      </c>
      <c r="FY130">
        <v>101.57599999999999</v>
      </c>
    </row>
    <row r="131" spans="1:181" x14ac:dyDescent="0.2">
      <c r="A131">
        <v>113</v>
      </c>
      <c r="B131">
        <v>1634243397.5</v>
      </c>
      <c r="C131">
        <v>19858.400000095371</v>
      </c>
      <c r="D131" t="s">
        <v>767</v>
      </c>
      <c r="E131" t="s">
        <v>768</v>
      </c>
      <c r="F131" t="s">
        <v>300</v>
      </c>
      <c r="G131">
        <v>1634243397.5</v>
      </c>
      <c r="H131">
        <f t="shared" si="138"/>
        <v>3.4249953147254589E-3</v>
      </c>
      <c r="I131">
        <f t="shared" si="139"/>
        <v>3.424995314725459</v>
      </c>
      <c r="J131">
        <f t="shared" si="140"/>
        <v>14.093807426081087</v>
      </c>
      <c r="K131">
        <f t="shared" si="141"/>
        <v>789.93899999999996</v>
      </c>
      <c r="L131">
        <f t="shared" si="142"/>
        <v>645.87531712962823</v>
      </c>
      <c r="M131">
        <f t="shared" si="143"/>
        <v>58.029848010890916</v>
      </c>
      <c r="N131">
        <f t="shared" si="144"/>
        <v>70.973512831540802</v>
      </c>
      <c r="O131">
        <f t="shared" si="145"/>
        <v>0.18987338627285086</v>
      </c>
      <c r="P131">
        <f t="shared" si="146"/>
        <v>2.7436149834243415</v>
      </c>
      <c r="Q131">
        <f t="shared" si="147"/>
        <v>0.18286370830195878</v>
      </c>
      <c r="R131">
        <f t="shared" si="148"/>
        <v>0.1148980489098524</v>
      </c>
      <c r="S131">
        <f t="shared" si="149"/>
        <v>241.75338212742056</v>
      </c>
      <c r="T131">
        <f t="shared" si="150"/>
        <v>26.922015997367065</v>
      </c>
      <c r="U131">
        <f t="shared" si="151"/>
        <v>25.912400000000002</v>
      </c>
      <c r="V131">
        <f t="shared" si="152"/>
        <v>3.3568072415653365</v>
      </c>
      <c r="W131">
        <f t="shared" si="153"/>
        <v>49.966371018765557</v>
      </c>
      <c r="X131">
        <f t="shared" si="154"/>
        <v>1.7215550559792003</v>
      </c>
      <c r="Y131">
        <f t="shared" si="155"/>
        <v>3.4454274362503665</v>
      </c>
      <c r="Z131">
        <f t="shared" si="156"/>
        <v>1.6352521855861362</v>
      </c>
      <c r="AA131">
        <f t="shared" si="157"/>
        <v>-151.04229337939273</v>
      </c>
      <c r="AB131">
        <f t="shared" si="158"/>
        <v>65.200390250793177</v>
      </c>
      <c r="AC131">
        <f t="shared" si="159"/>
        <v>5.0842931280417485</v>
      </c>
      <c r="AD131">
        <f t="shared" si="160"/>
        <v>160.99577212686273</v>
      </c>
      <c r="AE131">
        <v>0</v>
      </c>
      <c r="AF131">
        <v>0</v>
      </c>
      <c r="AG131">
        <f t="shared" si="161"/>
        <v>1</v>
      </c>
      <c r="AH131">
        <f t="shared" si="162"/>
        <v>0</v>
      </c>
      <c r="AI131">
        <f t="shared" si="163"/>
        <v>47563.790148611573</v>
      </c>
      <c r="AJ131" t="s">
        <v>301</v>
      </c>
      <c r="AK131">
        <v>0</v>
      </c>
      <c r="AL131">
        <v>0</v>
      </c>
      <c r="AM131">
        <v>0</v>
      </c>
      <c r="AN131" t="e">
        <f t="shared" si="164"/>
        <v>#DIV/0!</v>
      </c>
      <c r="AO131">
        <v>-1</v>
      </c>
      <c r="AP131" t="s">
        <v>769</v>
      </c>
      <c r="AQ131">
        <v>10290.1</v>
      </c>
      <c r="AR131">
        <v>842.29079999999988</v>
      </c>
      <c r="AS131">
        <v>963.37199999999996</v>
      </c>
      <c r="AT131">
        <f t="shared" si="165"/>
        <v>0.12568478220251378</v>
      </c>
      <c r="AU131">
        <v>0.5</v>
      </c>
      <c r="AV131">
        <f t="shared" si="166"/>
        <v>1261.2950995478864</v>
      </c>
      <c r="AW131">
        <f t="shared" si="167"/>
        <v>14.093807426081087</v>
      </c>
      <c r="AX131">
        <f t="shared" si="168"/>
        <v>79.262799939887017</v>
      </c>
      <c r="AY131">
        <f t="shared" si="169"/>
        <v>1.1966911971267858E-2</v>
      </c>
      <c r="AZ131">
        <f t="shared" si="170"/>
        <v>-1</v>
      </c>
      <c r="BA131" t="e">
        <f t="shared" si="171"/>
        <v>#DIV/0!</v>
      </c>
      <c r="BB131" t="s">
        <v>301</v>
      </c>
      <c r="BC131">
        <v>0</v>
      </c>
      <c r="BD131" t="e">
        <f t="shared" si="172"/>
        <v>#DIV/0!</v>
      </c>
      <c r="BE131" t="e">
        <f t="shared" si="173"/>
        <v>#DIV/0!</v>
      </c>
      <c r="BF131" t="e">
        <f t="shared" si="174"/>
        <v>#DIV/0!</v>
      </c>
      <c r="BG131" t="e">
        <f t="shared" si="175"/>
        <v>#DIV/0!</v>
      </c>
      <c r="BH131">
        <f t="shared" si="176"/>
        <v>0.12568478220251375</v>
      </c>
      <c r="BI131" t="e">
        <f t="shared" si="177"/>
        <v>#DIV/0!</v>
      </c>
      <c r="BJ131" t="e">
        <f t="shared" si="178"/>
        <v>#DIV/0!</v>
      </c>
      <c r="BK131" t="e">
        <f t="shared" si="179"/>
        <v>#DIV/0!</v>
      </c>
      <c r="BL131">
        <f t="shared" si="180"/>
        <v>1500.1</v>
      </c>
      <c r="BM131">
        <f t="shared" si="181"/>
        <v>1261.2950995478864</v>
      </c>
      <c r="BN131">
        <f t="shared" si="182"/>
        <v>0.84080734587553252</v>
      </c>
      <c r="BO131">
        <f t="shared" si="183"/>
        <v>0.16115817753977774</v>
      </c>
      <c r="BP131">
        <v>6</v>
      </c>
      <c r="BQ131">
        <v>0.5</v>
      </c>
      <c r="BR131" t="s">
        <v>303</v>
      </c>
      <c r="BS131">
        <v>1634243397.5</v>
      </c>
      <c r="BT131">
        <v>789.93899999999996</v>
      </c>
      <c r="BU131">
        <v>800.01900000000001</v>
      </c>
      <c r="BV131">
        <v>19.161000000000001</v>
      </c>
      <c r="BW131">
        <v>17.145299999999999</v>
      </c>
      <c r="BX131">
        <v>787.22</v>
      </c>
      <c r="BY131">
        <v>19.033799999999999</v>
      </c>
      <c r="BZ131">
        <v>999.96100000000001</v>
      </c>
      <c r="CA131">
        <v>89.747200000000007</v>
      </c>
      <c r="CB131">
        <v>9.9627199999999999E-2</v>
      </c>
      <c r="CC131">
        <v>26.353200000000001</v>
      </c>
      <c r="CD131">
        <v>25.912400000000002</v>
      </c>
      <c r="CE131">
        <v>999.9</v>
      </c>
      <c r="CF131">
        <v>0</v>
      </c>
      <c r="CG131">
        <v>0</v>
      </c>
      <c r="CH131">
        <v>10001.200000000001</v>
      </c>
      <c r="CI131">
        <v>0</v>
      </c>
      <c r="CJ131">
        <v>1.5289399999999999E-3</v>
      </c>
      <c r="CK131">
        <v>1500.1</v>
      </c>
      <c r="CL131">
        <v>0.97299899999999995</v>
      </c>
      <c r="CM131">
        <v>2.70012E-2</v>
      </c>
      <c r="CN131">
        <v>0</v>
      </c>
      <c r="CO131">
        <v>841.86599999999999</v>
      </c>
      <c r="CP131">
        <v>5.0005600000000001</v>
      </c>
      <c r="CQ131">
        <v>12513</v>
      </c>
      <c r="CR131">
        <v>12932.4</v>
      </c>
      <c r="CS131">
        <v>39.811999999999998</v>
      </c>
      <c r="CT131">
        <v>39.625</v>
      </c>
      <c r="CU131">
        <v>38.686999999999998</v>
      </c>
      <c r="CV131">
        <v>38.75</v>
      </c>
      <c r="CW131">
        <v>39.936999999999998</v>
      </c>
      <c r="CX131">
        <v>1454.73</v>
      </c>
      <c r="CY131">
        <v>40.369999999999997</v>
      </c>
      <c r="CZ131">
        <v>0</v>
      </c>
      <c r="DA131">
        <v>146.39999985694891</v>
      </c>
      <c r="DB131">
        <v>0</v>
      </c>
      <c r="DC131">
        <v>842.29079999999988</v>
      </c>
      <c r="DD131">
        <v>-4.6803076772207701</v>
      </c>
      <c r="DE131">
        <v>-92.915384707418426</v>
      </c>
      <c r="DF131">
        <v>12523.652</v>
      </c>
      <c r="DG131">
        <v>15</v>
      </c>
      <c r="DH131">
        <v>1634243358</v>
      </c>
      <c r="DI131" t="s">
        <v>770</v>
      </c>
      <c r="DJ131">
        <v>1634243350.5</v>
      </c>
      <c r="DK131">
        <v>1634243358</v>
      </c>
      <c r="DL131">
        <v>126</v>
      </c>
      <c r="DM131">
        <v>-0.17499999999999999</v>
      </c>
      <c r="DN131">
        <v>2E-3</v>
      </c>
      <c r="DO131">
        <v>2.7269999999999999</v>
      </c>
      <c r="DP131">
        <v>8.5999999999999993E-2</v>
      </c>
      <c r="DQ131">
        <v>800</v>
      </c>
      <c r="DR131">
        <v>17</v>
      </c>
      <c r="DS131">
        <v>0.2</v>
      </c>
      <c r="DT131">
        <v>0.04</v>
      </c>
      <c r="DU131">
        <v>-10.135495121951219</v>
      </c>
      <c r="DV131">
        <v>0.22322926829267339</v>
      </c>
      <c r="DW131">
        <v>3.6964544325342963E-2</v>
      </c>
      <c r="DX131">
        <v>1</v>
      </c>
      <c r="DY131">
        <v>842.53741176470578</v>
      </c>
      <c r="DZ131">
        <v>-4.6080646049848566</v>
      </c>
      <c r="EA131">
        <v>0.51049693884240432</v>
      </c>
      <c r="EB131">
        <v>0</v>
      </c>
      <c r="EC131">
        <v>2.0520980487804881</v>
      </c>
      <c r="ED131">
        <v>-0.18338905923344551</v>
      </c>
      <c r="EE131">
        <v>1.8097812591111269E-2</v>
      </c>
      <c r="EF131">
        <v>0</v>
      </c>
      <c r="EG131">
        <v>1</v>
      </c>
      <c r="EH131">
        <v>3</v>
      </c>
      <c r="EI131" t="s">
        <v>318</v>
      </c>
      <c r="EJ131">
        <v>100</v>
      </c>
      <c r="EK131">
        <v>100</v>
      </c>
      <c r="EL131">
        <v>2.7189999999999999</v>
      </c>
      <c r="EM131">
        <v>0.12720000000000001</v>
      </c>
      <c r="EN131">
        <v>1.7284431538758529</v>
      </c>
      <c r="EO131">
        <v>1.948427853356016E-3</v>
      </c>
      <c r="EP131">
        <v>-1.17243448438673E-6</v>
      </c>
      <c r="EQ131">
        <v>3.7522437633766031E-10</v>
      </c>
      <c r="ER131">
        <v>-5.9892636819648147E-2</v>
      </c>
      <c r="ES131">
        <v>1.324990706552629E-3</v>
      </c>
      <c r="ET131">
        <v>4.5198677459254959E-4</v>
      </c>
      <c r="EU131">
        <v>-2.6198240979392152E-7</v>
      </c>
      <c r="EV131">
        <v>2</v>
      </c>
      <c r="EW131">
        <v>2078</v>
      </c>
      <c r="EX131">
        <v>1</v>
      </c>
      <c r="EY131">
        <v>28</v>
      </c>
      <c r="EZ131">
        <v>0.8</v>
      </c>
      <c r="FA131">
        <v>0.7</v>
      </c>
      <c r="FB131">
        <v>2.8186</v>
      </c>
      <c r="FC131">
        <v>2.5439500000000002</v>
      </c>
      <c r="FD131">
        <v>2.8491200000000001</v>
      </c>
      <c r="FE131">
        <v>3.1726100000000002</v>
      </c>
      <c r="FF131">
        <v>3.0981399999999999</v>
      </c>
      <c r="FG131">
        <v>2.4633799999999999</v>
      </c>
      <c r="FH131">
        <v>36.058199999999999</v>
      </c>
      <c r="FI131">
        <v>24.227599999999999</v>
      </c>
      <c r="FJ131">
        <v>18</v>
      </c>
      <c r="FK131">
        <v>1064.1500000000001</v>
      </c>
      <c r="FL131">
        <v>722.15700000000004</v>
      </c>
      <c r="FM131">
        <v>25</v>
      </c>
      <c r="FN131">
        <v>24.3323</v>
      </c>
      <c r="FO131">
        <v>30.0001</v>
      </c>
      <c r="FP131">
        <v>24.0961</v>
      </c>
      <c r="FQ131">
        <v>24.1724</v>
      </c>
      <c r="FR131">
        <v>56.436500000000002</v>
      </c>
      <c r="FS131">
        <v>17.526599999999998</v>
      </c>
      <c r="FT131">
        <v>0</v>
      </c>
      <c r="FU131">
        <v>25</v>
      </c>
      <c r="FV131">
        <v>800</v>
      </c>
      <c r="FW131">
        <v>17.149699999999999</v>
      </c>
      <c r="FX131">
        <v>101.227</v>
      </c>
      <c r="FY131">
        <v>101.57899999999999</v>
      </c>
    </row>
    <row r="132" spans="1:181" x14ac:dyDescent="0.2">
      <c r="A132">
        <v>114</v>
      </c>
      <c r="B132">
        <v>1634243519.5</v>
      </c>
      <c r="C132">
        <v>19980.400000095371</v>
      </c>
      <c r="D132" t="s">
        <v>771</v>
      </c>
      <c r="E132" t="s">
        <v>772</v>
      </c>
      <c r="F132" t="s">
        <v>300</v>
      </c>
      <c r="G132">
        <v>1634243519.5</v>
      </c>
      <c r="H132">
        <f t="shared" si="138"/>
        <v>2.5622243609983064E-3</v>
      </c>
      <c r="I132">
        <f t="shared" si="139"/>
        <v>2.5622243609983064</v>
      </c>
      <c r="J132">
        <f t="shared" si="140"/>
        <v>14.883424702477742</v>
      </c>
      <c r="K132">
        <f t="shared" si="141"/>
        <v>989.54300000000001</v>
      </c>
      <c r="L132">
        <f t="shared" si="142"/>
        <v>787.63834807308979</v>
      </c>
      <c r="M132">
        <f t="shared" si="143"/>
        <v>70.767234873150031</v>
      </c>
      <c r="N132">
        <f t="shared" si="144"/>
        <v>88.907837041452993</v>
      </c>
      <c r="O132">
        <f t="shared" si="145"/>
        <v>0.13926572050430697</v>
      </c>
      <c r="P132">
        <f t="shared" si="146"/>
        <v>2.7420467822820154</v>
      </c>
      <c r="Q132">
        <f t="shared" si="147"/>
        <v>0.13545222480354918</v>
      </c>
      <c r="R132">
        <f t="shared" si="148"/>
        <v>8.4991570083596257E-2</v>
      </c>
      <c r="S132">
        <f t="shared" si="149"/>
        <v>241.74438512716949</v>
      </c>
      <c r="T132">
        <f t="shared" si="150"/>
        <v>27.108604895922422</v>
      </c>
      <c r="U132">
        <f t="shared" si="151"/>
        <v>25.974</v>
      </c>
      <c r="V132">
        <f t="shared" si="152"/>
        <v>3.3690706098232708</v>
      </c>
      <c r="W132">
        <f t="shared" si="153"/>
        <v>50.00663066637712</v>
      </c>
      <c r="X132">
        <f t="shared" si="154"/>
        <v>1.7176211761441</v>
      </c>
      <c r="Y132">
        <f t="shared" si="155"/>
        <v>3.4347868537741224</v>
      </c>
      <c r="Z132">
        <f t="shared" si="156"/>
        <v>1.6514494336791707</v>
      </c>
      <c r="AA132">
        <f t="shared" si="157"/>
        <v>-112.99409432002531</v>
      </c>
      <c r="AB132">
        <f t="shared" si="158"/>
        <v>48.310591098103409</v>
      </c>
      <c r="AC132">
        <f t="shared" si="159"/>
        <v>3.7695627084963692</v>
      </c>
      <c r="AD132">
        <f t="shared" si="160"/>
        <v>180.83044461374396</v>
      </c>
      <c r="AE132">
        <v>0</v>
      </c>
      <c r="AF132">
        <v>0</v>
      </c>
      <c r="AG132">
        <f t="shared" si="161"/>
        <v>1</v>
      </c>
      <c r="AH132">
        <f t="shared" si="162"/>
        <v>0</v>
      </c>
      <c r="AI132">
        <f t="shared" si="163"/>
        <v>47529.64589239005</v>
      </c>
      <c r="AJ132" t="s">
        <v>301</v>
      </c>
      <c r="AK132">
        <v>0</v>
      </c>
      <c r="AL132">
        <v>0</v>
      </c>
      <c r="AM132">
        <v>0</v>
      </c>
      <c r="AN132" t="e">
        <f t="shared" si="164"/>
        <v>#DIV/0!</v>
      </c>
      <c r="AO132">
        <v>-1</v>
      </c>
      <c r="AP132" t="s">
        <v>773</v>
      </c>
      <c r="AQ132">
        <v>10293.299999999999</v>
      </c>
      <c r="AR132">
        <v>840.40372000000002</v>
      </c>
      <c r="AS132">
        <v>961.43100000000004</v>
      </c>
      <c r="AT132">
        <f t="shared" si="165"/>
        <v>0.12588243982147451</v>
      </c>
      <c r="AU132">
        <v>0.5</v>
      </c>
      <c r="AV132">
        <f t="shared" si="166"/>
        <v>1261.2449995477562</v>
      </c>
      <c r="AW132">
        <f t="shared" si="167"/>
        <v>14.883424702477742</v>
      </c>
      <c r="AX132">
        <f t="shared" si="168"/>
        <v>79.384298877853027</v>
      </c>
      <c r="AY132">
        <f t="shared" si="169"/>
        <v>1.2593449098448796E-2</v>
      </c>
      <c r="AZ132">
        <f t="shared" si="170"/>
        <v>-1</v>
      </c>
      <c r="BA132" t="e">
        <f t="shared" si="171"/>
        <v>#DIV/0!</v>
      </c>
      <c r="BB132" t="s">
        <v>301</v>
      </c>
      <c r="BC132">
        <v>0</v>
      </c>
      <c r="BD132" t="e">
        <f t="shared" si="172"/>
        <v>#DIV/0!</v>
      </c>
      <c r="BE132" t="e">
        <f t="shared" si="173"/>
        <v>#DIV/0!</v>
      </c>
      <c r="BF132" t="e">
        <f t="shared" si="174"/>
        <v>#DIV/0!</v>
      </c>
      <c r="BG132" t="e">
        <f t="shared" si="175"/>
        <v>#DIV/0!</v>
      </c>
      <c r="BH132">
        <f t="shared" si="176"/>
        <v>0.12588243982147446</v>
      </c>
      <c r="BI132" t="e">
        <f t="shared" si="177"/>
        <v>#DIV/0!</v>
      </c>
      <c r="BJ132" t="e">
        <f t="shared" si="178"/>
        <v>#DIV/0!</v>
      </c>
      <c r="BK132" t="e">
        <f t="shared" si="179"/>
        <v>#DIV/0!</v>
      </c>
      <c r="BL132">
        <f t="shared" si="180"/>
        <v>1500.04</v>
      </c>
      <c r="BM132">
        <f t="shared" si="181"/>
        <v>1261.2449995477562</v>
      </c>
      <c r="BN132">
        <f t="shared" si="182"/>
        <v>0.84080757816308638</v>
      </c>
      <c r="BO132">
        <f t="shared" si="183"/>
        <v>0.16115862585475688</v>
      </c>
      <c r="BP132">
        <v>6</v>
      </c>
      <c r="BQ132">
        <v>0.5</v>
      </c>
      <c r="BR132" t="s">
        <v>303</v>
      </c>
      <c r="BS132">
        <v>1634243519.5</v>
      </c>
      <c r="BT132">
        <v>989.54300000000001</v>
      </c>
      <c r="BU132">
        <v>999.99400000000003</v>
      </c>
      <c r="BV132">
        <v>19.117100000000001</v>
      </c>
      <c r="BW132">
        <v>17.609200000000001</v>
      </c>
      <c r="BX132">
        <v>986.71199999999999</v>
      </c>
      <c r="BY132">
        <v>19.013100000000001</v>
      </c>
      <c r="BZ132">
        <v>1000.03</v>
      </c>
      <c r="CA132">
        <v>89.747299999999996</v>
      </c>
      <c r="CB132">
        <v>0.10007099999999999</v>
      </c>
      <c r="CC132">
        <v>26.300799999999999</v>
      </c>
      <c r="CD132">
        <v>25.974</v>
      </c>
      <c r="CE132">
        <v>999.9</v>
      </c>
      <c r="CF132">
        <v>0</v>
      </c>
      <c r="CG132">
        <v>0</v>
      </c>
      <c r="CH132">
        <v>9991.8799999999992</v>
      </c>
      <c r="CI132">
        <v>0</v>
      </c>
      <c r="CJ132">
        <v>1.5289399999999999E-3</v>
      </c>
      <c r="CK132">
        <v>1500.04</v>
      </c>
      <c r="CL132">
        <v>0.972993</v>
      </c>
      <c r="CM132">
        <v>2.7006800000000001E-2</v>
      </c>
      <c r="CN132">
        <v>0</v>
      </c>
      <c r="CO132">
        <v>840.11199999999997</v>
      </c>
      <c r="CP132">
        <v>5.0005600000000001</v>
      </c>
      <c r="CQ132">
        <v>12441.9</v>
      </c>
      <c r="CR132">
        <v>12931.9</v>
      </c>
      <c r="CS132">
        <v>38.125</v>
      </c>
      <c r="CT132">
        <v>38.561999999999998</v>
      </c>
      <c r="CU132">
        <v>37.061999999999998</v>
      </c>
      <c r="CV132">
        <v>37.311999999999998</v>
      </c>
      <c r="CW132">
        <v>38.686999999999998</v>
      </c>
      <c r="CX132">
        <v>1454.66</v>
      </c>
      <c r="CY132">
        <v>40.380000000000003</v>
      </c>
      <c r="CZ132">
        <v>0</v>
      </c>
      <c r="DA132">
        <v>121.6000001430511</v>
      </c>
      <c r="DB132">
        <v>0</v>
      </c>
      <c r="DC132">
        <v>840.40372000000002</v>
      </c>
      <c r="DD132">
        <v>-3.4815384649371919</v>
      </c>
      <c r="DE132">
        <v>-76.430769100458562</v>
      </c>
      <c r="DF132">
        <v>12451.376</v>
      </c>
      <c r="DG132">
        <v>15</v>
      </c>
      <c r="DH132">
        <v>1634243544</v>
      </c>
      <c r="DI132" t="s">
        <v>774</v>
      </c>
      <c r="DJ132">
        <v>1634243537.5</v>
      </c>
      <c r="DK132">
        <v>1634243544</v>
      </c>
      <c r="DL132">
        <v>127</v>
      </c>
      <c r="DM132">
        <v>-4.5999999999999999E-2</v>
      </c>
      <c r="DN132">
        <v>4.0000000000000001E-3</v>
      </c>
      <c r="DO132">
        <v>2.831</v>
      </c>
      <c r="DP132">
        <v>0.104</v>
      </c>
      <c r="DQ132">
        <v>1000</v>
      </c>
      <c r="DR132">
        <v>18</v>
      </c>
      <c r="DS132">
        <v>0.13</v>
      </c>
      <c r="DT132">
        <v>7.0000000000000007E-2</v>
      </c>
      <c r="DU132">
        <v>-10.39919756097561</v>
      </c>
      <c r="DV132">
        <v>0.26217909407665962</v>
      </c>
      <c r="DW132">
        <v>4.6636657244373859E-2</v>
      </c>
      <c r="DX132">
        <v>1</v>
      </c>
      <c r="DY132">
        <v>840.65427272727288</v>
      </c>
      <c r="DZ132">
        <v>-4.2279294613351244</v>
      </c>
      <c r="EA132">
        <v>0.45930522450349298</v>
      </c>
      <c r="EB132">
        <v>0</v>
      </c>
      <c r="EC132">
        <v>1.5713897560975609</v>
      </c>
      <c r="ED132">
        <v>-0.26855519163763147</v>
      </c>
      <c r="EE132">
        <v>2.7043543793595561E-2</v>
      </c>
      <c r="EF132">
        <v>0</v>
      </c>
      <c r="EG132">
        <v>1</v>
      </c>
      <c r="EH132">
        <v>3</v>
      </c>
      <c r="EI132" t="s">
        <v>318</v>
      </c>
      <c r="EJ132">
        <v>100</v>
      </c>
      <c r="EK132">
        <v>100</v>
      </c>
      <c r="EL132">
        <v>2.831</v>
      </c>
      <c r="EM132">
        <v>0.104</v>
      </c>
      <c r="EN132">
        <v>1.7284431538758529</v>
      </c>
      <c r="EO132">
        <v>1.948427853356016E-3</v>
      </c>
      <c r="EP132">
        <v>-1.17243448438673E-6</v>
      </c>
      <c r="EQ132">
        <v>3.7522437633766031E-10</v>
      </c>
      <c r="ER132">
        <v>-5.9892636819648147E-2</v>
      </c>
      <c r="ES132">
        <v>1.324990706552629E-3</v>
      </c>
      <c r="ET132">
        <v>4.5198677459254959E-4</v>
      </c>
      <c r="EU132">
        <v>-2.6198240979392152E-7</v>
      </c>
      <c r="EV132">
        <v>2</v>
      </c>
      <c r="EW132">
        <v>2078</v>
      </c>
      <c r="EX132">
        <v>1</v>
      </c>
      <c r="EY132">
        <v>28</v>
      </c>
      <c r="EZ132">
        <v>2.8</v>
      </c>
      <c r="FA132">
        <v>2.7</v>
      </c>
      <c r="FB132">
        <v>3.3557100000000002</v>
      </c>
      <c r="FC132">
        <v>2.5378400000000001</v>
      </c>
      <c r="FD132">
        <v>2.8491200000000001</v>
      </c>
      <c r="FE132">
        <v>3.1738300000000002</v>
      </c>
      <c r="FF132">
        <v>3.0981399999999999</v>
      </c>
      <c r="FG132">
        <v>2.4072300000000002</v>
      </c>
      <c r="FH132">
        <v>36.058199999999999</v>
      </c>
      <c r="FI132">
        <v>24.227599999999999</v>
      </c>
      <c r="FJ132">
        <v>18</v>
      </c>
      <c r="FK132">
        <v>1065.44</v>
      </c>
      <c r="FL132">
        <v>724.74300000000005</v>
      </c>
      <c r="FM132">
        <v>25.0001</v>
      </c>
      <c r="FN132">
        <v>24.318000000000001</v>
      </c>
      <c r="FO132">
        <v>30.0002</v>
      </c>
      <c r="FP132">
        <v>24.078399999999998</v>
      </c>
      <c r="FQ132">
        <v>24.156199999999998</v>
      </c>
      <c r="FR132">
        <v>67.154600000000002</v>
      </c>
      <c r="FS132">
        <v>13.155200000000001</v>
      </c>
      <c r="FT132">
        <v>0</v>
      </c>
      <c r="FU132">
        <v>25</v>
      </c>
      <c r="FV132">
        <v>1000</v>
      </c>
      <c r="FW132">
        <v>17.7104</v>
      </c>
      <c r="FX132">
        <v>101.23399999999999</v>
      </c>
      <c r="FY132">
        <v>101.583</v>
      </c>
    </row>
    <row r="133" spans="1:181" x14ac:dyDescent="0.2">
      <c r="A133">
        <v>115</v>
      </c>
      <c r="B133">
        <v>1634243665</v>
      </c>
      <c r="C133">
        <v>20125.900000095371</v>
      </c>
      <c r="D133" t="s">
        <v>775</v>
      </c>
      <c r="E133" t="s">
        <v>776</v>
      </c>
      <c r="F133" t="s">
        <v>300</v>
      </c>
      <c r="G133">
        <v>1634243665</v>
      </c>
      <c r="H133">
        <f t="shared" si="138"/>
        <v>2.0157649374216366E-3</v>
      </c>
      <c r="I133">
        <f t="shared" si="139"/>
        <v>2.0157649374216366</v>
      </c>
      <c r="J133">
        <f t="shared" si="140"/>
        <v>15.269348237534343</v>
      </c>
      <c r="K133">
        <f t="shared" si="141"/>
        <v>1189.46</v>
      </c>
      <c r="L133">
        <f t="shared" si="142"/>
        <v>926.5335106483077</v>
      </c>
      <c r="M133">
        <f t="shared" si="143"/>
        <v>83.243960195872404</v>
      </c>
      <c r="N133">
        <f t="shared" si="144"/>
        <v>106.866464900228</v>
      </c>
      <c r="O133">
        <f t="shared" si="145"/>
        <v>0.10787424931847174</v>
      </c>
      <c r="P133">
        <f t="shared" si="146"/>
        <v>2.7448515041872876</v>
      </c>
      <c r="Q133">
        <f t="shared" si="147"/>
        <v>0.10557315857492408</v>
      </c>
      <c r="R133">
        <f t="shared" si="148"/>
        <v>6.6185879725285376E-2</v>
      </c>
      <c r="S133">
        <f t="shared" si="149"/>
        <v>241.75120712763092</v>
      </c>
      <c r="T133">
        <f t="shared" si="150"/>
        <v>27.198381881061216</v>
      </c>
      <c r="U133">
        <f t="shared" si="151"/>
        <v>26.018899999999999</v>
      </c>
      <c r="V133">
        <f t="shared" si="152"/>
        <v>3.3780339693956911</v>
      </c>
      <c r="W133">
        <f t="shared" si="153"/>
        <v>49.997408630728742</v>
      </c>
      <c r="X133">
        <f t="shared" si="154"/>
        <v>1.7111697777506198</v>
      </c>
      <c r="Y133">
        <f t="shared" si="155"/>
        <v>3.4225169356055853</v>
      </c>
      <c r="Z133">
        <f t="shared" si="156"/>
        <v>1.6668641916450713</v>
      </c>
      <c r="AA133">
        <f t="shared" si="157"/>
        <v>-88.895233740294174</v>
      </c>
      <c r="AB133">
        <f t="shared" si="158"/>
        <v>32.748070109206218</v>
      </c>
      <c r="AC133">
        <f t="shared" si="159"/>
        <v>2.5524431471771885</v>
      </c>
      <c r="AD133">
        <f t="shared" si="160"/>
        <v>188.15648664372017</v>
      </c>
      <c r="AE133">
        <v>0</v>
      </c>
      <c r="AF133">
        <v>0</v>
      </c>
      <c r="AG133">
        <f t="shared" si="161"/>
        <v>1</v>
      </c>
      <c r="AH133">
        <f t="shared" si="162"/>
        <v>0</v>
      </c>
      <c r="AI133">
        <f t="shared" si="163"/>
        <v>47615.206074551883</v>
      </c>
      <c r="AJ133" t="s">
        <v>301</v>
      </c>
      <c r="AK133">
        <v>0</v>
      </c>
      <c r="AL133">
        <v>0</v>
      </c>
      <c r="AM133">
        <v>0</v>
      </c>
      <c r="AN133" t="e">
        <f t="shared" si="164"/>
        <v>#DIV/0!</v>
      </c>
      <c r="AO133">
        <v>-1</v>
      </c>
      <c r="AP133" t="s">
        <v>777</v>
      </c>
      <c r="AQ133">
        <v>10291.9</v>
      </c>
      <c r="AR133">
        <v>838.7870384615386</v>
      </c>
      <c r="AS133">
        <v>962.07</v>
      </c>
      <c r="AT133">
        <f t="shared" si="165"/>
        <v>0.12814344230509367</v>
      </c>
      <c r="AU133">
        <v>0.5</v>
      </c>
      <c r="AV133">
        <f t="shared" si="166"/>
        <v>1261.2863995479954</v>
      </c>
      <c r="AW133">
        <f t="shared" si="167"/>
        <v>15.269348237534343</v>
      </c>
      <c r="AX133">
        <f t="shared" si="168"/>
        <v>80.812790485338937</v>
      </c>
      <c r="AY133">
        <f t="shared" si="169"/>
        <v>1.2899011868648357E-2</v>
      </c>
      <c r="AZ133">
        <f t="shared" si="170"/>
        <v>-1</v>
      </c>
      <c r="BA133" t="e">
        <f t="shared" si="171"/>
        <v>#DIV/0!</v>
      </c>
      <c r="BB133" t="s">
        <v>301</v>
      </c>
      <c r="BC133">
        <v>0</v>
      </c>
      <c r="BD133" t="e">
        <f t="shared" si="172"/>
        <v>#DIV/0!</v>
      </c>
      <c r="BE133" t="e">
        <f t="shared" si="173"/>
        <v>#DIV/0!</v>
      </c>
      <c r="BF133" t="e">
        <f t="shared" si="174"/>
        <v>#DIV/0!</v>
      </c>
      <c r="BG133" t="e">
        <f t="shared" si="175"/>
        <v>#DIV/0!</v>
      </c>
      <c r="BH133">
        <f t="shared" si="176"/>
        <v>0.12814344230509364</v>
      </c>
      <c r="BI133" t="e">
        <f t="shared" si="177"/>
        <v>#DIV/0!</v>
      </c>
      <c r="BJ133" t="e">
        <f t="shared" si="178"/>
        <v>#DIV/0!</v>
      </c>
      <c r="BK133" t="e">
        <f t="shared" si="179"/>
        <v>#DIV/0!</v>
      </c>
      <c r="BL133">
        <f t="shared" si="180"/>
        <v>1500.09</v>
      </c>
      <c r="BM133">
        <f t="shared" si="181"/>
        <v>1261.2863995479954</v>
      </c>
      <c r="BN133">
        <f t="shared" si="182"/>
        <v>0.84080715126958749</v>
      </c>
      <c r="BO133">
        <f t="shared" si="183"/>
        <v>0.1611578019503036</v>
      </c>
      <c r="BP133">
        <v>6</v>
      </c>
      <c r="BQ133">
        <v>0.5</v>
      </c>
      <c r="BR133" t="s">
        <v>303</v>
      </c>
      <c r="BS133">
        <v>1634243665</v>
      </c>
      <c r="BT133">
        <v>1189.46</v>
      </c>
      <c r="BU133">
        <v>1200.06</v>
      </c>
      <c r="BV133">
        <v>19.0459</v>
      </c>
      <c r="BW133">
        <v>17.859500000000001</v>
      </c>
      <c r="BX133">
        <v>1186.3599999999999</v>
      </c>
      <c r="BY133">
        <v>18.918800000000001</v>
      </c>
      <c r="BZ133">
        <v>1000.02</v>
      </c>
      <c r="CA133">
        <v>89.744900000000001</v>
      </c>
      <c r="CB133">
        <v>9.9621799999999996E-2</v>
      </c>
      <c r="CC133">
        <v>26.240200000000002</v>
      </c>
      <c r="CD133">
        <v>26.018899999999999</v>
      </c>
      <c r="CE133">
        <v>999.9</v>
      </c>
      <c r="CF133">
        <v>0</v>
      </c>
      <c r="CG133">
        <v>0</v>
      </c>
      <c r="CH133">
        <v>10008.799999999999</v>
      </c>
      <c r="CI133">
        <v>0</v>
      </c>
      <c r="CJ133">
        <v>1.5289399999999999E-3</v>
      </c>
      <c r="CK133">
        <v>1500.09</v>
      </c>
      <c r="CL133">
        <v>0.97300399999999998</v>
      </c>
      <c r="CM133">
        <v>2.6995499999999999E-2</v>
      </c>
      <c r="CN133">
        <v>0</v>
      </c>
      <c r="CO133">
        <v>838.09299999999996</v>
      </c>
      <c r="CP133">
        <v>5.0005600000000001</v>
      </c>
      <c r="CQ133">
        <v>12412.6</v>
      </c>
      <c r="CR133">
        <v>12932.3</v>
      </c>
      <c r="CS133">
        <v>38.375</v>
      </c>
      <c r="CT133">
        <v>38.875</v>
      </c>
      <c r="CU133">
        <v>37.436999999999998</v>
      </c>
      <c r="CV133">
        <v>37.936999999999998</v>
      </c>
      <c r="CW133">
        <v>38.75</v>
      </c>
      <c r="CX133">
        <v>1454.73</v>
      </c>
      <c r="CY133">
        <v>40.36</v>
      </c>
      <c r="CZ133">
        <v>0</v>
      </c>
      <c r="DA133">
        <v>145.10000014305109</v>
      </c>
      <c r="DB133">
        <v>0</v>
      </c>
      <c r="DC133">
        <v>838.7870384615386</v>
      </c>
      <c r="DD133">
        <v>-6.5464957283040546</v>
      </c>
      <c r="DE133">
        <v>-42.878632489838743</v>
      </c>
      <c r="DF133">
        <v>12417.584615384611</v>
      </c>
      <c r="DG133">
        <v>15</v>
      </c>
      <c r="DH133">
        <v>1634243619.5</v>
      </c>
      <c r="DI133" t="s">
        <v>778</v>
      </c>
      <c r="DJ133">
        <v>1634243619.5</v>
      </c>
      <c r="DK133">
        <v>1634243617.5</v>
      </c>
      <c r="DL133">
        <v>128</v>
      </c>
      <c r="DM133">
        <v>0.13200000000000001</v>
      </c>
      <c r="DN133">
        <v>-2E-3</v>
      </c>
      <c r="DO133">
        <v>3.11</v>
      </c>
      <c r="DP133">
        <v>0.106</v>
      </c>
      <c r="DQ133">
        <v>1200</v>
      </c>
      <c r="DR133">
        <v>18</v>
      </c>
      <c r="DS133">
        <v>0.39</v>
      </c>
      <c r="DT133">
        <v>7.0000000000000007E-2</v>
      </c>
      <c r="DU133">
        <v>-10.613346341463419</v>
      </c>
      <c r="DV133">
        <v>0.29017212543551119</v>
      </c>
      <c r="DW133">
        <v>4.1984922366574598E-2</v>
      </c>
      <c r="DX133">
        <v>1</v>
      </c>
      <c r="DY133">
        <v>839.069205882353</v>
      </c>
      <c r="DZ133">
        <v>-6.0764650533450606</v>
      </c>
      <c r="EA133">
        <v>0.62827620281546337</v>
      </c>
      <c r="EB133">
        <v>0</v>
      </c>
      <c r="EC133">
        <v>1.206274146341463</v>
      </c>
      <c r="ED133">
        <v>-0.11114675958188069</v>
      </c>
      <c r="EE133">
        <v>1.150517931631382E-2</v>
      </c>
      <c r="EF133">
        <v>0</v>
      </c>
      <c r="EG133">
        <v>1</v>
      </c>
      <c r="EH133">
        <v>3</v>
      </c>
      <c r="EI133" t="s">
        <v>318</v>
      </c>
      <c r="EJ133">
        <v>100</v>
      </c>
      <c r="EK133">
        <v>100</v>
      </c>
      <c r="EL133">
        <v>3.1</v>
      </c>
      <c r="EM133">
        <v>0.12709999999999999</v>
      </c>
      <c r="EN133">
        <v>1.8141414341516839</v>
      </c>
      <c r="EO133">
        <v>1.948427853356016E-3</v>
      </c>
      <c r="EP133">
        <v>-1.17243448438673E-6</v>
      </c>
      <c r="EQ133">
        <v>3.7522437633766031E-10</v>
      </c>
      <c r="ER133">
        <v>-5.7904635650947639E-2</v>
      </c>
      <c r="ES133">
        <v>1.324990706552629E-3</v>
      </c>
      <c r="ET133">
        <v>4.5198677459254959E-4</v>
      </c>
      <c r="EU133">
        <v>-2.6198240979392152E-7</v>
      </c>
      <c r="EV133">
        <v>2</v>
      </c>
      <c r="EW133">
        <v>2078</v>
      </c>
      <c r="EX133">
        <v>1</v>
      </c>
      <c r="EY133">
        <v>28</v>
      </c>
      <c r="EZ133">
        <v>0.8</v>
      </c>
      <c r="FA133">
        <v>0.8</v>
      </c>
      <c r="FB133">
        <v>3.8586399999999998</v>
      </c>
      <c r="FC133">
        <v>2.5317400000000001</v>
      </c>
      <c r="FD133">
        <v>2.8491200000000001</v>
      </c>
      <c r="FE133">
        <v>3.1726100000000002</v>
      </c>
      <c r="FF133">
        <v>3.0981399999999999</v>
      </c>
      <c r="FG133">
        <v>2.4438499999999999</v>
      </c>
      <c r="FH133">
        <v>35.964500000000001</v>
      </c>
      <c r="FI133">
        <v>16.259699999999999</v>
      </c>
      <c r="FJ133">
        <v>18</v>
      </c>
      <c r="FK133">
        <v>1063.49</v>
      </c>
      <c r="FL133">
        <v>726.06100000000004</v>
      </c>
      <c r="FM133">
        <v>24.9999</v>
      </c>
      <c r="FN133">
        <v>24.309100000000001</v>
      </c>
      <c r="FO133">
        <v>30.0002</v>
      </c>
      <c r="FP133">
        <v>24.070900000000002</v>
      </c>
      <c r="FQ133">
        <v>24.148099999999999</v>
      </c>
      <c r="FR133">
        <v>77.214500000000001</v>
      </c>
      <c r="FS133">
        <v>9.3834199999999992</v>
      </c>
      <c r="FT133">
        <v>0.30785600000000002</v>
      </c>
      <c r="FU133">
        <v>25</v>
      </c>
      <c r="FV133">
        <v>1200</v>
      </c>
      <c r="FW133">
        <v>17.840399999999999</v>
      </c>
      <c r="FX133">
        <v>101.233</v>
      </c>
      <c r="FY133">
        <v>101.58</v>
      </c>
    </row>
    <row r="134" spans="1:181" x14ac:dyDescent="0.2">
      <c r="A134">
        <v>116</v>
      </c>
      <c r="B134">
        <v>1634243787</v>
      </c>
      <c r="C134">
        <v>20247.900000095371</v>
      </c>
      <c r="D134" t="s">
        <v>779</v>
      </c>
      <c r="E134" t="s">
        <v>780</v>
      </c>
      <c r="F134" t="s">
        <v>300</v>
      </c>
      <c r="G134">
        <v>1634243787</v>
      </c>
      <c r="H134">
        <f t="shared" si="138"/>
        <v>1.6857859647842145E-3</v>
      </c>
      <c r="I134">
        <f t="shared" si="139"/>
        <v>1.6857859647842146</v>
      </c>
      <c r="J134">
        <f t="shared" si="140"/>
        <v>15.556020794085365</v>
      </c>
      <c r="K134">
        <f t="shared" si="141"/>
        <v>1489.26</v>
      </c>
      <c r="L134">
        <f t="shared" si="142"/>
        <v>1166.1776729511423</v>
      </c>
      <c r="M134">
        <f t="shared" si="143"/>
        <v>104.78333236346955</v>
      </c>
      <c r="N134">
        <f t="shared" si="144"/>
        <v>133.81290790855198</v>
      </c>
      <c r="O134">
        <f t="shared" si="145"/>
        <v>8.948585604210782E-2</v>
      </c>
      <c r="P134">
        <f t="shared" si="146"/>
        <v>2.7481387611801038</v>
      </c>
      <c r="Q134">
        <f t="shared" si="147"/>
        <v>8.7898031934021625E-2</v>
      </c>
      <c r="R134">
        <f t="shared" si="148"/>
        <v>5.5076582914127065E-2</v>
      </c>
      <c r="S134">
        <f t="shared" si="149"/>
        <v>241.74743612783541</v>
      </c>
      <c r="T134">
        <f t="shared" si="150"/>
        <v>27.407623153715644</v>
      </c>
      <c r="U134">
        <f t="shared" si="151"/>
        <v>26.105499999999999</v>
      </c>
      <c r="V134">
        <f t="shared" si="152"/>
        <v>3.395380715134221</v>
      </c>
      <c r="W134">
        <f t="shared" si="153"/>
        <v>49.937086421339984</v>
      </c>
      <c r="X134">
        <f t="shared" si="154"/>
        <v>1.7211858918621596</v>
      </c>
      <c r="Y134">
        <f t="shared" si="155"/>
        <v>3.446708679276556</v>
      </c>
      <c r="Z134">
        <f t="shared" si="156"/>
        <v>1.6741948232720614</v>
      </c>
      <c r="AA134">
        <f t="shared" si="157"/>
        <v>-74.343161046983866</v>
      </c>
      <c r="AB134">
        <f t="shared" si="158"/>
        <v>37.632044850756607</v>
      </c>
      <c r="AC134">
        <f t="shared" si="159"/>
        <v>2.9326263268734336</v>
      </c>
      <c r="AD134">
        <f t="shared" si="160"/>
        <v>207.96894625848162</v>
      </c>
      <c r="AE134">
        <v>0</v>
      </c>
      <c r="AF134">
        <v>0</v>
      </c>
      <c r="AG134">
        <f t="shared" si="161"/>
        <v>1</v>
      </c>
      <c r="AH134">
        <f t="shared" si="162"/>
        <v>0</v>
      </c>
      <c r="AI134">
        <f t="shared" si="163"/>
        <v>47685.465255613744</v>
      </c>
      <c r="AJ134" t="s">
        <v>301</v>
      </c>
      <c r="AK134">
        <v>0</v>
      </c>
      <c r="AL134">
        <v>0</v>
      </c>
      <c r="AM134">
        <v>0</v>
      </c>
      <c r="AN134" t="e">
        <f t="shared" si="164"/>
        <v>#DIV/0!</v>
      </c>
      <c r="AO134">
        <v>-1</v>
      </c>
      <c r="AP134" t="s">
        <v>781</v>
      </c>
      <c r="AQ134">
        <v>10285.5</v>
      </c>
      <c r="AR134">
        <v>832.51751999999988</v>
      </c>
      <c r="AS134">
        <v>952.66399999999999</v>
      </c>
      <c r="AT134">
        <f t="shared" si="165"/>
        <v>0.12611632222903368</v>
      </c>
      <c r="AU134">
        <v>0.5</v>
      </c>
      <c r="AV134">
        <f t="shared" si="166"/>
        <v>1261.2692995481013</v>
      </c>
      <c r="AW134">
        <f t="shared" si="167"/>
        <v>15.556020794085365</v>
      </c>
      <c r="AX134">
        <f t="shared" si="168"/>
        <v>79.533322699697976</v>
      </c>
      <c r="AY134">
        <f t="shared" si="169"/>
        <v>1.3126475686054675E-2</v>
      </c>
      <c r="AZ134">
        <f t="shared" si="170"/>
        <v>-1</v>
      </c>
      <c r="BA134" t="e">
        <f t="shared" si="171"/>
        <v>#DIV/0!</v>
      </c>
      <c r="BB134" t="s">
        <v>301</v>
      </c>
      <c r="BC134">
        <v>0</v>
      </c>
      <c r="BD134" t="e">
        <f t="shared" si="172"/>
        <v>#DIV/0!</v>
      </c>
      <c r="BE134" t="e">
        <f t="shared" si="173"/>
        <v>#DIV/0!</v>
      </c>
      <c r="BF134" t="e">
        <f t="shared" si="174"/>
        <v>#DIV/0!</v>
      </c>
      <c r="BG134" t="e">
        <f t="shared" si="175"/>
        <v>#DIV/0!</v>
      </c>
      <c r="BH134">
        <f t="shared" si="176"/>
        <v>0.12611632222903366</v>
      </c>
      <c r="BI134" t="e">
        <f t="shared" si="177"/>
        <v>#DIV/0!</v>
      </c>
      <c r="BJ134" t="e">
        <f t="shared" si="178"/>
        <v>#DIV/0!</v>
      </c>
      <c r="BK134" t="e">
        <f t="shared" si="179"/>
        <v>#DIV/0!</v>
      </c>
      <c r="BL134">
        <f t="shared" si="180"/>
        <v>1500.07</v>
      </c>
      <c r="BM134">
        <f t="shared" si="181"/>
        <v>1261.2692995481013</v>
      </c>
      <c r="BN134">
        <f t="shared" si="182"/>
        <v>0.84080696204050565</v>
      </c>
      <c r="BO134">
        <f t="shared" si="183"/>
        <v>0.16115743673817584</v>
      </c>
      <c r="BP134">
        <v>6</v>
      </c>
      <c r="BQ134">
        <v>0.5</v>
      </c>
      <c r="BR134" t="s">
        <v>303</v>
      </c>
      <c r="BS134">
        <v>1634243787</v>
      </c>
      <c r="BT134">
        <v>1489.26</v>
      </c>
      <c r="BU134">
        <v>1500.1</v>
      </c>
      <c r="BV134">
        <v>19.155799999999999</v>
      </c>
      <c r="BW134">
        <v>18.163699999999999</v>
      </c>
      <c r="BX134">
        <v>1485.43</v>
      </c>
      <c r="BY134">
        <v>19.024999999999999</v>
      </c>
      <c r="BZ134">
        <v>999.99599999999998</v>
      </c>
      <c r="CA134">
        <v>89.752399999999994</v>
      </c>
      <c r="CB134">
        <v>9.95452E-2</v>
      </c>
      <c r="CC134">
        <v>26.359500000000001</v>
      </c>
      <c r="CD134">
        <v>26.105499999999999</v>
      </c>
      <c r="CE134">
        <v>999.9</v>
      </c>
      <c r="CF134">
        <v>0</v>
      </c>
      <c r="CG134">
        <v>0</v>
      </c>
      <c r="CH134">
        <v>10027.5</v>
      </c>
      <c r="CI134">
        <v>0</v>
      </c>
      <c r="CJ134">
        <v>1.5289399999999999E-3</v>
      </c>
      <c r="CK134">
        <v>1500.07</v>
      </c>
      <c r="CL134">
        <v>0.97301099999999996</v>
      </c>
      <c r="CM134">
        <v>2.6989200000000001E-2</v>
      </c>
      <c r="CN134">
        <v>0</v>
      </c>
      <c r="CO134">
        <v>831.33399999999995</v>
      </c>
      <c r="CP134">
        <v>5.0005600000000001</v>
      </c>
      <c r="CQ134">
        <v>12398.7</v>
      </c>
      <c r="CR134">
        <v>12932.1</v>
      </c>
      <c r="CS134">
        <v>40.936999999999998</v>
      </c>
      <c r="CT134">
        <v>41</v>
      </c>
      <c r="CU134">
        <v>39.311999999999998</v>
      </c>
      <c r="CV134">
        <v>41.311999999999998</v>
      </c>
      <c r="CW134">
        <v>41</v>
      </c>
      <c r="CX134">
        <v>1454.72</v>
      </c>
      <c r="CY134">
        <v>40.35</v>
      </c>
      <c r="CZ134">
        <v>0</v>
      </c>
      <c r="DA134">
        <v>121.3999998569489</v>
      </c>
      <c r="DB134">
        <v>0</v>
      </c>
      <c r="DC134">
        <v>832.51751999999988</v>
      </c>
      <c r="DD134">
        <v>-6.5465384631745156</v>
      </c>
      <c r="DE134">
        <v>-68.192307894646589</v>
      </c>
      <c r="DF134">
        <v>12406.48</v>
      </c>
      <c r="DG134">
        <v>15</v>
      </c>
      <c r="DH134">
        <v>1634243742</v>
      </c>
      <c r="DI134" t="s">
        <v>782</v>
      </c>
      <c r="DJ134">
        <v>1634243742</v>
      </c>
      <c r="DK134">
        <v>1634243737.5</v>
      </c>
      <c r="DL134">
        <v>129</v>
      </c>
      <c r="DM134">
        <v>0.48299999999999998</v>
      </c>
      <c r="DN134">
        <v>2E-3</v>
      </c>
      <c r="DO134">
        <v>3.8439999999999999</v>
      </c>
      <c r="DP134">
        <v>0.111</v>
      </c>
      <c r="DQ134">
        <v>1500</v>
      </c>
      <c r="DR134">
        <v>18</v>
      </c>
      <c r="DS134">
        <v>0.34</v>
      </c>
      <c r="DT134">
        <v>7.0000000000000007E-2</v>
      </c>
      <c r="DU134">
        <v>-10.86691219512195</v>
      </c>
      <c r="DV134">
        <v>-1.392334494773708E-2</v>
      </c>
      <c r="DW134">
        <v>4.0938527355178563E-2</v>
      </c>
      <c r="DX134">
        <v>1</v>
      </c>
      <c r="DY134">
        <v>832.91202857142855</v>
      </c>
      <c r="DZ134">
        <v>-7.4217534246565577</v>
      </c>
      <c r="EA134">
        <v>0.78160733604228139</v>
      </c>
      <c r="EB134">
        <v>0</v>
      </c>
      <c r="EC134">
        <v>0.9905406341463413</v>
      </c>
      <c r="ED134">
        <v>2.6158118466884572E-3</v>
      </c>
      <c r="EE134">
        <v>4.0974029773545662E-3</v>
      </c>
      <c r="EF134">
        <v>1</v>
      </c>
      <c r="EG134">
        <v>2</v>
      </c>
      <c r="EH134">
        <v>3</v>
      </c>
      <c r="EI134" t="s">
        <v>305</v>
      </c>
      <c r="EJ134">
        <v>100</v>
      </c>
      <c r="EK134">
        <v>100</v>
      </c>
      <c r="EL134">
        <v>3.83</v>
      </c>
      <c r="EM134">
        <v>0.1308</v>
      </c>
      <c r="EN134">
        <v>2.2972130382670688</v>
      </c>
      <c r="EO134">
        <v>1.948427853356016E-3</v>
      </c>
      <c r="EP134">
        <v>-1.17243448438673E-6</v>
      </c>
      <c r="EQ134">
        <v>3.7522437633766031E-10</v>
      </c>
      <c r="ER134">
        <v>-5.6195288989566911E-2</v>
      </c>
      <c r="ES134">
        <v>1.324990706552629E-3</v>
      </c>
      <c r="ET134">
        <v>4.5198677459254959E-4</v>
      </c>
      <c r="EU134">
        <v>-2.6198240979392152E-7</v>
      </c>
      <c r="EV134">
        <v>2</v>
      </c>
      <c r="EW134">
        <v>2078</v>
      </c>
      <c r="EX134">
        <v>1</v>
      </c>
      <c r="EY134">
        <v>28</v>
      </c>
      <c r="EZ134">
        <v>0.8</v>
      </c>
      <c r="FA134">
        <v>0.8</v>
      </c>
      <c r="FB134">
        <v>4.5605500000000001</v>
      </c>
      <c r="FC134">
        <v>2.5146500000000001</v>
      </c>
      <c r="FD134">
        <v>2.8491200000000001</v>
      </c>
      <c r="FE134">
        <v>3.1738300000000002</v>
      </c>
      <c r="FF134">
        <v>3.0981399999999999</v>
      </c>
      <c r="FG134">
        <v>2.3925800000000002</v>
      </c>
      <c r="FH134">
        <v>35.777700000000003</v>
      </c>
      <c r="FI134">
        <v>16.224699999999999</v>
      </c>
      <c r="FJ134">
        <v>18</v>
      </c>
      <c r="FK134">
        <v>1062.6600000000001</v>
      </c>
      <c r="FL134">
        <v>728.87699999999995</v>
      </c>
      <c r="FM134">
        <v>25.0001</v>
      </c>
      <c r="FN134">
        <v>24.3017</v>
      </c>
      <c r="FO134">
        <v>30</v>
      </c>
      <c r="FP134">
        <v>24.062200000000001</v>
      </c>
      <c r="FQ134">
        <v>24.138000000000002</v>
      </c>
      <c r="FR134">
        <v>91.233400000000003</v>
      </c>
      <c r="FS134">
        <v>4.7080599999999997</v>
      </c>
      <c r="FT134">
        <v>2.3308399999999998</v>
      </c>
      <c r="FU134">
        <v>25</v>
      </c>
      <c r="FV134">
        <v>1500</v>
      </c>
      <c r="FW134">
        <v>18.165199999999999</v>
      </c>
      <c r="FX134">
        <v>101.23399999999999</v>
      </c>
      <c r="FY134">
        <v>101.583</v>
      </c>
    </row>
    <row r="135" spans="1:181" x14ac:dyDescent="0.2">
      <c r="A135">
        <v>117</v>
      </c>
      <c r="B135">
        <v>1634243909</v>
      </c>
      <c r="C135">
        <v>20369.900000095371</v>
      </c>
      <c r="D135" t="s">
        <v>783</v>
      </c>
      <c r="E135" t="s">
        <v>784</v>
      </c>
      <c r="F135" t="s">
        <v>300</v>
      </c>
      <c r="G135">
        <v>1634243909</v>
      </c>
      <c r="H135">
        <f t="shared" si="138"/>
        <v>1.4400901865172376E-3</v>
      </c>
      <c r="I135">
        <f t="shared" si="139"/>
        <v>1.4400901865172375</v>
      </c>
      <c r="J135">
        <f t="shared" si="140"/>
        <v>16.180585450046085</v>
      </c>
      <c r="K135">
        <f t="shared" si="141"/>
        <v>1690.57</v>
      </c>
      <c r="L135">
        <f t="shared" si="142"/>
        <v>1297.4488589371501</v>
      </c>
      <c r="M135">
        <f t="shared" si="143"/>
        <v>116.5746379610173</v>
      </c>
      <c r="N135">
        <f t="shared" si="144"/>
        <v>151.89622646028599</v>
      </c>
      <c r="O135">
        <f t="shared" si="145"/>
        <v>7.5589003638355176E-2</v>
      </c>
      <c r="P135">
        <f t="shared" si="146"/>
        <v>2.7416611229551249</v>
      </c>
      <c r="Q135">
        <f t="shared" si="147"/>
        <v>7.4450036445359316E-2</v>
      </c>
      <c r="R135">
        <f t="shared" si="148"/>
        <v>4.6632174800940486E-2</v>
      </c>
      <c r="S135">
        <f t="shared" si="149"/>
        <v>241.72088312752041</v>
      </c>
      <c r="T135">
        <f t="shared" si="150"/>
        <v>27.59184847847397</v>
      </c>
      <c r="U135">
        <f t="shared" si="151"/>
        <v>26.211500000000001</v>
      </c>
      <c r="V135">
        <f t="shared" si="152"/>
        <v>3.4167193036286476</v>
      </c>
      <c r="W135">
        <f t="shared" si="153"/>
        <v>49.813353590575751</v>
      </c>
      <c r="X135">
        <f t="shared" si="154"/>
        <v>1.7285263516243798</v>
      </c>
      <c r="Y135">
        <f t="shared" si="155"/>
        <v>3.4700059864096402</v>
      </c>
      <c r="Z135">
        <f t="shared" si="156"/>
        <v>1.6881929520042678</v>
      </c>
      <c r="AA135">
        <f t="shared" si="157"/>
        <v>-63.50797722541018</v>
      </c>
      <c r="AB135">
        <f t="shared" si="158"/>
        <v>38.755371515610406</v>
      </c>
      <c r="AC135">
        <f t="shared" si="159"/>
        <v>3.0306445381211775</v>
      </c>
      <c r="AD135">
        <f t="shared" si="160"/>
        <v>219.99892195584181</v>
      </c>
      <c r="AE135">
        <v>0</v>
      </c>
      <c r="AF135">
        <v>0</v>
      </c>
      <c r="AG135">
        <f t="shared" si="161"/>
        <v>1</v>
      </c>
      <c r="AH135">
        <f t="shared" si="162"/>
        <v>0</v>
      </c>
      <c r="AI135">
        <f t="shared" si="163"/>
        <v>47491.808076512149</v>
      </c>
      <c r="AJ135" t="s">
        <v>301</v>
      </c>
      <c r="AK135">
        <v>0</v>
      </c>
      <c r="AL135">
        <v>0</v>
      </c>
      <c r="AM135">
        <v>0</v>
      </c>
      <c r="AN135" t="e">
        <f t="shared" si="164"/>
        <v>#DIV/0!</v>
      </c>
      <c r="AO135">
        <v>-1</v>
      </c>
      <c r="AP135" t="s">
        <v>785</v>
      </c>
      <c r="AQ135">
        <v>10288.799999999999</v>
      </c>
      <c r="AR135">
        <v>826.57803999999987</v>
      </c>
      <c r="AS135">
        <v>947.46600000000001</v>
      </c>
      <c r="AT135">
        <f t="shared" si="165"/>
        <v>0.12759081592373778</v>
      </c>
      <c r="AU135">
        <v>0.5</v>
      </c>
      <c r="AV135">
        <f t="shared" si="166"/>
        <v>1261.1267995479382</v>
      </c>
      <c r="AW135">
        <f t="shared" si="167"/>
        <v>16.180585450046085</v>
      </c>
      <c r="AX135">
        <f t="shared" si="168"/>
        <v>80.454098668806765</v>
      </c>
      <c r="AY135">
        <f t="shared" si="169"/>
        <v>1.3623202247549267E-2</v>
      </c>
      <c r="AZ135">
        <f t="shared" si="170"/>
        <v>-1</v>
      </c>
      <c r="BA135" t="e">
        <f t="shared" si="171"/>
        <v>#DIV/0!</v>
      </c>
      <c r="BB135" t="s">
        <v>301</v>
      </c>
      <c r="BC135">
        <v>0</v>
      </c>
      <c r="BD135" t="e">
        <f t="shared" si="172"/>
        <v>#DIV/0!</v>
      </c>
      <c r="BE135" t="e">
        <f t="shared" si="173"/>
        <v>#DIV/0!</v>
      </c>
      <c r="BF135" t="e">
        <f t="shared" si="174"/>
        <v>#DIV/0!</v>
      </c>
      <c r="BG135" t="e">
        <f t="shared" si="175"/>
        <v>#DIV/0!</v>
      </c>
      <c r="BH135">
        <f t="shared" si="176"/>
        <v>0.12759081592373778</v>
      </c>
      <c r="BI135" t="e">
        <f t="shared" si="177"/>
        <v>#DIV/0!</v>
      </c>
      <c r="BJ135" t="e">
        <f t="shared" si="178"/>
        <v>#DIV/0!</v>
      </c>
      <c r="BK135" t="e">
        <f t="shared" si="179"/>
        <v>#DIV/0!</v>
      </c>
      <c r="BL135">
        <f t="shared" si="180"/>
        <v>1499.9</v>
      </c>
      <c r="BM135">
        <f t="shared" si="181"/>
        <v>1261.1267995479382</v>
      </c>
      <c r="BN135">
        <f t="shared" si="182"/>
        <v>0.84080725351552643</v>
      </c>
      <c r="BO135">
        <f t="shared" si="183"/>
        <v>0.16115799928496594</v>
      </c>
      <c r="BP135">
        <v>6</v>
      </c>
      <c r="BQ135">
        <v>0.5</v>
      </c>
      <c r="BR135" t="s">
        <v>303</v>
      </c>
      <c r="BS135">
        <v>1634243909</v>
      </c>
      <c r="BT135">
        <v>1690.57</v>
      </c>
      <c r="BU135">
        <v>1701.74</v>
      </c>
      <c r="BV135">
        <v>19.238099999999999</v>
      </c>
      <c r="BW135">
        <v>18.390599999999999</v>
      </c>
      <c r="BX135">
        <v>1686.77</v>
      </c>
      <c r="BY135">
        <v>19.104399999999998</v>
      </c>
      <c r="BZ135">
        <v>999.91899999999998</v>
      </c>
      <c r="CA135">
        <v>89.749200000000002</v>
      </c>
      <c r="CB135">
        <v>9.9919800000000003E-2</v>
      </c>
      <c r="CC135">
        <v>26.473700000000001</v>
      </c>
      <c r="CD135">
        <v>26.211500000000001</v>
      </c>
      <c r="CE135">
        <v>999.9</v>
      </c>
      <c r="CF135">
        <v>0</v>
      </c>
      <c r="CG135">
        <v>0</v>
      </c>
      <c r="CH135">
        <v>9989.3799999999992</v>
      </c>
      <c r="CI135">
        <v>0</v>
      </c>
      <c r="CJ135">
        <v>1.5289399999999999E-3</v>
      </c>
      <c r="CK135">
        <v>1499.9</v>
      </c>
      <c r="CL135">
        <v>0.97300399999999998</v>
      </c>
      <c r="CM135">
        <v>2.6995499999999999E-2</v>
      </c>
      <c r="CN135">
        <v>0</v>
      </c>
      <c r="CO135">
        <v>826.42899999999997</v>
      </c>
      <c r="CP135">
        <v>5.0005600000000001</v>
      </c>
      <c r="CQ135">
        <v>12298</v>
      </c>
      <c r="CR135">
        <v>12930.7</v>
      </c>
      <c r="CS135">
        <v>39.625</v>
      </c>
      <c r="CT135">
        <v>39.875</v>
      </c>
      <c r="CU135">
        <v>38.375</v>
      </c>
      <c r="CV135">
        <v>38.875</v>
      </c>
      <c r="CW135">
        <v>40.125</v>
      </c>
      <c r="CX135">
        <v>1454.54</v>
      </c>
      <c r="CY135">
        <v>40.36</v>
      </c>
      <c r="CZ135">
        <v>0</v>
      </c>
      <c r="DA135">
        <v>121.5999999046326</v>
      </c>
      <c r="DB135">
        <v>0</v>
      </c>
      <c r="DC135">
        <v>826.57803999999987</v>
      </c>
      <c r="DD135">
        <v>-2.8273846463688059</v>
      </c>
      <c r="DE135">
        <v>-58.292307747016338</v>
      </c>
      <c r="DF135">
        <v>12305.628000000001</v>
      </c>
      <c r="DG135">
        <v>15</v>
      </c>
      <c r="DH135">
        <v>1634243862</v>
      </c>
      <c r="DI135" t="s">
        <v>786</v>
      </c>
      <c r="DJ135">
        <v>1634243860.5</v>
      </c>
      <c r="DK135">
        <v>1634243862</v>
      </c>
      <c r="DL135">
        <v>130</v>
      </c>
      <c r="DM135">
        <v>-0.25600000000000001</v>
      </c>
      <c r="DN135">
        <v>1E-3</v>
      </c>
      <c r="DO135">
        <v>3.806</v>
      </c>
      <c r="DP135">
        <v>0.11799999999999999</v>
      </c>
      <c r="DQ135">
        <v>1702</v>
      </c>
      <c r="DR135">
        <v>18</v>
      </c>
      <c r="DS135">
        <v>0.47</v>
      </c>
      <c r="DT135">
        <v>0.1</v>
      </c>
      <c r="DU135">
        <v>-11.09271707317073</v>
      </c>
      <c r="DV135">
        <v>0.32666132404182419</v>
      </c>
      <c r="DW135">
        <v>5.5230947062176003E-2</v>
      </c>
      <c r="DX135">
        <v>1</v>
      </c>
      <c r="DY135">
        <v>826.68348484848491</v>
      </c>
      <c r="DZ135">
        <v>-2.3622691433553649</v>
      </c>
      <c r="EA135">
        <v>0.33627217702800299</v>
      </c>
      <c r="EB135">
        <v>0</v>
      </c>
      <c r="EC135">
        <v>0.85609475609756103</v>
      </c>
      <c r="ED135">
        <v>-5.7949567944249367E-2</v>
      </c>
      <c r="EE135">
        <v>6.0033575312343846E-3</v>
      </c>
      <c r="EF135">
        <v>1</v>
      </c>
      <c r="EG135">
        <v>2</v>
      </c>
      <c r="EH135">
        <v>3</v>
      </c>
      <c r="EI135" t="s">
        <v>305</v>
      </c>
      <c r="EJ135">
        <v>100</v>
      </c>
      <c r="EK135">
        <v>100</v>
      </c>
      <c r="EL135">
        <v>3.8</v>
      </c>
      <c r="EM135">
        <v>0.13370000000000001</v>
      </c>
      <c r="EN135">
        <v>2.040832293346071</v>
      </c>
      <c r="EO135">
        <v>1.948427853356016E-3</v>
      </c>
      <c r="EP135">
        <v>-1.17243448438673E-6</v>
      </c>
      <c r="EQ135">
        <v>3.7522437633766031E-10</v>
      </c>
      <c r="ER135">
        <v>-5.4727790779583951E-2</v>
      </c>
      <c r="ES135">
        <v>1.324990706552629E-3</v>
      </c>
      <c r="ET135">
        <v>4.5198677459254959E-4</v>
      </c>
      <c r="EU135">
        <v>-2.6198240979392152E-7</v>
      </c>
      <c r="EV135">
        <v>2</v>
      </c>
      <c r="EW135">
        <v>2078</v>
      </c>
      <c r="EX135">
        <v>1</v>
      </c>
      <c r="EY135">
        <v>28</v>
      </c>
      <c r="EZ135">
        <v>0.8</v>
      </c>
      <c r="FA135">
        <v>0.8</v>
      </c>
      <c r="FB135">
        <v>4.99756</v>
      </c>
      <c r="FC135">
        <v>2.5</v>
      </c>
      <c r="FD135">
        <v>2.8491200000000001</v>
      </c>
      <c r="FE135">
        <v>3.1726100000000002</v>
      </c>
      <c r="FF135">
        <v>3.0981399999999999</v>
      </c>
      <c r="FG135">
        <v>2.3950200000000001</v>
      </c>
      <c r="FH135">
        <v>35.637999999999998</v>
      </c>
      <c r="FI135">
        <v>16.180900000000001</v>
      </c>
      <c r="FJ135">
        <v>18</v>
      </c>
      <c r="FK135">
        <v>1065.5</v>
      </c>
      <c r="FL135">
        <v>730.29300000000001</v>
      </c>
      <c r="FM135">
        <v>24.9998</v>
      </c>
      <c r="FN135">
        <v>24.293500000000002</v>
      </c>
      <c r="FO135">
        <v>30.0001</v>
      </c>
      <c r="FP135">
        <v>24.054099999999998</v>
      </c>
      <c r="FQ135">
        <v>24.129899999999999</v>
      </c>
      <c r="FR135">
        <v>100</v>
      </c>
      <c r="FS135">
        <v>0</v>
      </c>
      <c r="FT135">
        <v>6.9347399999999997</v>
      </c>
      <c r="FU135">
        <v>25</v>
      </c>
      <c r="FV135">
        <v>2000</v>
      </c>
      <c r="FW135">
        <v>18.7942</v>
      </c>
      <c r="FX135">
        <v>101.238</v>
      </c>
      <c r="FY135">
        <v>101.58499999999999</v>
      </c>
    </row>
    <row r="136" spans="1:181" x14ac:dyDescent="0.2">
      <c r="A136">
        <v>118</v>
      </c>
      <c r="B136">
        <v>1634244031</v>
      </c>
      <c r="C136">
        <v>20491.900000095371</v>
      </c>
      <c r="D136" t="s">
        <v>787</v>
      </c>
      <c r="E136" t="s">
        <v>788</v>
      </c>
      <c r="F136" t="s">
        <v>300</v>
      </c>
      <c r="G136">
        <v>1634244031</v>
      </c>
      <c r="H136">
        <f t="shared" si="138"/>
        <v>1.3088293511876398E-3</v>
      </c>
      <c r="I136">
        <f t="shared" si="139"/>
        <v>1.3088293511876399</v>
      </c>
      <c r="J136">
        <f t="shared" si="140"/>
        <v>6.4318935397249257</v>
      </c>
      <c r="K136">
        <f t="shared" si="141"/>
        <v>395.82299999999998</v>
      </c>
      <c r="L136">
        <f t="shared" si="142"/>
        <v>236.71713196660707</v>
      </c>
      <c r="M136">
        <f t="shared" si="143"/>
        <v>21.268913818179474</v>
      </c>
      <c r="N136">
        <f t="shared" si="144"/>
        <v>35.564495076093003</v>
      </c>
      <c r="O136">
        <f t="shared" si="145"/>
        <v>6.967469440577452E-2</v>
      </c>
      <c r="P136">
        <f t="shared" si="146"/>
        <v>2.7411298140809199</v>
      </c>
      <c r="Q136">
        <f t="shared" si="147"/>
        <v>6.8705570071137506E-2</v>
      </c>
      <c r="R136">
        <f t="shared" si="148"/>
        <v>4.3026930242127399E-2</v>
      </c>
      <c r="S136">
        <f t="shared" si="149"/>
        <v>241.72944212733333</v>
      </c>
      <c r="T136">
        <f t="shared" si="150"/>
        <v>27.572375847316351</v>
      </c>
      <c r="U136">
        <f t="shared" si="151"/>
        <v>26.194199999999999</v>
      </c>
      <c r="V136">
        <f t="shared" si="152"/>
        <v>3.4132287084956983</v>
      </c>
      <c r="W136">
        <f t="shared" si="153"/>
        <v>50.622403225055436</v>
      </c>
      <c r="X136">
        <f t="shared" si="154"/>
        <v>1.7507981966769</v>
      </c>
      <c r="Y136">
        <f t="shared" si="155"/>
        <v>3.4585442119238361</v>
      </c>
      <c r="Z136">
        <f t="shared" si="156"/>
        <v>1.6624305118187983</v>
      </c>
      <c r="AA136">
        <f t="shared" si="157"/>
        <v>-57.719374387374913</v>
      </c>
      <c r="AB136">
        <f t="shared" si="158"/>
        <v>33.014005205905846</v>
      </c>
      <c r="AC136">
        <f t="shared" si="159"/>
        <v>2.5812241160329701</v>
      </c>
      <c r="AD136">
        <f t="shared" si="160"/>
        <v>219.6052970618972</v>
      </c>
      <c r="AE136">
        <v>0</v>
      </c>
      <c r="AF136">
        <v>0</v>
      </c>
      <c r="AG136">
        <f t="shared" si="161"/>
        <v>1</v>
      </c>
      <c r="AH136">
        <f t="shared" si="162"/>
        <v>0</v>
      </c>
      <c r="AI136">
        <f t="shared" si="163"/>
        <v>47486.320840898603</v>
      </c>
      <c r="AJ136" t="s">
        <v>301</v>
      </c>
      <c r="AK136">
        <v>0</v>
      </c>
      <c r="AL136">
        <v>0</v>
      </c>
      <c r="AM136">
        <v>0</v>
      </c>
      <c r="AN136" t="e">
        <f t="shared" si="164"/>
        <v>#DIV/0!</v>
      </c>
      <c r="AO136">
        <v>-1</v>
      </c>
      <c r="AP136" t="s">
        <v>789</v>
      </c>
      <c r="AQ136">
        <v>10292.5</v>
      </c>
      <c r="AR136">
        <v>819.34199999999998</v>
      </c>
      <c r="AS136">
        <v>914.74400000000003</v>
      </c>
      <c r="AT136">
        <f t="shared" si="165"/>
        <v>0.10429366030277332</v>
      </c>
      <c r="AU136">
        <v>0.5</v>
      </c>
      <c r="AV136">
        <f t="shared" si="166"/>
        <v>1261.1690995478411</v>
      </c>
      <c r="AW136">
        <f t="shared" si="167"/>
        <v>6.4318935397249257</v>
      </c>
      <c r="AX136">
        <f t="shared" si="168"/>
        <v>65.765970826298528</v>
      </c>
      <c r="AY136">
        <f t="shared" si="169"/>
        <v>5.8928604755614728E-3</v>
      </c>
      <c r="AZ136">
        <f t="shared" si="170"/>
        <v>-1</v>
      </c>
      <c r="BA136" t="e">
        <f t="shared" si="171"/>
        <v>#DIV/0!</v>
      </c>
      <c r="BB136" t="s">
        <v>301</v>
      </c>
      <c r="BC136">
        <v>0</v>
      </c>
      <c r="BD136" t="e">
        <f t="shared" si="172"/>
        <v>#DIV/0!</v>
      </c>
      <c r="BE136" t="e">
        <f t="shared" si="173"/>
        <v>#DIV/0!</v>
      </c>
      <c r="BF136" t="e">
        <f t="shared" si="174"/>
        <v>#DIV/0!</v>
      </c>
      <c r="BG136" t="e">
        <f t="shared" si="175"/>
        <v>#DIV/0!</v>
      </c>
      <c r="BH136">
        <f t="shared" si="176"/>
        <v>0.10429366030277328</v>
      </c>
      <c r="BI136" t="e">
        <f t="shared" si="177"/>
        <v>#DIV/0!</v>
      </c>
      <c r="BJ136" t="e">
        <f t="shared" si="178"/>
        <v>#DIV/0!</v>
      </c>
      <c r="BK136" t="e">
        <f t="shared" si="179"/>
        <v>#DIV/0!</v>
      </c>
      <c r="BL136">
        <f t="shared" si="180"/>
        <v>1499.95</v>
      </c>
      <c r="BM136">
        <f t="shared" si="181"/>
        <v>1261.1690995478411</v>
      </c>
      <c r="BN136">
        <f t="shared" si="182"/>
        <v>0.84080742661278118</v>
      </c>
      <c r="BO136">
        <f t="shared" si="183"/>
        <v>0.16115833336266763</v>
      </c>
      <c r="BP136">
        <v>6</v>
      </c>
      <c r="BQ136">
        <v>0.5</v>
      </c>
      <c r="BR136" t="s">
        <v>303</v>
      </c>
      <c r="BS136">
        <v>1634244031</v>
      </c>
      <c r="BT136">
        <v>395.82299999999998</v>
      </c>
      <c r="BU136">
        <v>399.99299999999999</v>
      </c>
      <c r="BV136">
        <v>19.485900000000001</v>
      </c>
      <c r="BW136">
        <v>18.715900000000001</v>
      </c>
      <c r="BX136">
        <v>393.65800000000002</v>
      </c>
      <c r="BY136">
        <v>19.363900000000001</v>
      </c>
      <c r="BZ136">
        <v>999.99400000000003</v>
      </c>
      <c r="CA136">
        <v>89.748999999999995</v>
      </c>
      <c r="CB136">
        <v>0.100491</v>
      </c>
      <c r="CC136">
        <v>26.4176</v>
      </c>
      <c r="CD136">
        <v>26.194199999999999</v>
      </c>
      <c r="CE136">
        <v>999.9</v>
      </c>
      <c r="CF136">
        <v>0</v>
      </c>
      <c r="CG136">
        <v>0</v>
      </c>
      <c r="CH136">
        <v>9986.25</v>
      </c>
      <c r="CI136">
        <v>0</v>
      </c>
      <c r="CJ136">
        <v>1.5289399999999999E-3</v>
      </c>
      <c r="CK136">
        <v>1499.95</v>
      </c>
      <c r="CL136">
        <v>0.972993</v>
      </c>
      <c r="CM136">
        <v>2.7006800000000001E-2</v>
      </c>
      <c r="CN136">
        <v>0</v>
      </c>
      <c r="CO136">
        <v>818.50199999999995</v>
      </c>
      <c r="CP136">
        <v>5.0005600000000001</v>
      </c>
      <c r="CQ136">
        <v>12126</v>
      </c>
      <c r="CR136">
        <v>12931</v>
      </c>
      <c r="CS136">
        <v>37.75</v>
      </c>
      <c r="CT136">
        <v>38.75</v>
      </c>
      <c r="CU136">
        <v>37.936999999999998</v>
      </c>
      <c r="CV136">
        <v>37.561999999999998</v>
      </c>
      <c r="CW136">
        <v>38.936999999999998</v>
      </c>
      <c r="CX136">
        <v>1454.58</v>
      </c>
      <c r="CY136">
        <v>40.369999999999997</v>
      </c>
      <c r="CZ136">
        <v>0</v>
      </c>
      <c r="DA136">
        <v>121.7999999523163</v>
      </c>
      <c r="DB136">
        <v>0</v>
      </c>
      <c r="DC136">
        <v>819.34199999999998</v>
      </c>
      <c r="DD136">
        <v>-4.1545299111769101</v>
      </c>
      <c r="DE136">
        <v>-71.664957118036313</v>
      </c>
      <c r="DF136">
        <v>12134.13846153846</v>
      </c>
      <c r="DG136">
        <v>15</v>
      </c>
      <c r="DH136">
        <v>1634244050</v>
      </c>
      <c r="DI136" t="s">
        <v>790</v>
      </c>
      <c r="DJ136">
        <v>1634244048</v>
      </c>
      <c r="DK136">
        <v>1634244050</v>
      </c>
      <c r="DL136">
        <v>131</v>
      </c>
      <c r="DM136">
        <v>-0.48899999999999999</v>
      </c>
      <c r="DN136">
        <v>-2E-3</v>
      </c>
      <c r="DO136">
        <v>2.165</v>
      </c>
      <c r="DP136">
        <v>0.122</v>
      </c>
      <c r="DQ136">
        <v>400</v>
      </c>
      <c r="DR136">
        <v>19</v>
      </c>
      <c r="DS136">
        <v>0.4</v>
      </c>
      <c r="DT136">
        <v>0.09</v>
      </c>
      <c r="DU136">
        <v>-3.5700739024390238</v>
      </c>
      <c r="DV136">
        <v>-0.29649198606271471</v>
      </c>
      <c r="DW136">
        <v>4.0043746619260717E-2</v>
      </c>
      <c r="DX136">
        <v>1</v>
      </c>
      <c r="DY136">
        <v>819.54918181818175</v>
      </c>
      <c r="DZ136">
        <v>-4.142939883320075</v>
      </c>
      <c r="EA136">
        <v>0.44587309340998421</v>
      </c>
      <c r="EB136">
        <v>0</v>
      </c>
      <c r="EC136">
        <v>0.78084390243902424</v>
      </c>
      <c r="ED136">
        <v>1.3750076655050359E-2</v>
      </c>
      <c r="EE136">
        <v>4.2018420978033053E-3</v>
      </c>
      <c r="EF136">
        <v>1</v>
      </c>
      <c r="EG136">
        <v>2</v>
      </c>
      <c r="EH136">
        <v>3</v>
      </c>
      <c r="EI136" t="s">
        <v>305</v>
      </c>
      <c r="EJ136">
        <v>100</v>
      </c>
      <c r="EK136">
        <v>100</v>
      </c>
      <c r="EL136">
        <v>2.165</v>
      </c>
      <c r="EM136">
        <v>0.122</v>
      </c>
      <c r="EN136">
        <v>2.040832293346071</v>
      </c>
      <c r="EO136">
        <v>1.948427853356016E-3</v>
      </c>
      <c r="EP136">
        <v>-1.17243448438673E-6</v>
      </c>
      <c r="EQ136">
        <v>3.7522437633766031E-10</v>
      </c>
      <c r="ER136">
        <v>-5.4727790779583951E-2</v>
      </c>
      <c r="ES136">
        <v>1.324990706552629E-3</v>
      </c>
      <c r="ET136">
        <v>4.5198677459254959E-4</v>
      </c>
      <c r="EU136">
        <v>-2.6198240979392152E-7</v>
      </c>
      <c r="EV136">
        <v>2</v>
      </c>
      <c r="EW136">
        <v>2078</v>
      </c>
      <c r="EX136">
        <v>1</v>
      </c>
      <c r="EY136">
        <v>28</v>
      </c>
      <c r="EZ136">
        <v>2.8</v>
      </c>
      <c r="FA136">
        <v>2.8</v>
      </c>
      <c r="FB136">
        <v>1.6223099999999999</v>
      </c>
      <c r="FC136">
        <v>2.52441</v>
      </c>
      <c r="FD136">
        <v>2.8491200000000001</v>
      </c>
      <c r="FE136">
        <v>3.1726100000000002</v>
      </c>
      <c r="FF136">
        <v>3.0981399999999999</v>
      </c>
      <c r="FG136">
        <v>2.4633799999999999</v>
      </c>
      <c r="FH136">
        <v>35.521799999999999</v>
      </c>
      <c r="FI136">
        <v>16.154599999999999</v>
      </c>
      <c r="FJ136">
        <v>18</v>
      </c>
      <c r="FK136">
        <v>1063.76</v>
      </c>
      <c r="FL136">
        <v>726.83100000000002</v>
      </c>
      <c r="FM136">
        <v>25</v>
      </c>
      <c r="FN136">
        <v>24.285900000000002</v>
      </c>
      <c r="FO136">
        <v>30.0001</v>
      </c>
      <c r="FP136">
        <v>24.0459</v>
      </c>
      <c r="FQ136">
        <v>24.123100000000001</v>
      </c>
      <c r="FR136">
        <v>32.502400000000002</v>
      </c>
      <c r="FS136">
        <v>0</v>
      </c>
      <c r="FT136">
        <v>16.676200000000001</v>
      </c>
      <c r="FU136">
        <v>25</v>
      </c>
      <c r="FV136">
        <v>400</v>
      </c>
      <c r="FW136">
        <v>19.012499999999999</v>
      </c>
      <c r="FX136">
        <v>101.235</v>
      </c>
      <c r="FY136">
        <v>101.581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25</v>
      </c>
      <c r="B15" t="s">
        <v>26</v>
      </c>
    </row>
    <row r="16" spans="1:2" x14ac:dyDescent="0.2">
      <c r="A16" t="s">
        <v>365</v>
      </c>
      <c r="B16" t="s">
        <v>366</v>
      </c>
    </row>
    <row r="17" spans="1:2" x14ac:dyDescent="0.2">
      <c r="A17" t="s">
        <v>427</v>
      </c>
      <c r="B17" t="s">
        <v>428</v>
      </c>
    </row>
    <row r="18" spans="1:2" x14ac:dyDescent="0.2">
      <c r="A18" t="s">
        <v>489</v>
      </c>
      <c r="B18" t="s">
        <v>490</v>
      </c>
    </row>
    <row r="19" spans="1:2" x14ac:dyDescent="0.2">
      <c r="A19" t="s">
        <v>551</v>
      </c>
      <c r="B19" t="s">
        <v>552</v>
      </c>
    </row>
    <row r="20" spans="1:2" x14ac:dyDescent="0.2">
      <c r="A20" t="s">
        <v>613</v>
      </c>
      <c r="B20" t="s">
        <v>614</v>
      </c>
    </row>
    <row r="21" spans="1:2" x14ac:dyDescent="0.2">
      <c r="A21" t="s">
        <v>671</v>
      </c>
      <c r="B21" t="s">
        <v>672</v>
      </c>
    </row>
    <row r="22" spans="1:2" x14ac:dyDescent="0.2">
      <c r="A22" t="s">
        <v>729</v>
      </c>
      <c r="B22" t="s">
        <v>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Perkowski</cp:lastModifiedBy>
  <dcterms:created xsi:type="dcterms:W3CDTF">2021-10-14T20:45:03Z</dcterms:created>
  <dcterms:modified xsi:type="dcterms:W3CDTF">2021-10-14T21:07:50Z</dcterms:modified>
</cp:coreProperties>
</file>