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FFE8CC6E-CA03-6A43-8228-921F99472977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78" i="1" l="1"/>
  <c r="BN78" i="1"/>
  <c r="BM78" i="1" s="1"/>
  <c r="AV78" i="1" s="1"/>
  <c r="BL78" i="1"/>
  <c r="BI78" i="1"/>
  <c r="BH78" i="1"/>
  <c r="BA78" i="1"/>
  <c r="BD78" i="1" s="1"/>
  <c r="AZ78" i="1"/>
  <c r="AX78" i="1"/>
  <c r="AT78" i="1"/>
  <c r="AN78" i="1"/>
  <c r="AI78" i="1"/>
  <c r="AG78" i="1"/>
  <c r="K78" i="1" s="1"/>
  <c r="Y78" i="1"/>
  <c r="X78" i="1"/>
  <c r="W78" i="1"/>
  <c r="S78" i="1"/>
  <c r="T78" i="1" s="1"/>
  <c r="U78" i="1" s="1"/>
  <c r="AC78" i="1" s="1"/>
  <c r="P78" i="1"/>
  <c r="N78" i="1"/>
  <c r="I78" i="1"/>
  <c r="H78" i="1"/>
  <c r="AA78" i="1" s="1"/>
  <c r="BO77" i="1"/>
  <c r="BN77" i="1"/>
  <c r="BL77" i="1"/>
  <c r="BI77" i="1"/>
  <c r="BH77" i="1"/>
  <c r="AZ77" i="1"/>
  <c r="AT77" i="1"/>
  <c r="AN77" i="1"/>
  <c r="BA77" i="1" s="1"/>
  <c r="BD77" i="1" s="1"/>
  <c r="AI77" i="1"/>
  <c r="AG77" i="1"/>
  <c r="K77" i="1" s="1"/>
  <c r="Y77" i="1"/>
  <c r="X77" i="1"/>
  <c r="W77" i="1"/>
  <c r="P77" i="1"/>
  <c r="N77" i="1"/>
  <c r="BO76" i="1"/>
  <c r="BN76" i="1"/>
  <c r="BL76" i="1"/>
  <c r="BI76" i="1"/>
  <c r="BH76" i="1"/>
  <c r="BD76" i="1"/>
  <c r="AZ76" i="1"/>
  <c r="AT76" i="1"/>
  <c r="AN76" i="1"/>
  <c r="BA76" i="1" s="1"/>
  <c r="AI76" i="1"/>
  <c r="AG76" i="1"/>
  <c r="I76" i="1" s="1"/>
  <c r="H76" i="1" s="1"/>
  <c r="Y76" i="1"/>
  <c r="X76" i="1"/>
  <c r="W76" i="1"/>
  <c r="P76" i="1"/>
  <c r="N76" i="1"/>
  <c r="K76" i="1"/>
  <c r="J76" i="1"/>
  <c r="AW76" i="1" s="1"/>
  <c r="BO75" i="1"/>
  <c r="BN75" i="1"/>
  <c r="BL75" i="1"/>
  <c r="BM75" i="1" s="1"/>
  <c r="AV75" i="1" s="1"/>
  <c r="AX75" i="1" s="1"/>
  <c r="BI75" i="1"/>
  <c r="BH75" i="1"/>
  <c r="AZ75" i="1"/>
  <c r="AT75" i="1"/>
  <c r="AN75" i="1"/>
  <c r="BA75" i="1" s="1"/>
  <c r="BD75" i="1" s="1"/>
  <c r="AI75" i="1"/>
  <c r="AG75" i="1" s="1"/>
  <c r="Y75" i="1"/>
  <c r="X75" i="1"/>
  <c r="W75" i="1" s="1"/>
  <c r="P75" i="1"/>
  <c r="BO74" i="1"/>
  <c r="BN74" i="1"/>
  <c r="BL74" i="1"/>
  <c r="BM74" i="1" s="1"/>
  <c r="AV74" i="1" s="1"/>
  <c r="AX74" i="1" s="1"/>
  <c r="BI74" i="1"/>
  <c r="BH74" i="1"/>
  <c r="AZ74" i="1"/>
  <c r="AT74" i="1"/>
  <c r="AN74" i="1"/>
  <c r="BA74" i="1" s="1"/>
  <c r="BD74" i="1" s="1"/>
  <c r="AI74" i="1"/>
  <c r="AH74" i="1"/>
  <c r="AG74" i="1"/>
  <c r="K74" i="1" s="1"/>
  <c r="Y74" i="1"/>
  <c r="X74" i="1"/>
  <c r="W74" i="1" s="1"/>
  <c r="P74" i="1"/>
  <c r="N74" i="1"/>
  <c r="J74" i="1"/>
  <c r="AW74" i="1" s="1"/>
  <c r="AY74" i="1" s="1"/>
  <c r="BO73" i="1"/>
  <c r="BN73" i="1"/>
  <c r="BL73" i="1"/>
  <c r="BI73" i="1"/>
  <c r="BH73" i="1"/>
  <c r="BF73" i="1"/>
  <c r="BJ73" i="1" s="1"/>
  <c r="BK73" i="1" s="1"/>
  <c r="AZ73" i="1"/>
  <c r="AT73" i="1"/>
  <c r="AN73" i="1"/>
  <c r="BA73" i="1" s="1"/>
  <c r="BD73" i="1" s="1"/>
  <c r="AI73" i="1"/>
  <c r="AG73" i="1" s="1"/>
  <c r="Y73" i="1"/>
  <c r="X73" i="1"/>
  <c r="W73" i="1" s="1"/>
  <c r="P73" i="1"/>
  <c r="BO72" i="1"/>
  <c r="BN72" i="1"/>
  <c r="BL72" i="1"/>
  <c r="BI72" i="1"/>
  <c r="BH72" i="1"/>
  <c r="BD72" i="1"/>
  <c r="AZ72" i="1"/>
  <c r="AT72" i="1"/>
  <c r="AN72" i="1"/>
  <c r="BA72" i="1" s="1"/>
  <c r="AI72" i="1"/>
  <c r="AH72" i="1"/>
  <c r="AG72" i="1"/>
  <c r="I72" i="1" s="1"/>
  <c r="H72" i="1" s="1"/>
  <c r="Y72" i="1"/>
  <c r="X72" i="1"/>
  <c r="W72" i="1" s="1"/>
  <c r="P72" i="1"/>
  <c r="N72" i="1"/>
  <c r="K72" i="1"/>
  <c r="J72" i="1"/>
  <c r="AW72" i="1" s="1"/>
  <c r="BO71" i="1"/>
  <c r="BN71" i="1"/>
  <c r="BL71" i="1"/>
  <c r="BM71" i="1" s="1"/>
  <c r="AV71" i="1" s="1"/>
  <c r="AX71" i="1" s="1"/>
  <c r="BI71" i="1"/>
  <c r="BH71" i="1"/>
  <c r="AZ71" i="1"/>
  <c r="AT71" i="1"/>
  <c r="AN71" i="1"/>
  <c r="BA71" i="1" s="1"/>
  <c r="BD71" i="1" s="1"/>
  <c r="AI71" i="1"/>
  <c r="AG71" i="1" s="1"/>
  <c r="AH71" i="1"/>
  <c r="Y71" i="1"/>
  <c r="X71" i="1"/>
  <c r="W71" i="1" s="1"/>
  <c r="P71" i="1"/>
  <c r="BO70" i="1"/>
  <c r="BN70" i="1"/>
  <c r="BL70" i="1"/>
  <c r="BM70" i="1" s="1"/>
  <c r="AV70" i="1" s="1"/>
  <c r="AX70" i="1" s="1"/>
  <c r="BI70" i="1"/>
  <c r="BH70" i="1"/>
  <c r="AZ70" i="1"/>
  <c r="AT70" i="1"/>
  <c r="AN70" i="1"/>
  <c r="BA70" i="1" s="1"/>
  <c r="BD70" i="1" s="1"/>
  <c r="AI70" i="1"/>
  <c r="AH70" i="1"/>
  <c r="AG70" i="1"/>
  <c r="K70" i="1" s="1"/>
  <c r="Y70" i="1"/>
  <c r="X70" i="1"/>
  <c r="W70" i="1" s="1"/>
  <c r="P70" i="1"/>
  <c r="N70" i="1"/>
  <c r="J70" i="1"/>
  <c r="AW70" i="1" s="1"/>
  <c r="AY70" i="1" s="1"/>
  <c r="BO69" i="1"/>
  <c r="BN69" i="1"/>
  <c r="BL69" i="1"/>
  <c r="BM69" i="1" s="1"/>
  <c r="BI69" i="1"/>
  <c r="BH69" i="1"/>
  <c r="BF69" i="1"/>
  <c r="BJ69" i="1" s="1"/>
  <c r="BK69" i="1" s="1"/>
  <c r="AZ69" i="1"/>
  <c r="AV69" i="1"/>
  <c r="AX69" i="1" s="1"/>
  <c r="AT69" i="1"/>
  <c r="AN69" i="1"/>
  <c r="BA69" i="1" s="1"/>
  <c r="BD69" i="1" s="1"/>
  <c r="AI69" i="1"/>
  <c r="AG69" i="1" s="1"/>
  <c r="Y69" i="1"/>
  <c r="X69" i="1"/>
  <c r="W69" i="1" s="1"/>
  <c r="P69" i="1"/>
  <c r="BO68" i="1"/>
  <c r="BN68" i="1"/>
  <c r="BL68" i="1"/>
  <c r="BI68" i="1"/>
  <c r="BH68" i="1"/>
  <c r="BD68" i="1"/>
  <c r="AZ68" i="1"/>
  <c r="AT68" i="1"/>
  <c r="AN68" i="1"/>
  <c r="BA68" i="1" s="1"/>
  <c r="AI68" i="1"/>
  <c r="AH68" i="1"/>
  <c r="AG68" i="1"/>
  <c r="I68" i="1" s="1"/>
  <c r="H68" i="1" s="1"/>
  <c r="Y68" i="1"/>
  <c r="X68" i="1"/>
  <c r="W68" i="1" s="1"/>
  <c r="P68" i="1"/>
  <c r="N68" i="1"/>
  <c r="K68" i="1"/>
  <c r="J68" i="1"/>
  <c r="AW68" i="1" s="1"/>
  <c r="BO67" i="1"/>
  <c r="BN67" i="1"/>
  <c r="BL67" i="1"/>
  <c r="BM67" i="1" s="1"/>
  <c r="AV67" i="1" s="1"/>
  <c r="AX67" i="1" s="1"/>
  <c r="BI67" i="1"/>
  <c r="BH67" i="1"/>
  <c r="AZ67" i="1"/>
  <c r="AT67" i="1"/>
  <c r="AN67" i="1"/>
  <c r="BA67" i="1" s="1"/>
  <c r="BD67" i="1" s="1"/>
  <c r="AI67" i="1"/>
  <c r="AG67" i="1" s="1"/>
  <c r="AH67" i="1"/>
  <c r="Y67" i="1"/>
  <c r="X67" i="1"/>
  <c r="W67" i="1" s="1"/>
  <c r="P67" i="1"/>
  <c r="BO66" i="1"/>
  <c r="BN66" i="1"/>
  <c r="BL66" i="1"/>
  <c r="BM66" i="1" s="1"/>
  <c r="AV66" i="1" s="1"/>
  <c r="BI66" i="1"/>
  <c r="BH66" i="1"/>
  <c r="AZ66" i="1"/>
  <c r="AX66" i="1"/>
  <c r="AT66" i="1"/>
  <c r="AN66" i="1"/>
  <c r="BA66" i="1" s="1"/>
  <c r="BD66" i="1" s="1"/>
  <c r="AI66" i="1"/>
  <c r="AH66" i="1"/>
  <c r="AG66" i="1"/>
  <c r="K66" i="1" s="1"/>
  <c r="Y66" i="1"/>
  <c r="X66" i="1"/>
  <c r="W66" i="1" s="1"/>
  <c r="P66" i="1"/>
  <c r="N66" i="1"/>
  <c r="J66" i="1"/>
  <c r="AW66" i="1" s="1"/>
  <c r="AY66" i="1" s="1"/>
  <c r="BO65" i="1"/>
  <c r="BN65" i="1"/>
  <c r="BL65" i="1"/>
  <c r="BM65" i="1" s="1"/>
  <c r="BI65" i="1"/>
  <c r="BH65" i="1"/>
  <c r="AZ65" i="1"/>
  <c r="AX65" i="1"/>
  <c r="AV65" i="1"/>
  <c r="AT65" i="1"/>
  <c r="AN65" i="1"/>
  <c r="BA65" i="1" s="1"/>
  <c r="BD65" i="1" s="1"/>
  <c r="BF65" i="1" s="1"/>
  <c r="BJ65" i="1" s="1"/>
  <c r="BK65" i="1" s="1"/>
  <c r="AI65" i="1"/>
  <c r="AG65" i="1" s="1"/>
  <c r="AH65" i="1"/>
  <c r="Y65" i="1"/>
  <c r="X65" i="1"/>
  <c r="W65" i="1" s="1"/>
  <c r="P65" i="1"/>
  <c r="N65" i="1"/>
  <c r="BO64" i="1"/>
  <c r="BN64" i="1"/>
  <c r="BL64" i="1"/>
  <c r="BI64" i="1"/>
  <c r="BH64" i="1"/>
  <c r="AZ64" i="1"/>
  <c r="AT64" i="1"/>
  <c r="AN64" i="1"/>
  <c r="BA64" i="1" s="1"/>
  <c r="BD64" i="1" s="1"/>
  <c r="AI64" i="1"/>
  <c r="AH64" i="1"/>
  <c r="AG64" i="1"/>
  <c r="I64" i="1" s="1"/>
  <c r="H64" i="1" s="1"/>
  <c r="Y64" i="1"/>
  <c r="X64" i="1"/>
  <c r="W64" i="1" s="1"/>
  <c r="P64" i="1"/>
  <c r="N64" i="1"/>
  <c r="K64" i="1"/>
  <c r="J64" i="1"/>
  <c r="AW64" i="1" s="1"/>
  <c r="BO63" i="1"/>
  <c r="BN63" i="1"/>
  <c r="BL63" i="1"/>
  <c r="BI63" i="1"/>
  <c r="BH63" i="1"/>
  <c r="AZ63" i="1"/>
  <c r="AT63" i="1"/>
  <c r="AN63" i="1"/>
  <c r="BA63" i="1" s="1"/>
  <c r="BD63" i="1" s="1"/>
  <c r="AI63" i="1"/>
  <c r="AG63" i="1" s="1"/>
  <c r="AH63" i="1"/>
  <c r="Y63" i="1"/>
  <c r="X63" i="1"/>
  <c r="W63" i="1" s="1"/>
  <c r="P63" i="1"/>
  <c r="N63" i="1"/>
  <c r="J63" i="1"/>
  <c r="AW63" i="1" s="1"/>
  <c r="BO62" i="1"/>
  <c r="BN62" i="1"/>
  <c r="BL62" i="1"/>
  <c r="BI62" i="1"/>
  <c r="BH62" i="1"/>
  <c r="BD62" i="1"/>
  <c r="AZ62" i="1"/>
  <c r="AT62" i="1"/>
  <c r="AN62" i="1"/>
  <c r="BA62" i="1" s="1"/>
  <c r="AI62" i="1"/>
  <c r="AH62" i="1"/>
  <c r="AG62" i="1"/>
  <c r="K62" i="1" s="1"/>
  <c r="Y62" i="1"/>
  <c r="X62" i="1"/>
  <c r="W62" i="1"/>
  <c r="P62" i="1"/>
  <c r="N62" i="1"/>
  <c r="J62" i="1"/>
  <c r="AW62" i="1" s="1"/>
  <c r="BO61" i="1"/>
  <c r="BN61" i="1"/>
  <c r="BL61" i="1"/>
  <c r="BI61" i="1"/>
  <c r="BH61" i="1"/>
  <c r="BD61" i="1"/>
  <c r="AZ61" i="1"/>
  <c r="AT61" i="1"/>
  <c r="AN61" i="1"/>
  <c r="BA61" i="1" s="1"/>
  <c r="AI61" i="1"/>
  <c r="AG61" i="1" s="1"/>
  <c r="K61" i="1" s="1"/>
  <c r="AH61" i="1"/>
  <c r="Y61" i="1"/>
  <c r="X61" i="1"/>
  <c r="W61" i="1" s="1"/>
  <c r="P61" i="1"/>
  <c r="J61" i="1"/>
  <c r="AW61" i="1" s="1"/>
  <c r="I61" i="1"/>
  <c r="H61" i="1" s="1"/>
  <c r="BO60" i="1"/>
  <c r="BN60" i="1"/>
  <c r="BL60" i="1"/>
  <c r="BM60" i="1" s="1"/>
  <c r="AV60" i="1" s="1"/>
  <c r="BI60" i="1"/>
  <c r="BH60" i="1"/>
  <c r="BE60" i="1"/>
  <c r="BD60" i="1"/>
  <c r="BG60" i="1" s="1"/>
  <c r="AZ60" i="1"/>
  <c r="AT60" i="1"/>
  <c r="AN60" i="1"/>
  <c r="BA60" i="1" s="1"/>
  <c r="AI60" i="1"/>
  <c r="AH60" i="1"/>
  <c r="AG60" i="1"/>
  <c r="AA60" i="1"/>
  <c r="Y60" i="1"/>
  <c r="X60" i="1"/>
  <c r="W60" i="1"/>
  <c r="P60" i="1"/>
  <c r="N60" i="1"/>
  <c r="K60" i="1"/>
  <c r="J60" i="1"/>
  <c r="AW60" i="1" s="1"/>
  <c r="I60" i="1"/>
  <c r="H60" i="1"/>
  <c r="BO59" i="1"/>
  <c r="BN59" i="1"/>
  <c r="BL59" i="1"/>
  <c r="BM59" i="1" s="1"/>
  <c r="BI59" i="1"/>
  <c r="BH59" i="1"/>
  <c r="BA59" i="1"/>
  <c r="BD59" i="1" s="1"/>
  <c r="BE59" i="1" s="1"/>
  <c r="AZ59" i="1"/>
  <c r="AV59" i="1"/>
  <c r="AX59" i="1" s="1"/>
  <c r="AT59" i="1"/>
  <c r="AN59" i="1"/>
  <c r="AI59" i="1"/>
  <c r="AG59" i="1" s="1"/>
  <c r="K59" i="1" s="1"/>
  <c r="Y59" i="1"/>
  <c r="X59" i="1"/>
  <c r="W59" i="1" s="1"/>
  <c r="S59" i="1"/>
  <c r="P59" i="1"/>
  <c r="BO58" i="1"/>
  <c r="BN58" i="1"/>
  <c r="BL58" i="1"/>
  <c r="BI58" i="1"/>
  <c r="BH58" i="1"/>
  <c r="AZ58" i="1"/>
  <c r="AT58" i="1"/>
  <c r="AN58" i="1"/>
  <c r="BA58" i="1" s="1"/>
  <c r="BD58" i="1" s="1"/>
  <c r="AI58" i="1"/>
  <c r="AG58" i="1" s="1"/>
  <c r="Y58" i="1"/>
  <c r="W58" i="1" s="1"/>
  <c r="X58" i="1"/>
  <c r="P58" i="1"/>
  <c r="BO57" i="1"/>
  <c r="BN57" i="1"/>
  <c r="BL57" i="1"/>
  <c r="BM57" i="1" s="1"/>
  <c r="AV57" i="1" s="1"/>
  <c r="AX57" i="1" s="1"/>
  <c r="BI57" i="1"/>
  <c r="BH57" i="1"/>
  <c r="AZ57" i="1"/>
  <c r="AT57" i="1"/>
  <c r="AN57" i="1"/>
  <c r="BA57" i="1" s="1"/>
  <c r="BD57" i="1" s="1"/>
  <c r="AI57" i="1"/>
  <c r="AH57" i="1"/>
  <c r="AG57" i="1"/>
  <c r="Y57" i="1"/>
  <c r="X57" i="1"/>
  <c r="W57" i="1"/>
  <c r="P57" i="1"/>
  <c r="BO56" i="1"/>
  <c r="S56" i="1" s="1"/>
  <c r="T56" i="1" s="1"/>
  <c r="BN56" i="1"/>
  <c r="BM56" i="1"/>
  <c r="AV56" i="1" s="1"/>
  <c r="BL56" i="1"/>
  <c r="BI56" i="1"/>
  <c r="BH56" i="1"/>
  <c r="AZ56" i="1"/>
  <c r="AX56" i="1"/>
  <c r="AW56" i="1"/>
  <c r="AT56" i="1"/>
  <c r="AN56" i="1"/>
  <c r="BA56" i="1" s="1"/>
  <c r="BD56" i="1" s="1"/>
  <c r="AI56" i="1"/>
  <c r="AH56" i="1"/>
  <c r="AG56" i="1"/>
  <c r="I56" i="1" s="1"/>
  <c r="H56" i="1" s="1"/>
  <c r="Y56" i="1"/>
  <c r="X56" i="1"/>
  <c r="W56" i="1" s="1"/>
  <c r="U56" i="1"/>
  <c r="P56" i="1"/>
  <c r="N56" i="1"/>
  <c r="K56" i="1"/>
  <c r="J56" i="1"/>
  <c r="BO55" i="1"/>
  <c r="BN55" i="1"/>
  <c r="BM55" i="1"/>
  <c r="AV55" i="1" s="1"/>
  <c r="BL55" i="1"/>
  <c r="BI55" i="1"/>
  <c r="BH55" i="1"/>
  <c r="BF55" i="1"/>
  <c r="BJ55" i="1" s="1"/>
  <c r="BK55" i="1" s="1"/>
  <c r="BA55" i="1"/>
  <c r="BD55" i="1" s="1"/>
  <c r="BG55" i="1" s="1"/>
  <c r="AZ55" i="1"/>
  <c r="AT55" i="1"/>
  <c r="AN55" i="1"/>
  <c r="AI55" i="1"/>
  <c r="AG55" i="1" s="1"/>
  <c r="K55" i="1" s="1"/>
  <c r="Y55" i="1"/>
  <c r="X55" i="1"/>
  <c r="W55" i="1" s="1"/>
  <c r="S55" i="1"/>
  <c r="P55" i="1"/>
  <c r="BO54" i="1"/>
  <c r="BN54" i="1"/>
  <c r="BL54" i="1"/>
  <c r="BI54" i="1"/>
  <c r="BH54" i="1"/>
  <c r="AZ54" i="1"/>
  <c r="AT54" i="1"/>
  <c r="AN54" i="1"/>
  <c r="BA54" i="1" s="1"/>
  <c r="BD54" i="1" s="1"/>
  <c r="AI54" i="1"/>
  <c r="AG54" i="1" s="1"/>
  <c r="Y54" i="1"/>
  <c r="W54" i="1" s="1"/>
  <c r="X54" i="1"/>
  <c r="P54" i="1"/>
  <c r="BO53" i="1"/>
  <c r="BN53" i="1"/>
  <c r="BL53" i="1"/>
  <c r="BM53" i="1" s="1"/>
  <c r="AV53" i="1" s="1"/>
  <c r="AX53" i="1" s="1"/>
  <c r="BI53" i="1"/>
  <c r="BH53" i="1"/>
  <c r="AZ53" i="1"/>
  <c r="AT53" i="1"/>
  <c r="AN53" i="1"/>
  <c r="BA53" i="1" s="1"/>
  <c r="BD53" i="1" s="1"/>
  <c r="AI53" i="1"/>
  <c r="AH53" i="1"/>
  <c r="AG53" i="1"/>
  <c r="Y53" i="1"/>
  <c r="X53" i="1"/>
  <c r="W53" i="1"/>
  <c r="P53" i="1"/>
  <c r="BO52" i="1"/>
  <c r="S52" i="1" s="1"/>
  <c r="BN52" i="1"/>
  <c r="BL52" i="1"/>
  <c r="BM52" i="1" s="1"/>
  <c r="AV52" i="1" s="1"/>
  <c r="BI52" i="1"/>
  <c r="BH52" i="1"/>
  <c r="BG52" i="1"/>
  <c r="AZ52" i="1"/>
  <c r="AX52" i="1"/>
  <c r="AT52" i="1"/>
  <c r="AN52" i="1"/>
  <c r="BA52" i="1" s="1"/>
  <c r="BD52" i="1" s="1"/>
  <c r="AI52" i="1"/>
  <c r="AG52" i="1" s="1"/>
  <c r="Y52" i="1"/>
  <c r="X52" i="1"/>
  <c r="W52" i="1" s="1"/>
  <c r="P52" i="1"/>
  <c r="N52" i="1"/>
  <c r="BO51" i="1"/>
  <c r="BN51" i="1"/>
  <c r="BM51" i="1"/>
  <c r="AV51" i="1" s="1"/>
  <c r="BL51" i="1"/>
  <c r="BI51" i="1"/>
  <c r="BH51" i="1"/>
  <c r="BF51" i="1"/>
  <c r="BJ51" i="1" s="1"/>
  <c r="BK51" i="1" s="1"/>
  <c r="BE51" i="1"/>
  <c r="AZ51" i="1"/>
  <c r="AT51" i="1"/>
  <c r="AN51" i="1"/>
  <c r="BA51" i="1" s="1"/>
  <c r="BD51" i="1" s="1"/>
  <c r="BG51" i="1" s="1"/>
  <c r="AI51" i="1"/>
  <c r="AG51" i="1" s="1"/>
  <c r="Y51" i="1"/>
  <c r="X51" i="1"/>
  <c r="W51" i="1" s="1"/>
  <c r="S51" i="1"/>
  <c r="P51" i="1"/>
  <c r="K51" i="1"/>
  <c r="BO50" i="1"/>
  <c r="BN50" i="1"/>
  <c r="BL50" i="1"/>
  <c r="BI50" i="1"/>
  <c r="BH50" i="1"/>
  <c r="BA50" i="1"/>
  <c r="BD50" i="1" s="1"/>
  <c r="AZ50" i="1"/>
  <c r="AT50" i="1"/>
  <c r="AN50" i="1"/>
  <c r="AI50" i="1"/>
  <c r="AG50" i="1" s="1"/>
  <c r="N50" i="1" s="1"/>
  <c r="Y50" i="1"/>
  <c r="W50" i="1" s="1"/>
  <c r="X50" i="1"/>
  <c r="P50" i="1"/>
  <c r="I50" i="1"/>
  <c r="H50" i="1"/>
  <c r="BO49" i="1"/>
  <c r="BN49" i="1"/>
  <c r="BL49" i="1"/>
  <c r="BM49" i="1" s="1"/>
  <c r="AV49" i="1" s="1"/>
  <c r="AX49" i="1" s="1"/>
  <c r="BI49" i="1"/>
  <c r="BH49" i="1"/>
  <c r="BF49" i="1"/>
  <c r="BJ49" i="1" s="1"/>
  <c r="BK49" i="1" s="1"/>
  <c r="AZ49" i="1"/>
  <c r="AT49" i="1"/>
  <c r="AN49" i="1"/>
  <c r="BA49" i="1" s="1"/>
  <c r="BD49" i="1" s="1"/>
  <c r="BE49" i="1" s="1"/>
  <c r="AI49" i="1"/>
  <c r="AH49" i="1"/>
  <c r="AG49" i="1"/>
  <c r="Y49" i="1"/>
  <c r="X49" i="1"/>
  <c r="W49" i="1"/>
  <c r="P49" i="1"/>
  <c r="N49" i="1"/>
  <c r="BO48" i="1"/>
  <c r="S48" i="1" s="1"/>
  <c r="BN48" i="1"/>
  <c r="BM48" i="1"/>
  <c r="BL48" i="1"/>
  <c r="BI48" i="1"/>
  <c r="BH48" i="1"/>
  <c r="BG48" i="1"/>
  <c r="AZ48" i="1"/>
  <c r="AV48" i="1"/>
  <c r="AT48" i="1"/>
  <c r="AX48" i="1" s="1"/>
  <c r="AN48" i="1"/>
  <c r="BA48" i="1" s="1"/>
  <c r="BD48" i="1" s="1"/>
  <c r="BE48" i="1" s="1"/>
  <c r="AI48" i="1"/>
  <c r="AG48" i="1" s="1"/>
  <c r="Y48" i="1"/>
  <c r="X48" i="1"/>
  <c r="W48" i="1" s="1"/>
  <c r="P48" i="1"/>
  <c r="N48" i="1"/>
  <c r="K48" i="1"/>
  <c r="J48" i="1"/>
  <c r="AW48" i="1" s="1"/>
  <c r="AY48" i="1" s="1"/>
  <c r="BO47" i="1"/>
  <c r="BN47" i="1"/>
  <c r="BM47" i="1"/>
  <c r="AV47" i="1" s="1"/>
  <c r="AX47" i="1" s="1"/>
  <c r="BL47" i="1"/>
  <c r="BI47" i="1"/>
  <c r="BH47" i="1"/>
  <c r="BA47" i="1"/>
  <c r="BD47" i="1" s="1"/>
  <c r="AZ47" i="1"/>
  <c r="AT47" i="1"/>
  <c r="AN47" i="1"/>
  <c r="AI47" i="1"/>
  <c r="AG47" i="1" s="1"/>
  <c r="N47" i="1" s="1"/>
  <c r="AH47" i="1"/>
  <c r="Y47" i="1"/>
  <c r="X47" i="1"/>
  <c r="W47" i="1" s="1"/>
  <c r="S47" i="1"/>
  <c r="P47" i="1"/>
  <c r="K47" i="1"/>
  <c r="J47" i="1"/>
  <c r="AW47" i="1" s="1"/>
  <c r="I47" i="1"/>
  <c r="H47" i="1" s="1"/>
  <c r="BO46" i="1"/>
  <c r="BN46" i="1"/>
  <c r="BL46" i="1"/>
  <c r="BI46" i="1"/>
  <c r="BH46" i="1"/>
  <c r="AZ46" i="1"/>
  <c r="AT46" i="1"/>
  <c r="AN46" i="1"/>
  <c r="BA46" i="1" s="1"/>
  <c r="BD46" i="1" s="1"/>
  <c r="AI46" i="1"/>
  <c r="AG46" i="1"/>
  <c r="K46" i="1" s="1"/>
  <c r="Y46" i="1"/>
  <c r="W46" i="1" s="1"/>
  <c r="X46" i="1"/>
  <c r="P46" i="1"/>
  <c r="J46" i="1"/>
  <c r="AW46" i="1" s="1"/>
  <c r="BO45" i="1"/>
  <c r="BN45" i="1"/>
  <c r="BL45" i="1"/>
  <c r="BM45" i="1" s="1"/>
  <c r="AV45" i="1" s="1"/>
  <c r="AX45" i="1" s="1"/>
  <c r="BI45" i="1"/>
  <c r="BH45" i="1"/>
  <c r="BA45" i="1"/>
  <c r="BD45" i="1" s="1"/>
  <c r="AZ45" i="1"/>
  <c r="AT45" i="1"/>
  <c r="AN45" i="1"/>
  <c r="AI45" i="1"/>
  <c r="AG45" i="1" s="1"/>
  <c r="AH45" i="1"/>
  <c r="Y45" i="1"/>
  <c r="X45" i="1"/>
  <c r="W45" i="1" s="1"/>
  <c r="P45" i="1"/>
  <c r="BO44" i="1"/>
  <c r="BN44" i="1"/>
  <c r="BM44" i="1"/>
  <c r="AV44" i="1" s="1"/>
  <c r="AX44" i="1" s="1"/>
  <c r="BL44" i="1"/>
  <c r="BI44" i="1"/>
  <c r="BH44" i="1"/>
  <c r="BA44" i="1"/>
  <c r="BD44" i="1" s="1"/>
  <c r="AZ44" i="1"/>
  <c r="AT44" i="1"/>
  <c r="AN44" i="1"/>
  <c r="AI44" i="1"/>
  <c r="AG44" i="1"/>
  <c r="N44" i="1" s="1"/>
  <c r="Y44" i="1"/>
  <c r="X44" i="1"/>
  <c r="W44" i="1"/>
  <c r="S44" i="1"/>
  <c r="P44" i="1"/>
  <c r="BO43" i="1"/>
  <c r="BN43" i="1"/>
  <c r="BL43" i="1"/>
  <c r="BM43" i="1" s="1"/>
  <c r="BI43" i="1"/>
  <c r="BH43" i="1"/>
  <c r="BG43" i="1"/>
  <c r="BF43" i="1"/>
  <c r="BJ43" i="1" s="1"/>
  <c r="BK43" i="1" s="1"/>
  <c r="BA43" i="1"/>
  <c r="BD43" i="1" s="1"/>
  <c r="BE43" i="1" s="1"/>
  <c r="AZ43" i="1"/>
  <c r="AV43" i="1"/>
  <c r="AX43" i="1" s="1"/>
  <c r="AT43" i="1"/>
  <c r="AN43" i="1"/>
  <c r="AI43" i="1"/>
  <c r="AG43" i="1" s="1"/>
  <c r="Y43" i="1"/>
  <c r="W43" i="1" s="1"/>
  <c r="X43" i="1"/>
  <c r="P43" i="1"/>
  <c r="BO42" i="1"/>
  <c r="BN42" i="1"/>
  <c r="BL42" i="1"/>
  <c r="BM42" i="1" s="1"/>
  <c r="AV42" i="1" s="1"/>
  <c r="BI42" i="1"/>
  <c r="BH42" i="1"/>
  <c r="BE42" i="1"/>
  <c r="BD42" i="1"/>
  <c r="AZ42" i="1"/>
  <c r="AT42" i="1"/>
  <c r="AN42" i="1"/>
  <c r="BA42" i="1" s="1"/>
  <c r="AI42" i="1"/>
  <c r="AG42" i="1"/>
  <c r="I42" i="1" s="1"/>
  <c r="H42" i="1" s="1"/>
  <c r="AA42" i="1"/>
  <c r="Y42" i="1"/>
  <c r="X42" i="1"/>
  <c r="W42" i="1"/>
  <c r="P42" i="1"/>
  <c r="K42" i="1"/>
  <c r="J42" i="1"/>
  <c r="AW42" i="1" s="1"/>
  <c r="BO41" i="1"/>
  <c r="BN41" i="1"/>
  <c r="BL41" i="1"/>
  <c r="BM41" i="1" s="1"/>
  <c r="AV41" i="1" s="1"/>
  <c r="AX41" i="1" s="1"/>
  <c r="BI41" i="1"/>
  <c r="BH41" i="1"/>
  <c r="BA41" i="1"/>
  <c r="BD41" i="1" s="1"/>
  <c r="AZ41" i="1"/>
  <c r="AT41" i="1"/>
  <c r="AN41" i="1"/>
  <c r="AI41" i="1"/>
  <c r="AG41" i="1" s="1"/>
  <c r="AH41" i="1"/>
  <c r="Y41" i="1"/>
  <c r="X41" i="1"/>
  <c r="W41" i="1" s="1"/>
  <c r="P41" i="1"/>
  <c r="BO40" i="1"/>
  <c r="BN40" i="1"/>
  <c r="BM40" i="1"/>
  <c r="AV40" i="1" s="1"/>
  <c r="AX40" i="1" s="1"/>
  <c r="BL40" i="1"/>
  <c r="BI40" i="1"/>
  <c r="BH40" i="1"/>
  <c r="BA40" i="1"/>
  <c r="BD40" i="1" s="1"/>
  <c r="AZ40" i="1"/>
  <c r="AT40" i="1"/>
  <c r="AN40" i="1"/>
  <c r="AI40" i="1"/>
  <c r="AG40" i="1"/>
  <c r="N40" i="1" s="1"/>
  <c r="Y40" i="1"/>
  <c r="X40" i="1"/>
  <c r="W40" i="1"/>
  <c r="S40" i="1"/>
  <c r="P40" i="1"/>
  <c r="BO39" i="1"/>
  <c r="BN39" i="1"/>
  <c r="BL39" i="1"/>
  <c r="BM39" i="1" s="1"/>
  <c r="BI39" i="1"/>
  <c r="BH39" i="1"/>
  <c r="BG39" i="1"/>
  <c r="BF39" i="1"/>
  <c r="BJ39" i="1" s="1"/>
  <c r="BK39" i="1" s="1"/>
  <c r="BA39" i="1"/>
  <c r="BD39" i="1" s="1"/>
  <c r="BE39" i="1" s="1"/>
  <c r="AZ39" i="1"/>
  <c r="AV39" i="1"/>
  <c r="AX39" i="1" s="1"/>
  <c r="AT39" i="1"/>
  <c r="AN39" i="1"/>
  <c r="AI39" i="1"/>
  <c r="AG39" i="1" s="1"/>
  <c r="Y39" i="1"/>
  <c r="W39" i="1" s="1"/>
  <c r="X39" i="1"/>
  <c r="P39" i="1"/>
  <c r="BO38" i="1"/>
  <c r="BN38" i="1"/>
  <c r="BL38" i="1"/>
  <c r="BM38" i="1" s="1"/>
  <c r="AV38" i="1" s="1"/>
  <c r="BI38" i="1"/>
  <c r="BH38" i="1"/>
  <c r="AZ38" i="1"/>
  <c r="AT38" i="1"/>
  <c r="AN38" i="1"/>
  <c r="BA38" i="1" s="1"/>
  <c r="BD38" i="1" s="1"/>
  <c r="AI38" i="1"/>
  <c r="AG38" i="1"/>
  <c r="J38" i="1" s="1"/>
  <c r="AW38" i="1" s="1"/>
  <c r="AY38" i="1" s="1"/>
  <c r="Y38" i="1"/>
  <c r="X38" i="1"/>
  <c r="W38" i="1"/>
  <c r="S38" i="1"/>
  <c r="P38" i="1"/>
  <c r="K38" i="1"/>
  <c r="BO37" i="1"/>
  <c r="BN37" i="1"/>
  <c r="BL37" i="1"/>
  <c r="BM37" i="1" s="1"/>
  <c r="AV37" i="1" s="1"/>
  <c r="BI37" i="1"/>
  <c r="BH37" i="1"/>
  <c r="BD37" i="1"/>
  <c r="BA37" i="1"/>
  <c r="AZ37" i="1"/>
  <c r="AT37" i="1"/>
  <c r="AN37" i="1"/>
  <c r="AI37" i="1"/>
  <c r="AG37" i="1" s="1"/>
  <c r="AH37" i="1" s="1"/>
  <c r="Y37" i="1"/>
  <c r="X37" i="1"/>
  <c r="W37" i="1" s="1"/>
  <c r="P37" i="1"/>
  <c r="I37" i="1"/>
  <c r="H37" i="1" s="1"/>
  <c r="BO36" i="1"/>
  <c r="BN36" i="1"/>
  <c r="BM36" i="1"/>
  <c r="AV36" i="1" s="1"/>
  <c r="BL36" i="1"/>
  <c r="BI36" i="1"/>
  <c r="BH36" i="1"/>
  <c r="BE36" i="1"/>
  <c r="AZ36" i="1"/>
  <c r="AX36" i="1"/>
  <c r="AT36" i="1"/>
  <c r="AN36" i="1"/>
  <c r="BA36" i="1" s="1"/>
  <c r="BD36" i="1" s="1"/>
  <c r="AI36" i="1"/>
  <c r="AG36" i="1"/>
  <c r="Y36" i="1"/>
  <c r="X36" i="1"/>
  <c r="W36" i="1"/>
  <c r="S36" i="1"/>
  <c r="P36" i="1"/>
  <c r="BO35" i="1"/>
  <c r="BN35" i="1"/>
  <c r="BL35" i="1"/>
  <c r="BM35" i="1" s="1"/>
  <c r="AV35" i="1" s="1"/>
  <c r="AX35" i="1" s="1"/>
  <c r="BI35" i="1"/>
  <c r="BH35" i="1"/>
  <c r="BG35" i="1"/>
  <c r="BA35" i="1"/>
  <c r="BD35" i="1" s="1"/>
  <c r="BE35" i="1" s="1"/>
  <c r="AZ35" i="1"/>
  <c r="AT35" i="1"/>
  <c r="AN35" i="1"/>
  <c r="AI35" i="1"/>
  <c r="AG35" i="1" s="1"/>
  <c r="Y35" i="1"/>
  <c r="W35" i="1" s="1"/>
  <c r="X35" i="1"/>
  <c r="P35" i="1"/>
  <c r="N35" i="1"/>
  <c r="BO34" i="1"/>
  <c r="BN34" i="1"/>
  <c r="BM34" i="1"/>
  <c r="AV34" i="1" s="1"/>
  <c r="BL34" i="1"/>
  <c r="S34" i="1" s="1"/>
  <c r="BI34" i="1"/>
  <c r="BH34" i="1"/>
  <c r="AZ34" i="1"/>
  <c r="AT34" i="1"/>
  <c r="AX34" i="1" s="1"/>
  <c r="AN34" i="1"/>
  <c r="BA34" i="1" s="1"/>
  <c r="BD34" i="1" s="1"/>
  <c r="AI34" i="1"/>
  <c r="AG34" i="1"/>
  <c r="Y34" i="1"/>
  <c r="X34" i="1"/>
  <c r="W34" i="1"/>
  <c r="P34" i="1"/>
  <c r="K34" i="1"/>
  <c r="J34" i="1"/>
  <c r="AW34" i="1" s="1"/>
  <c r="AY34" i="1" s="1"/>
  <c r="BO33" i="1"/>
  <c r="BN33" i="1"/>
  <c r="BL33" i="1"/>
  <c r="BI33" i="1"/>
  <c r="BH33" i="1"/>
  <c r="BG33" i="1"/>
  <c r="AZ33" i="1"/>
  <c r="AT33" i="1"/>
  <c r="AN33" i="1"/>
  <c r="BA33" i="1" s="1"/>
  <c r="BD33" i="1" s="1"/>
  <c r="AI33" i="1"/>
  <c r="AG33" i="1" s="1"/>
  <c r="AH33" i="1" s="1"/>
  <c r="Y33" i="1"/>
  <c r="X33" i="1"/>
  <c r="W33" i="1" s="1"/>
  <c r="P33" i="1"/>
  <c r="J33" i="1"/>
  <c r="AW33" i="1" s="1"/>
  <c r="I33" i="1"/>
  <c r="H33" i="1" s="1"/>
  <c r="BO32" i="1"/>
  <c r="BN32" i="1"/>
  <c r="BM32" i="1"/>
  <c r="BL32" i="1"/>
  <c r="BI32" i="1"/>
  <c r="BH32" i="1"/>
  <c r="BA32" i="1"/>
  <c r="BD32" i="1" s="1"/>
  <c r="AZ32" i="1"/>
  <c r="AV32" i="1"/>
  <c r="AT32" i="1"/>
  <c r="AX32" i="1" s="1"/>
  <c r="AN32" i="1"/>
  <c r="AI32" i="1"/>
  <c r="AH32" i="1"/>
  <c r="AG32" i="1"/>
  <c r="AA32" i="1"/>
  <c r="Y32" i="1"/>
  <c r="X32" i="1"/>
  <c r="W32" i="1"/>
  <c r="S32" i="1"/>
  <c r="P32" i="1"/>
  <c r="N32" i="1"/>
  <c r="K32" i="1"/>
  <c r="J32" i="1"/>
  <c r="AW32" i="1" s="1"/>
  <c r="AY32" i="1" s="1"/>
  <c r="I32" i="1"/>
  <c r="H32" i="1" s="1"/>
  <c r="BO31" i="1"/>
  <c r="S31" i="1" s="1"/>
  <c r="BN31" i="1"/>
  <c r="BM31" i="1" s="1"/>
  <c r="AV31" i="1" s="1"/>
  <c r="BL31" i="1"/>
  <c r="BI31" i="1"/>
  <c r="BH31" i="1"/>
  <c r="BA31" i="1"/>
  <c r="BD31" i="1" s="1"/>
  <c r="AZ31" i="1"/>
  <c r="AT31" i="1"/>
  <c r="AX31" i="1" s="1"/>
  <c r="AN31" i="1"/>
  <c r="AI31" i="1"/>
  <c r="AG31" i="1" s="1"/>
  <c r="I31" i="1" s="1"/>
  <c r="H31" i="1" s="1"/>
  <c r="Y31" i="1"/>
  <c r="X31" i="1"/>
  <c r="P31" i="1"/>
  <c r="BO30" i="1"/>
  <c r="BN30" i="1"/>
  <c r="BM30" i="1"/>
  <c r="AV30" i="1" s="1"/>
  <c r="BL30" i="1"/>
  <c r="BI30" i="1"/>
  <c r="BH30" i="1"/>
  <c r="AZ30" i="1"/>
  <c r="AX30" i="1"/>
  <c r="AT30" i="1"/>
  <c r="AN30" i="1"/>
  <c r="BA30" i="1" s="1"/>
  <c r="BD30" i="1" s="1"/>
  <c r="AI30" i="1"/>
  <c r="AG30" i="1"/>
  <c r="Y30" i="1"/>
  <c r="X30" i="1"/>
  <c r="W30" i="1"/>
  <c r="S30" i="1"/>
  <c r="P30" i="1"/>
  <c r="N30" i="1"/>
  <c r="BO29" i="1"/>
  <c r="S29" i="1" s="1"/>
  <c r="BN29" i="1"/>
  <c r="BM29" i="1" s="1"/>
  <c r="BL29" i="1"/>
  <c r="BI29" i="1"/>
  <c r="BH29" i="1"/>
  <c r="BA29" i="1"/>
  <c r="BD29" i="1" s="1"/>
  <c r="BE29" i="1" s="1"/>
  <c r="AZ29" i="1"/>
  <c r="AV29" i="1"/>
  <c r="AT29" i="1"/>
  <c r="AN29" i="1"/>
  <c r="AI29" i="1"/>
  <c r="AG29" i="1" s="1"/>
  <c r="Y29" i="1"/>
  <c r="X29" i="1"/>
  <c r="W29" i="1" s="1"/>
  <c r="P29" i="1"/>
  <c r="BO28" i="1"/>
  <c r="BN28" i="1"/>
  <c r="BL28" i="1"/>
  <c r="S28" i="1" s="1"/>
  <c r="BI28" i="1"/>
  <c r="BH28" i="1"/>
  <c r="AZ28" i="1"/>
  <c r="AT28" i="1"/>
  <c r="AN28" i="1"/>
  <c r="BA28" i="1" s="1"/>
  <c r="BD28" i="1" s="1"/>
  <c r="AI28" i="1"/>
  <c r="AG28" i="1"/>
  <c r="I28" i="1" s="1"/>
  <c r="H28" i="1" s="1"/>
  <c r="AA28" i="1" s="1"/>
  <c r="Y28" i="1"/>
  <c r="X28" i="1"/>
  <c r="W28" i="1"/>
  <c r="P28" i="1"/>
  <c r="K28" i="1"/>
  <c r="J28" i="1"/>
  <c r="AW28" i="1" s="1"/>
  <c r="BO27" i="1"/>
  <c r="S27" i="1" s="1"/>
  <c r="BN27" i="1"/>
  <c r="BL27" i="1"/>
  <c r="BM27" i="1" s="1"/>
  <c r="AV27" i="1" s="1"/>
  <c r="AX27" i="1" s="1"/>
  <c r="BI27" i="1"/>
  <c r="BH27" i="1"/>
  <c r="BA27" i="1"/>
  <c r="BD27" i="1" s="1"/>
  <c r="AZ27" i="1"/>
  <c r="AT27" i="1"/>
  <c r="AN27" i="1"/>
  <c r="AI27" i="1"/>
  <c r="AG27" i="1" s="1"/>
  <c r="I27" i="1" s="1"/>
  <c r="H27" i="1" s="1"/>
  <c r="AH27" i="1"/>
  <c r="Y27" i="1"/>
  <c r="X27" i="1"/>
  <c r="P27" i="1"/>
  <c r="BO26" i="1"/>
  <c r="BN26" i="1"/>
  <c r="BM26" i="1"/>
  <c r="AV26" i="1" s="1"/>
  <c r="BL26" i="1"/>
  <c r="BI26" i="1"/>
  <c r="BH26" i="1"/>
  <c r="AZ26" i="1"/>
  <c r="AX26" i="1"/>
  <c r="AT26" i="1"/>
  <c r="AN26" i="1"/>
  <c r="BA26" i="1" s="1"/>
  <c r="BD26" i="1" s="1"/>
  <c r="AI26" i="1"/>
  <c r="AG26" i="1"/>
  <c r="Y26" i="1"/>
  <c r="X26" i="1"/>
  <c r="W26" i="1"/>
  <c r="S26" i="1"/>
  <c r="P26" i="1"/>
  <c r="N26" i="1"/>
  <c r="BO25" i="1"/>
  <c r="S25" i="1" s="1"/>
  <c r="BN25" i="1"/>
  <c r="BM25" i="1" s="1"/>
  <c r="BL25" i="1"/>
  <c r="BI25" i="1"/>
  <c r="BH25" i="1"/>
  <c r="BG25" i="1"/>
  <c r="BA25" i="1"/>
  <c r="BD25" i="1" s="1"/>
  <c r="BE25" i="1" s="1"/>
  <c r="AZ25" i="1"/>
  <c r="AV25" i="1"/>
  <c r="AT25" i="1"/>
  <c r="AX25" i="1" s="1"/>
  <c r="AN25" i="1"/>
  <c r="AI25" i="1"/>
  <c r="AG25" i="1" s="1"/>
  <c r="Y25" i="1"/>
  <c r="X25" i="1"/>
  <c r="W25" i="1" s="1"/>
  <c r="P25" i="1"/>
  <c r="BO24" i="1"/>
  <c r="BN24" i="1"/>
  <c r="BL24" i="1"/>
  <c r="BM24" i="1" s="1"/>
  <c r="AV24" i="1" s="1"/>
  <c r="BI24" i="1"/>
  <c r="BH24" i="1"/>
  <c r="AZ24" i="1"/>
  <c r="AT24" i="1"/>
  <c r="AN24" i="1"/>
  <c r="BA24" i="1" s="1"/>
  <c r="BD24" i="1" s="1"/>
  <c r="AI24" i="1"/>
  <c r="AG24" i="1"/>
  <c r="I24" i="1" s="1"/>
  <c r="H24" i="1" s="1"/>
  <c r="Y24" i="1"/>
  <c r="X24" i="1"/>
  <c r="W24" i="1"/>
  <c r="P24" i="1"/>
  <c r="K24" i="1"/>
  <c r="J24" i="1"/>
  <c r="AW24" i="1" s="1"/>
  <c r="BO23" i="1"/>
  <c r="S23" i="1" s="1"/>
  <c r="BN23" i="1"/>
  <c r="BL23" i="1"/>
  <c r="BM23" i="1" s="1"/>
  <c r="AV23" i="1" s="1"/>
  <c r="AX23" i="1" s="1"/>
  <c r="BI23" i="1"/>
  <c r="BH23" i="1"/>
  <c r="BG23" i="1"/>
  <c r="BA23" i="1"/>
  <c r="BD23" i="1" s="1"/>
  <c r="AZ23" i="1"/>
  <c r="AT23" i="1"/>
  <c r="AN23" i="1"/>
  <c r="AI23" i="1"/>
  <c r="AG23" i="1" s="1"/>
  <c r="Y23" i="1"/>
  <c r="X23" i="1"/>
  <c r="W23" i="1" s="1"/>
  <c r="P23" i="1"/>
  <c r="BO22" i="1"/>
  <c r="BN22" i="1"/>
  <c r="BL22" i="1"/>
  <c r="S22" i="1" s="1"/>
  <c r="BI22" i="1"/>
  <c r="BH22" i="1"/>
  <c r="AZ22" i="1"/>
  <c r="AT22" i="1"/>
  <c r="AN22" i="1"/>
  <c r="BA22" i="1" s="1"/>
  <c r="BD22" i="1" s="1"/>
  <c r="AI22" i="1"/>
  <c r="AG22" i="1"/>
  <c r="Y22" i="1"/>
  <c r="X22" i="1"/>
  <c r="W22" i="1"/>
  <c r="P22" i="1"/>
  <c r="N22" i="1"/>
  <c r="K22" i="1"/>
  <c r="J22" i="1"/>
  <c r="AW22" i="1" s="1"/>
  <c r="BO21" i="1"/>
  <c r="BN21" i="1"/>
  <c r="BL21" i="1"/>
  <c r="BI21" i="1"/>
  <c r="BH21" i="1"/>
  <c r="BD21" i="1"/>
  <c r="BE21" i="1" s="1"/>
  <c r="BA21" i="1"/>
  <c r="AZ21" i="1"/>
  <c r="AW21" i="1"/>
  <c r="AT21" i="1"/>
  <c r="AN21" i="1"/>
  <c r="AI21" i="1"/>
  <c r="AG21" i="1" s="1"/>
  <c r="N21" i="1" s="1"/>
  <c r="AH21" i="1"/>
  <c r="Y21" i="1"/>
  <c r="X21" i="1"/>
  <c r="W21" i="1" s="1"/>
  <c r="S21" i="1"/>
  <c r="P21" i="1"/>
  <c r="J21" i="1"/>
  <c r="I21" i="1"/>
  <c r="H21" i="1" s="1"/>
  <c r="BO20" i="1"/>
  <c r="BN20" i="1"/>
  <c r="BL20" i="1"/>
  <c r="BM20" i="1" s="1"/>
  <c r="AV20" i="1" s="1"/>
  <c r="BI20" i="1"/>
  <c r="BH20" i="1"/>
  <c r="AZ20" i="1"/>
  <c r="AT20" i="1"/>
  <c r="AX20" i="1" s="1"/>
  <c r="AN20" i="1"/>
  <c r="BA20" i="1" s="1"/>
  <c r="BD20" i="1" s="1"/>
  <c r="AI20" i="1"/>
  <c r="AG20" i="1" s="1"/>
  <c r="Y20" i="1"/>
  <c r="X20" i="1"/>
  <c r="W20" i="1"/>
  <c r="P20" i="1"/>
  <c r="BO19" i="1"/>
  <c r="S19" i="1" s="1"/>
  <c r="BN19" i="1"/>
  <c r="BL19" i="1"/>
  <c r="BM19" i="1" s="1"/>
  <c r="AV19" i="1" s="1"/>
  <c r="AX19" i="1" s="1"/>
  <c r="BI19" i="1"/>
  <c r="BH19" i="1"/>
  <c r="AZ19" i="1"/>
  <c r="AT19" i="1"/>
  <c r="AN19" i="1"/>
  <c r="BA19" i="1" s="1"/>
  <c r="BD19" i="1" s="1"/>
  <c r="AI19" i="1"/>
  <c r="AG19" i="1"/>
  <c r="K19" i="1" s="1"/>
  <c r="Y19" i="1"/>
  <c r="X19" i="1"/>
  <c r="W19" i="1"/>
  <c r="P19" i="1"/>
  <c r="BG20" i="1" l="1"/>
  <c r="BF20" i="1"/>
  <c r="BJ20" i="1" s="1"/>
  <c r="BK20" i="1" s="1"/>
  <c r="BE20" i="1"/>
  <c r="BG28" i="1"/>
  <c r="BF28" i="1"/>
  <c r="BJ28" i="1" s="1"/>
  <c r="BK28" i="1" s="1"/>
  <c r="BE28" i="1"/>
  <c r="BE19" i="1"/>
  <c r="BF19" i="1"/>
  <c r="BJ19" i="1" s="1"/>
  <c r="BK19" i="1" s="1"/>
  <c r="BG19" i="1"/>
  <c r="T21" i="1"/>
  <c r="U21" i="1" s="1"/>
  <c r="BG22" i="1"/>
  <c r="BF22" i="1"/>
  <c r="BJ22" i="1" s="1"/>
  <c r="BK22" i="1" s="1"/>
  <c r="BE22" i="1"/>
  <c r="AA31" i="1"/>
  <c r="AA21" i="1"/>
  <c r="BG24" i="1"/>
  <c r="BF24" i="1"/>
  <c r="BJ24" i="1" s="1"/>
  <c r="BK24" i="1" s="1"/>
  <c r="BE24" i="1"/>
  <c r="T28" i="1"/>
  <c r="U28" i="1" s="1"/>
  <c r="I20" i="1"/>
  <c r="H20" i="1" s="1"/>
  <c r="K20" i="1"/>
  <c r="N20" i="1"/>
  <c r="J20" i="1"/>
  <c r="AW20" i="1" s="1"/>
  <c r="AY20" i="1" s="1"/>
  <c r="AH20" i="1"/>
  <c r="AA27" i="1"/>
  <c r="AA37" i="1"/>
  <c r="BM22" i="1"/>
  <c r="AV22" i="1" s="1"/>
  <c r="AY22" i="1" s="1"/>
  <c r="BM21" i="1"/>
  <c r="AV21" i="1" s="1"/>
  <c r="S24" i="1"/>
  <c r="T32" i="1"/>
  <c r="U32" i="1" s="1"/>
  <c r="AY42" i="1"/>
  <c r="K43" i="1"/>
  <c r="J43" i="1"/>
  <c r="AW43" i="1" s="1"/>
  <c r="AY43" i="1" s="1"/>
  <c r="I43" i="1"/>
  <c r="H43" i="1" s="1"/>
  <c r="AH43" i="1"/>
  <c r="N43" i="1"/>
  <c r="AB47" i="1"/>
  <c r="AA64" i="1"/>
  <c r="AY21" i="1"/>
  <c r="BG45" i="1"/>
  <c r="BF45" i="1"/>
  <c r="BJ45" i="1" s="1"/>
  <c r="BK45" i="1" s="1"/>
  <c r="BE45" i="1"/>
  <c r="AB31" i="1"/>
  <c r="T31" i="1"/>
  <c r="U31" i="1" s="1"/>
  <c r="Q31" i="1" s="1"/>
  <c r="O31" i="1" s="1"/>
  <c r="R31" i="1" s="1"/>
  <c r="L31" i="1" s="1"/>
  <c r="M31" i="1" s="1"/>
  <c r="T38" i="1"/>
  <c r="U38" i="1" s="1"/>
  <c r="T40" i="1"/>
  <c r="U40" i="1" s="1"/>
  <c r="T47" i="1"/>
  <c r="U47" i="1" s="1"/>
  <c r="BG47" i="1"/>
  <c r="BF47" i="1"/>
  <c r="BJ47" i="1" s="1"/>
  <c r="BK47" i="1" s="1"/>
  <c r="BE47" i="1"/>
  <c r="N23" i="1"/>
  <c r="K23" i="1"/>
  <c r="J23" i="1"/>
  <c r="AW23" i="1" s="1"/>
  <c r="AY23" i="1" s="1"/>
  <c r="BM28" i="1"/>
  <c r="AV28" i="1" s="1"/>
  <c r="AX28" i="1" s="1"/>
  <c r="BF21" i="1"/>
  <c r="BJ21" i="1" s="1"/>
  <c r="BK21" i="1" s="1"/>
  <c r="T27" i="1"/>
  <c r="U27" i="1" s="1"/>
  <c r="BF29" i="1"/>
  <c r="BJ29" i="1" s="1"/>
  <c r="BK29" i="1" s="1"/>
  <c r="K30" i="1"/>
  <c r="J30" i="1"/>
  <c r="AW30" i="1" s="1"/>
  <c r="AY30" i="1" s="1"/>
  <c r="I30" i="1"/>
  <c r="H30" i="1" s="1"/>
  <c r="AH30" i="1"/>
  <c r="BG31" i="1"/>
  <c r="BF31" i="1"/>
  <c r="BJ31" i="1" s="1"/>
  <c r="BK31" i="1" s="1"/>
  <c r="BE31" i="1"/>
  <c r="Q32" i="1"/>
  <c r="O32" i="1" s="1"/>
  <c r="R32" i="1" s="1"/>
  <c r="L32" i="1" s="1"/>
  <c r="M32" i="1" s="1"/>
  <c r="BG41" i="1"/>
  <c r="BF41" i="1"/>
  <c r="BJ41" i="1" s="1"/>
  <c r="BK41" i="1" s="1"/>
  <c r="BE41" i="1"/>
  <c r="N31" i="1"/>
  <c r="K31" i="1"/>
  <c r="J31" i="1"/>
  <c r="AW31" i="1" s="1"/>
  <c r="AY31" i="1" s="1"/>
  <c r="BG38" i="1"/>
  <c r="BF38" i="1"/>
  <c r="BJ38" i="1" s="1"/>
  <c r="BK38" i="1" s="1"/>
  <c r="BE38" i="1"/>
  <c r="AX24" i="1"/>
  <c r="AH19" i="1"/>
  <c r="I19" i="1"/>
  <c r="H19" i="1" s="1"/>
  <c r="S20" i="1"/>
  <c r="K21" i="1"/>
  <c r="BG21" i="1"/>
  <c r="I22" i="1"/>
  <c r="H22" i="1" s="1"/>
  <c r="T22" i="1" s="1"/>
  <c r="U22" i="1" s="1"/>
  <c r="AH22" i="1"/>
  <c r="I23" i="1"/>
  <c r="H23" i="1" s="1"/>
  <c r="BF23" i="1"/>
  <c r="BJ23" i="1" s="1"/>
  <c r="BK23" i="1" s="1"/>
  <c r="BE23" i="1"/>
  <c r="BF25" i="1"/>
  <c r="BJ25" i="1" s="1"/>
  <c r="BK25" i="1" s="1"/>
  <c r="K26" i="1"/>
  <c r="J26" i="1"/>
  <c r="AW26" i="1" s="1"/>
  <c r="AY26" i="1" s="1"/>
  <c r="I26" i="1"/>
  <c r="H26" i="1" s="1"/>
  <c r="AH26" i="1"/>
  <c r="BG27" i="1"/>
  <c r="BF27" i="1"/>
  <c r="BJ27" i="1" s="1"/>
  <c r="BK27" i="1" s="1"/>
  <c r="BE27" i="1"/>
  <c r="AY28" i="1"/>
  <c r="K29" i="1"/>
  <c r="J29" i="1"/>
  <c r="AW29" i="1" s="1"/>
  <c r="AY29" i="1" s="1"/>
  <c r="I29" i="1"/>
  <c r="H29" i="1" s="1"/>
  <c r="AH29" i="1"/>
  <c r="N29" i="1"/>
  <c r="BG29" i="1"/>
  <c r="W31" i="1"/>
  <c r="BE33" i="1"/>
  <c r="BF33" i="1"/>
  <c r="BJ33" i="1" s="1"/>
  <c r="BK33" i="1" s="1"/>
  <c r="K39" i="1"/>
  <c r="J39" i="1"/>
  <c r="AW39" i="1" s="1"/>
  <c r="AY39" i="1" s="1"/>
  <c r="AH39" i="1"/>
  <c r="N39" i="1"/>
  <c r="I39" i="1"/>
  <c r="H39" i="1" s="1"/>
  <c r="J36" i="1"/>
  <c r="AW36" i="1" s="1"/>
  <c r="AY36" i="1" s="1"/>
  <c r="I36" i="1"/>
  <c r="H36" i="1" s="1"/>
  <c r="T36" i="1" s="1"/>
  <c r="U36" i="1" s="1"/>
  <c r="N36" i="1"/>
  <c r="K36" i="1"/>
  <c r="N19" i="1"/>
  <c r="AX21" i="1"/>
  <c r="AY24" i="1"/>
  <c r="K25" i="1"/>
  <c r="J25" i="1"/>
  <c r="AW25" i="1" s="1"/>
  <c r="AY25" i="1" s="1"/>
  <c r="I25" i="1"/>
  <c r="H25" i="1" s="1"/>
  <c r="AH25" i="1"/>
  <c r="N25" i="1"/>
  <c r="W27" i="1"/>
  <c r="T30" i="1"/>
  <c r="U30" i="1" s="1"/>
  <c r="AB30" i="1" s="1"/>
  <c r="BG30" i="1"/>
  <c r="BF30" i="1"/>
  <c r="BJ30" i="1" s="1"/>
  <c r="BK30" i="1" s="1"/>
  <c r="BE30" i="1"/>
  <c r="AA33" i="1"/>
  <c r="BG34" i="1"/>
  <c r="BF34" i="1"/>
  <c r="BJ34" i="1" s="1"/>
  <c r="BK34" i="1" s="1"/>
  <c r="BE34" i="1"/>
  <c r="N27" i="1"/>
  <c r="K27" i="1"/>
  <c r="J27" i="1"/>
  <c r="AW27" i="1" s="1"/>
  <c r="AY27" i="1" s="1"/>
  <c r="AH36" i="1"/>
  <c r="J19" i="1"/>
  <c r="AW19" i="1" s="1"/>
  <c r="AY19" i="1" s="1"/>
  <c r="AH23" i="1"/>
  <c r="AA24" i="1"/>
  <c r="T26" i="1"/>
  <c r="U26" i="1" s="1"/>
  <c r="BG26" i="1"/>
  <c r="BF26" i="1"/>
  <c r="BJ26" i="1" s="1"/>
  <c r="BK26" i="1" s="1"/>
  <c r="BE26" i="1"/>
  <c r="AB28" i="1"/>
  <c r="Q28" i="1"/>
  <c r="O28" i="1" s="1"/>
  <c r="R28" i="1" s="1"/>
  <c r="L28" i="1" s="1"/>
  <c r="M28" i="1" s="1"/>
  <c r="T29" i="1"/>
  <c r="U29" i="1" s="1"/>
  <c r="AX29" i="1"/>
  <c r="AH31" i="1"/>
  <c r="BG32" i="1"/>
  <c r="BF32" i="1"/>
  <c r="BJ32" i="1" s="1"/>
  <c r="BK32" i="1" s="1"/>
  <c r="BE32" i="1"/>
  <c r="J37" i="1"/>
  <c r="AW37" i="1" s="1"/>
  <c r="AY37" i="1" s="1"/>
  <c r="AX38" i="1"/>
  <c r="AH58" i="1"/>
  <c r="N58" i="1"/>
  <c r="K58" i="1"/>
  <c r="J58" i="1"/>
  <c r="AW58" i="1" s="1"/>
  <c r="AY58" i="1" s="1"/>
  <c r="N75" i="1"/>
  <c r="K75" i="1"/>
  <c r="J75" i="1"/>
  <c r="AW75" i="1" s="1"/>
  <c r="AY75" i="1" s="1"/>
  <c r="I75" i="1"/>
  <c r="H75" i="1" s="1"/>
  <c r="AH75" i="1"/>
  <c r="BG36" i="1"/>
  <c r="BF36" i="1"/>
  <c r="BJ36" i="1" s="1"/>
  <c r="BK36" i="1" s="1"/>
  <c r="BF37" i="1"/>
  <c r="BJ37" i="1" s="1"/>
  <c r="BK37" i="1" s="1"/>
  <c r="BE37" i="1"/>
  <c r="BE46" i="1"/>
  <c r="BG46" i="1"/>
  <c r="BF46" i="1"/>
  <c r="BJ46" i="1" s="1"/>
  <c r="BK46" i="1" s="1"/>
  <c r="AA50" i="1"/>
  <c r="BG58" i="1"/>
  <c r="BF58" i="1"/>
  <c r="BJ58" i="1" s="1"/>
  <c r="BK58" i="1" s="1"/>
  <c r="BE58" i="1"/>
  <c r="BG72" i="1"/>
  <c r="BF72" i="1"/>
  <c r="BJ72" i="1" s="1"/>
  <c r="BK72" i="1" s="1"/>
  <c r="BE72" i="1"/>
  <c r="N24" i="1"/>
  <c r="N28" i="1"/>
  <c r="K35" i="1"/>
  <c r="J35" i="1"/>
  <c r="AW35" i="1" s="1"/>
  <c r="AY35" i="1" s="1"/>
  <c r="AH35" i="1"/>
  <c r="BF35" i="1"/>
  <c r="BJ35" i="1" s="1"/>
  <c r="BK35" i="1" s="1"/>
  <c r="BG37" i="1"/>
  <c r="N41" i="1"/>
  <c r="K41" i="1"/>
  <c r="J41" i="1"/>
  <c r="AW41" i="1" s="1"/>
  <c r="AY41" i="1" s="1"/>
  <c r="S42" i="1"/>
  <c r="N45" i="1"/>
  <c r="K45" i="1"/>
  <c r="J45" i="1"/>
  <c r="AW45" i="1" s="1"/>
  <c r="AY45" i="1" s="1"/>
  <c r="AH54" i="1"/>
  <c r="N54" i="1"/>
  <c r="K54" i="1"/>
  <c r="J54" i="1"/>
  <c r="AW54" i="1" s="1"/>
  <c r="AY54" i="1" s="1"/>
  <c r="AB56" i="1"/>
  <c r="AC56" i="1"/>
  <c r="V56" i="1"/>
  <c r="Z56" i="1" s="1"/>
  <c r="BM33" i="1"/>
  <c r="AV33" i="1" s="1"/>
  <c r="AX33" i="1" s="1"/>
  <c r="S33" i="1"/>
  <c r="N37" i="1"/>
  <c r="K37" i="1"/>
  <c r="AX42" i="1"/>
  <c r="AA47" i="1"/>
  <c r="Q47" i="1"/>
  <c r="O47" i="1" s="1"/>
  <c r="R47" i="1" s="1"/>
  <c r="L47" i="1" s="1"/>
  <c r="M47" i="1" s="1"/>
  <c r="BG54" i="1"/>
  <c r="BF54" i="1"/>
  <c r="BJ54" i="1" s="1"/>
  <c r="BK54" i="1" s="1"/>
  <c r="BE54" i="1"/>
  <c r="AX55" i="1"/>
  <c r="I58" i="1"/>
  <c r="H58" i="1" s="1"/>
  <c r="AH24" i="1"/>
  <c r="AH28" i="1"/>
  <c r="I34" i="1"/>
  <c r="H34" i="1" s="1"/>
  <c r="T34" i="1" s="1"/>
  <c r="U34" i="1" s="1"/>
  <c r="AH34" i="1"/>
  <c r="N34" i="1"/>
  <c r="I35" i="1"/>
  <c r="H35" i="1" s="1"/>
  <c r="BG40" i="1"/>
  <c r="BF40" i="1"/>
  <c r="BJ40" i="1" s="1"/>
  <c r="BK40" i="1" s="1"/>
  <c r="BE40" i="1"/>
  <c r="I41" i="1"/>
  <c r="H41" i="1" s="1"/>
  <c r="BG44" i="1"/>
  <c r="BF44" i="1"/>
  <c r="BJ44" i="1" s="1"/>
  <c r="BK44" i="1" s="1"/>
  <c r="BE44" i="1"/>
  <c r="I45" i="1"/>
  <c r="H45" i="1" s="1"/>
  <c r="AY47" i="1"/>
  <c r="BG50" i="1"/>
  <c r="BF50" i="1"/>
  <c r="BJ50" i="1" s="1"/>
  <c r="BK50" i="1" s="1"/>
  <c r="BE50" i="1"/>
  <c r="N33" i="1"/>
  <c r="K33" i="1"/>
  <c r="AX37" i="1"/>
  <c r="I38" i="1"/>
  <c r="H38" i="1" s="1"/>
  <c r="AH38" i="1"/>
  <c r="N38" i="1"/>
  <c r="K40" i="1"/>
  <c r="J40" i="1"/>
  <c r="AW40" i="1" s="1"/>
  <c r="AY40" i="1" s="1"/>
  <c r="I40" i="1"/>
  <c r="H40" i="1" s="1"/>
  <c r="AH40" i="1"/>
  <c r="BG42" i="1"/>
  <c r="BF42" i="1"/>
  <c r="BJ42" i="1" s="1"/>
  <c r="BK42" i="1" s="1"/>
  <c r="K44" i="1"/>
  <c r="J44" i="1"/>
  <c r="AW44" i="1" s="1"/>
  <c r="AY44" i="1" s="1"/>
  <c r="I44" i="1"/>
  <c r="H44" i="1" s="1"/>
  <c r="AH44" i="1"/>
  <c r="BF48" i="1"/>
  <c r="BJ48" i="1" s="1"/>
  <c r="BK48" i="1" s="1"/>
  <c r="I54" i="1"/>
  <c r="H54" i="1" s="1"/>
  <c r="BG49" i="1"/>
  <c r="K52" i="1"/>
  <c r="J52" i="1"/>
  <c r="AW52" i="1" s="1"/>
  <c r="AY52" i="1" s="1"/>
  <c r="I52" i="1"/>
  <c r="H52" i="1" s="1"/>
  <c r="AH52" i="1"/>
  <c r="BM54" i="1"/>
  <c r="AV54" i="1" s="1"/>
  <c r="AX54" i="1" s="1"/>
  <c r="S54" i="1"/>
  <c r="BF56" i="1"/>
  <c r="BJ56" i="1" s="1"/>
  <c r="BK56" i="1" s="1"/>
  <c r="BE56" i="1"/>
  <c r="BM58" i="1"/>
  <c r="AV58" i="1" s="1"/>
  <c r="AX58" i="1" s="1"/>
  <c r="S58" i="1"/>
  <c r="BE61" i="1"/>
  <c r="BG61" i="1"/>
  <c r="BF61" i="1"/>
  <c r="BJ61" i="1" s="1"/>
  <c r="BK61" i="1" s="1"/>
  <c r="BG75" i="1"/>
  <c r="BF75" i="1"/>
  <c r="BJ75" i="1" s="1"/>
  <c r="BK75" i="1" s="1"/>
  <c r="BE75" i="1"/>
  <c r="S37" i="1"/>
  <c r="S41" i="1"/>
  <c r="S45" i="1"/>
  <c r="N46" i="1"/>
  <c r="AH46" i="1"/>
  <c r="J50" i="1"/>
  <c r="AW50" i="1" s="1"/>
  <c r="BF52" i="1"/>
  <c r="BJ52" i="1" s="1"/>
  <c r="BK52" i="1" s="1"/>
  <c r="BE52" i="1"/>
  <c r="AX60" i="1"/>
  <c r="BG64" i="1"/>
  <c r="BE64" i="1"/>
  <c r="BF64" i="1"/>
  <c r="BJ64" i="1" s="1"/>
  <c r="BK64" i="1" s="1"/>
  <c r="N42" i="1"/>
  <c r="BM46" i="1"/>
  <c r="AV46" i="1" s="1"/>
  <c r="AX46" i="1" s="1"/>
  <c r="S46" i="1"/>
  <c r="J51" i="1"/>
  <c r="AW51" i="1" s="1"/>
  <c r="AY51" i="1" s="1"/>
  <c r="I51" i="1"/>
  <c r="H51" i="1" s="1"/>
  <c r="AH51" i="1"/>
  <c r="N51" i="1"/>
  <c r="N53" i="1"/>
  <c r="K53" i="1"/>
  <c r="J53" i="1"/>
  <c r="AW53" i="1" s="1"/>
  <c r="AY53" i="1" s="1"/>
  <c r="I53" i="1"/>
  <c r="H53" i="1" s="1"/>
  <c r="BE55" i="1"/>
  <c r="AY56" i="1"/>
  <c r="N57" i="1"/>
  <c r="K57" i="1"/>
  <c r="J57" i="1"/>
  <c r="AW57" i="1" s="1"/>
  <c r="AY57" i="1" s="1"/>
  <c r="I57" i="1"/>
  <c r="H57" i="1" s="1"/>
  <c r="BF59" i="1"/>
  <c r="BJ59" i="1" s="1"/>
  <c r="BK59" i="1" s="1"/>
  <c r="N71" i="1"/>
  <c r="K71" i="1"/>
  <c r="J71" i="1"/>
  <c r="AW71" i="1" s="1"/>
  <c r="AY71" i="1" s="1"/>
  <c r="I71" i="1"/>
  <c r="H71" i="1" s="1"/>
  <c r="BE77" i="1"/>
  <c r="BG77" i="1"/>
  <c r="BF77" i="1"/>
  <c r="BJ77" i="1" s="1"/>
  <c r="BK77" i="1" s="1"/>
  <c r="AH50" i="1"/>
  <c r="K50" i="1"/>
  <c r="BG59" i="1"/>
  <c r="AY60" i="1"/>
  <c r="AA61" i="1"/>
  <c r="AH42" i="1"/>
  <c r="AX51" i="1"/>
  <c r="J55" i="1"/>
  <c r="AW55" i="1" s="1"/>
  <c r="AY55" i="1" s="1"/>
  <c r="I55" i="1"/>
  <c r="H55" i="1" s="1"/>
  <c r="AH55" i="1"/>
  <c r="N55" i="1"/>
  <c r="J59" i="1"/>
  <c r="AW59" i="1" s="1"/>
  <c r="AY59" i="1" s="1"/>
  <c r="I59" i="1"/>
  <c r="H59" i="1" s="1"/>
  <c r="T59" i="1" s="1"/>
  <c r="U59" i="1" s="1"/>
  <c r="AH59" i="1"/>
  <c r="N59" i="1"/>
  <c r="BG63" i="1"/>
  <c r="BE63" i="1"/>
  <c r="BF63" i="1"/>
  <c r="BJ63" i="1" s="1"/>
  <c r="BK63" i="1" s="1"/>
  <c r="BG76" i="1"/>
  <c r="BF76" i="1"/>
  <c r="BJ76" i="1" s="1"/>
  <c r="BK76" i="1" s="1"/>
  <c r="BE76" i="1"/>
  <c r="S35" i="1"/>
  <c r="S39" i="1"/>
  <c r="S43" i="1"/>
  <c r="I46" i="1"/>
  <c r="H46" i="1" s="1"/>
  <c r="I48" i="1"/>
  <c r="H48" i="1" s="1"/>
  <c r="AH48" i="1"/>
  <c r="K49" i="1"/>
  <c r="J49" i="1"/>
  <c r="AW49" i="1" s="1"/>
  <c r="AY49" i="1" s="1"/>
  <c r="I49" i="1"/>
  <c r="H49" i="1" s="1"/>
  <c r="BM50" i="1"/>
  <c r="AV50" i="1" s="1"/>
  <c r="AX50" i="1" s="1"/>
  <c r="S50" i="1"/>
  <c r="T51" i="1"/>
  <c r="U51" i="1" s="1"/>
  <c r="BG53" i="1"/>
  <c r="BF53" i="1"/>
  <c r="BJ53" i="1" s="1"/>
  <c r="BK53" i="1" s="1"/>
  <c r="BE53" i="1"/>
  <c r="AA56" i="1"/>
  <c r="Q56" i="1"/>
  <c r="O56" i="1" s="1"/>
  <c r="R56" i="1" s="1"/>
  <c r="L56" i="1" s="1"/>
  <c r="M56" i="1" s="1"/>
  <c r="BG56" i="1"/>
  <c r="BG57" i="1"/>
  <c r="BF57" i="1"/>
  <c r="BJ57" i="1" s="1"/>
  <c r="BK57" i="1" s="1"/>
  <c r="BE57" i="1"/>
  <c r="BG62" i="1"/>
  <c r="BE62" i="1"/>
  <c r="BF62" i="1"/>
  <c r="BJ62" i="1" s="1"/>
  <c r="BK62" i="1" s="1"/>
  <c r="S60" i="1"/>
  <c r="AY63" i="1"/>
  <c r="BM63" i="1"/>
  <c r="AV63" i="1" s="1"/>
  <c r="AX63" i="1" s="1"/>
  <c r="S63" i="1"/>
  <c r="N67" i="1"/>
  <c r="K67" i="1"/>
  <c r="J67" i="1"/>
  <c r="AW67" i="1" s="1"/>
  <c r="AY67" i="1" s="1"/>
  <c r="I67" i="1"/>
  <c r="H67" i="1" s="1"/>
  <c r="BG68" i="1"/>
  <c r="BF68" i="1"/>
  <c r="BJ68" i="1" s="1"/>
  <c r="BK68" i="1" s="1"/>
  <c r="BE68" i="1"/>
  <c r="BG71" i="1"/>
  <c r="BF71" i="1"/>
  <c r="BJ71" i="1" s="1"/>
  <c r="BK71" i="1" s="1"/>
  <c r="BE71" i="1"/>
  <c r="BG74" i="1"/>
  <c r="BF74" i="1"/>
  <c r="BJ74" i="1" s="1"/>
  <c r="BK74" i="1" s="1"/>
  <c r="BE74" i="1"/>
  <c r="BG78" i="1"/>
  <c r="BF78" i="1"/>
  <c r="BJ78" i="1" s="1"/>
  <c r="BK78" i="1" s="1"/>
  <c r="BE78" i="1"/>
  <c r="AY62" i="1"/>
  <c r="BG67" i="1"/>
  <c r="BF67" i="1"/>
  <c r="BJ67" i="1" s="1"/>
  <c r="BK67" i="1" s="1"/>
  <c r="BE67" i="1"/>
  <c r="BG70" i="1"/>
  <c r="BF70" i="1"/>
  <c r="BJ70" i="1" s="1"/>
  <c r="BK70" i="1" s="1"/>
  <c r="BE70" i="1"/>
  <c r="AY72" i="1"/>
  <c r="AA72" i="1"/>
  <c r="AA76" i="1"/>
  <c r="BM76" i="1"/>
  <c r="AV76" i="1" s="1"/>
  <c r="AX76" i="1" s="1"/>
  <c r="S76" i="1"/>
  <c r="S49" i="1"/>
  <c r="S53" i="1"/>
  <c r="S57" i="1"/>
  <c r="N61" i="1"/>
  <c r="BG66" i="1"/>
  <c r="BF66" i="1"/>
  <c r="BJ66" i="1" s="1"/>
  <c r="BK66" i="1" s="1"/>
  <c r="BE66" i="1"/>
  <c r="AA68" i="1"/>
  <c r="BM72" i="1"/>
  <c r="AV72" i="1" s="1"/>
  <c r="AX72" i="1" s="1"/>
  <c r="S72" i="1"/>
  <c r="K65" i="1"/>
  <c r="J65" i="1"/>
  <c r="AW65" i="1" s="1"/>
  <c r="AY65" i="1" s="1"/>
  <c r="I65" i="1"/>
  <c r="H65" i="1" s="1"/>
  <c r="BM68" i="1"/>
  <c r="AV68" i="1" s="1"/>
  <c r="AX68" i="1" s="1"/>
  <c r="S68" i="1"/>
  <c r="K73" i="1"/>
  <c r="J73" i="1"/>
  <c r="AW73" i="1" s="1"/>
  <c r="I73" i="1"/>
  <c r="H73" i="1" s="1"/>
  <c r="AH73" i="1"/>
  <c r="N73" i="1"/>
  <c r="BM73" i="1"/>
  <c r="AV73" i="1" s="1"/>
  <c r="AX73" i="1" s="1"/>
  <c r="AB78" i="1"/>
  <c r="AD78" i="1" s="1"/>
  <c r="BM62" i="1"/>
  <c r="AV62" i="1" s="1"/>
  <c r="AX62" i="1" s="1"/>
  <c r="S62" i="1"/>
  <c r="BE65" i="1"/>
  <c r="BG65" i="1"/>
  <c r="K69" i="1"/>
  <c r="J69" i="1"/>
  <c r="AW69" i="1" s="1"/>
  <c r="AY69" i="1" s="1"/>
  <c r="I69" i="1"/>
  <c r="H69" i="1" s="1"/>
  <c r="AH69" i="1"/>
  <c r="N69" i="1"/>
  <c r="BE73" i="1"/>
  <c r="BG73" i="1"/>
  <c r="BF60" i="1"/>
  <c r="BJ60" i="1" s="1"/>
  <c r="BK60" i="1" s="1"/>
  <c r="BM61" i="1"/>
  <c r="AV61" i="1" s="1"/>
  <c r="AX61" i="1" s="1"/>
  <c r="S61" i="1"/>
  <c r="K63" i="1"/>
  <c r="I63" i="1"/>
  <c r="H63" i="1" s="1"/>
  <c r="BM64" i="1"/>
  <c r="AV64" i="1" s="1"/>
  <c r="AX64" i="1" s="1"/>
  <c r="S64" i="1"/>
  <c r="BE69" i="1"/>
  <c r="BG69" i="1"/>
  <c r="BM77" i="1"/>
  <c r="AV77" i="1" s="1"/>
  <c r="AX77" i="1" s="1"/>
  <c r="V78" i="1"/>
  <c r="Z78" i="1" s="1"/>
  <c r="AH78" i="1"/>
  <c r="I62" i="1"/>
  <c r="H62" i="1" s="1"/>
  <c r="I66" i="1"/>
  <c r="H66" i="1" s="1"/>
  <c r="S67" i="1"/>
  <c r="I70" i="1"/>
  <c r="H70" i="1" s="1"/>
  <c r="S71" i="1"/>
  <c r="I74" i="1"/>
  <c r="H74" i="1" s="1"/>
  <c r="S75" i="1"/>
  <c r="Q78" i="1"/>
  <c r="O78" i="1" s="1"/>
  <c r="R78" i="1" s="1"/>
  <c r="L78" i="1" s="1"/>
  <c r="M78" i="1" s="1"/>
  <c r="AH77" i="1"/>
  <c r="J78" i="1"/>
  <c r="AW78" i="1" s="1"/>
  <c r="AY78" i="1" s="1"/>
  <c r="S66" i="1"/>
  <c r="S70" i="1"/>
  <c r="S74" i="1"/>
  <c r="I77" i="1"/>
  <c r="H77" i="1" s="1"/>
  <c r="AH76" i="1"/>
  <c r="J77" i="1"/>
  <c r="AW77" i="1" s="1"/>
  <c r="AY77" i="1" s="1"/>
  <c r="S65" i="1"/>
  <c r="S69" i="1"/>
  <c r="S73" i="1"/>
  <c r="S77" i="1"/>
  <c r="AC36" i="1" l="1"/>
  <c r="V36" i="1"/>
  <c r="Z36" i="1" s="1"/>
  <c r="AB36" i="1"/>
  <c r="V59" i="1"/>
  <c r="Z59" i="1" s="1"/>
  <c r="AC59" i="1"/>
  <c r="AB59" i="1"/>
  <c r="V34" i="1"/>
  <c r="Z34" i="1" s="1"/>
  <c r="AC34" i="1"/>
  <c r="AD34" i="1" s="1"/>
  <c r="AB34" i="1"/>
  <c r="AC22" i="1"/>
  <c r="AB22" i="1"/>
  <c r="V22" i="1"/>
  <c r="Z22" i="1" s="1"/>
  <c r="T75" i="1"/>
  <c r="U75" i="1" s="1"/>
  <c r="AC40" i="1"/>
  <c r="V40" i="1"/>
  <c r="Z40" i="1" s="1"/>
  <c r="T53" i="1"/>
  <c r="U53" i="1" s="1"/>
  <c r="Q53" i="1" s="1"/>
  <c r="O53" i="1" s="1"/>
  <c r="R53" i="1" s="1"/>
  <c r="L53" i="1" s="1"/>
  <c r="M53" i="1" s="1"/>
  <c r="AA53" i="1"/>
  <c r="T41" i="1"/>
  <c r="U41" i="1" s="1"/>
  <c r="AA58" i="1"/>
  <c r="Q58" i="1"/>
  <c r="O58" i="1" s="1"/>
  <c r="R58" i="1" s="1"/>
  <c r="L58" i="1" s="1"/>
  <c r="M58" i="1" s="1"/>
  <c r="V21" i="1"/>
  <c r="Z21" i="1" s="1"/>
  <c r="AC21" i="1"/>
  <c r="AA65" i="1"/>
  <c r="AY68" i="1"/>
  <c r="T49" i="1"/>
  <c r="U49" i="1" s="1"/>
  <c r="T37" i="1"/>
  <c r="U37" i="1" s="1"/>
  <c r="T58" i="1"/>
  <c r="U58" i="1" s="1"/>
  <c r="AA40" i="1"/>
  <c r="Q40" i="1"/>
  <c r="O40" i="1" s="1"/>
  <c r="R40" i="1" s="1"/>
  <c r="L40" i="1" s="1"/>
  <c r="M40" i="1" s="1"/>
  <c r="AA45" i="1"/>
  <c r="Q45" i="1"/>
  <c r="O45" i="1" s="1"/>
  <c r="R45" i="1" s="1"/>
  <c r="L45" i="1" s="1"/>
  <c r="M45" i="1" s="1"/>
  <c r="AA35" i="1"/>
  <c r="AY46" i="1"/>
  <c r="V29" i="1"/>
  <c r="Z29" i="1" s="1"/>
  <c r="AC29" i="1"/>
  <c r="AB29" i="1"/>
  <c r="AC32" i="1"/>
  <c r="V32" i="1"/>
  <c r="Z32" i="1" s="1"/>
  <c r="AB32" i="1"/>
  <c r="Q21" i="1"/>
  <c r="O21" i="1" s="1"/>
  <c r="R21" i="1" s="1"/>
  <c r="L21" i="1" s="1"/>
  <c r="M21" i="1" s="1"/>
  <c r="AB21" i="1"/>
  <c r="T57" i="1"/>
  <c r="U57" i="1" s="1"/>
  <c r="T45" i="1"/>
  <c r="U45" i="1" s="1"/>
  <c r="T42" i="1"/>
  <c r="U42" i="1" s="1"/>
  <c r="AA25" i="1"/>
  <c r="T25" i="1"/>
  <c r="U25" i="1" s="1"/>
  <c r="AA52" i="1"/>
  <c r="Q36" i="1"/>
  <c r="O36" i="1" s="1"/>
  <c r="R36" i="1" s="1"/>
  <c r="L36" i="1" s="1"/>
  <c r="M36" i="1" s="1"/>
  <c r="AA36" i="1"/>
  <c r="V38" i="1"/>
  <c r="Z38" i="1" s="1"/>
  <c r="AC38" i="1"/>
  <c r="AB38" i="1"/>
  <c r="T74" i="1"/>
  <c r="U74" i="1" s="1"/>
  <c r="T71" i="1"/>
  <c r="U71" i="1" s="1"/>
  <c r="T77" i="1"/>
  <c r="U77" i="1" s="1"/>
  <c r="T70" i="1"/>
  <c r="U70" i="1" s="1"/>
  <c r="Q70" i="1" s="1"/>
  <c r="O70" i="1" s="1"/>
  <c r="R70" i="1" s="1"/>
  <c r="L70" i="1" s="1"/>
  <c r="M70" i="1" s="1"/>
  <c r="AA70" i="1"/>
  <c r="T76" i="1"/>
  <c r="U76" i="1" s="1"/>
  <c r="AA48" i="1"/>
  <c r="AA57" i="1"/>
  <c r="Q57" i="1"/>
  <c r="O57" i="1" s="1"/>
  <c r="R57" i="1" s="1"/>
  <c r="L57" i="1" s="1"/>
  <c r="M57" i="1" s="1"/>
  <c r="AA44" i="1"/>
  <c r="AA39" i="1"/>
  <c r="Q39" i="1"/>
  <c r="O39" i="1" s="1"/>
  <c r="R39" i="1" s="1"/>
  <c r="L39" i="1" s="1"/>
  <c r="M39" i="1" s="1"/>
  <c r="T20" i="1"/>
  <c r="U20" i="1" s="1"/>
  <c r="V27" i="1"/>
  <c r="Z27" i="1" s="1"/>
  <c r="AC27" i="1"/>
  <c r="AD27" i="1" s="1"/>
  <c r="AA20" i="1"/>
  <c r="T46" i="1"/>
  <c r="U46" i="1" s="1"/>
  <c r="T63" i="1"/>
  <c r="U63" i="1" s="1"/>
  <c r="V51" i="1"/>
  <c r="Z51" i="1" s="1"/>
  <c r="AC51" i="1"/>
  <c r="AB51" i="1"/>
  <c r="AA46" i="1"/>
  <c r="Q46" i="1"/>
  <c r="O46" i="1" s="1"/>
  <c r="R46" i="1" s="1"/>
  <c r="L46" i="1" s="1"/>
  <c r="M46" i="1" s="1"/>
  <c r="T33" i="1"/>
  <c r="U33" i="1" s="1"/>
  <c r="AY33" i="1"/>
  <c r="AC30" i="1"/>
  <c r="V30" i="1"/>
  <c r="Z30" i="1" s="1"/>
  <c r="AA19" i="1"/>
  <c r="V28" i="1"/>
  <c r="Z28" i="1" s="1"/>
  <c r="AC28" i="1"/>
  <c r="AD28" i="1" s="1"/>
  <c r="T68" i="1"/>
  <c r="U68" i="1" s="1"/>
  <c r="AC26" i="1"/>
  <c r="AB26" i="1"/>
  <c r="V26" i="1"/>
  <c r="Z26" i="1" s="1"/>
  <c r="Q22" i="1"/>
  <c r="O22" i="1" s="1"/>
  <c r="R22" i="1" s="1"/>
  <c r="L22" i="1" s="1"/>
  <c r="M22" i="1" s="1"/>
  <c r="AA22" i="1"/>
  <c r="AA74" i="1"/>
  <c r="Q74" i="1"/>
  <c r="O74" i="1" s="1"/>
  <c r="R74" i="1" s="1"/>
  <c r="L74" i="1" s="1"/>
  <c r="M74" i="1" s="1"/>
  <c r="Q59" i="1"/>
  <c r="O59" i="1" s="1"/>
  <c r="R59" i="1" s="1"/>
  <c r="L59" i="1" s="1"/>
  <c r="M59" i="1" s="1"/>
  <c r="AA59" i="1"/>
  <c r="T66" i="1"/>
  <c r="U66" i="1" s="1"/>
  <c r="T64" i="1"/>
  <c r="U64" i="1" s="1"/>
  <c r="T69" i="1"/>
  <c r="U69" i="1" s="1"/>
  <c r="AA66" i="1"/>
  <c r="AY64" i="1"/>
  <c r="AY73" i="1"/>
  <c r="AY76" i="1"/>
  <c r="T50" i="1"/>
  <c r="U50" i="1" s="1"/>
  <c r="T43" i="1"/>
  <c r="U43" i="1" s="1"/>
  <c r="AA55" i="1"/>
  <c r="T55" i="1"/>
  <c r="U55" i="1" s="1"/>
  <c r="AY50" i="1"/>
  <c r="Q34" i="1"/>
  <c r="O34" i="1" s="1"/>
  <c r="R34" i="1" s="1"/>
  <c r="L34" i="1" s="1"/>
  <c r="M34" i="1" s="1"/>
  <c r="AA34" i="1"/>
  <c r="AA75" i="1"/>
  <c r="Q75" i="1"/>
  <c r="O75" i="1" s="1"/>
  <c r="R75" i="1" s="1"/>
  <c r="L75" i="1" s="1"/>
  <c r="M75" i="1" s="1"/>
  <c r="AB27" i="1"/>
  <c r="T44" i="1"/>
  <c r="U44" i="1" s="1"/>
  <c r="Q44" i="1" s="1"/>
  <c r="O44" i="1" s="1"/>
  <c r="R44" i="1" s="1"/>
  <c r="L44" i="1" s="1"/>
  <c r="M44" i="1" s="1"/>
  <c r="AA43" i="1"/>
  <c r="Q27" i="1"/>
  <c r="O27" i="1" s="1"/>
  <c r="R27" i="1" s="1"/>
  <c r="L27" i="1" s="1"/>
  <c r="M27" i="1" s="1"/>
  <c r="T61" i="1"/>
  <c r="U61" i="1" s="1"/>
  <c r="AA77" i="1"/>
  <c r="AB40" i="1"/>
  <c r="T73" i="1"/>
  <c r="U73" i="1" s="1"/>
  <c r="T67" i="1"/>
  <c r="U67" i="1" s="1"/>
  <c r="AA73" i="1"/>
  <c r="Q73" i="1"/>
  <c r="O73" i="1" s="1"/>
  <c r="R73" i="1" s="1"/>
  <c r="L73" i="1" s="1"/>
  <c r="M73" i="1" s="1"/>
  <c r="T65" i="1"/>
  <c r="U65" i="1" s="1"/>
  <c r="Q65" i="1" s="1"/>
  <c r="O65" i="1" s="1"/>
  <c r="R65" i="1" s="1"/>
  <c r="L65" i="1" s="1"/>
  <c r="M65" i="1" s="1"/>
  <c r="AA62" i="1"/>
  <c r="AA63" i="1"/>
  <c r="Q63" i="1"/>
  <c r="O63" i="1" s="1"/>
  <c r="R63" i="1" s="1"/>
  <c r="L63" i="1" s="1"/>
  <c r="M63" i="1" s="1"/>
  <c r="T62" i="1"/>
  <c r="U62" i="1" s="1"/>
  <c r="T72" i="1"/>
  <c r="U72" i="1" s="1"/>
  <c r="T39" i="1"/>
  <c r="U39" i="1" s="1"/>
  <c r="AY61" i="1"/>
  <c r="T52" i="1"/>
  <c r="U52" i="1" s="1"/>
  <c r="Q52" i="1" s="1"/>
  <c r="O52" i="1" s="1"/>
  <c r="R52" i="1" s="1"/>
  <c r="L52" i="1" s="1"/>
  <c r="M52" i="1" s="1"/>
  <c r="AA71" i="1"/>
  <c r="Q71" i="1"/>
  <c r="O71" i="1" s="1"/>
  <c r="R71" i="1" s="1"/>
  <c r="L71" i="1" s="1"/>
  <c r="M71" i="1" s="1"/>
  <c r="T54" i="1"/>
  <c r="U54" i="1" s="1"/>
  <c r="Q54" i="1" s="1"/>
  <c r="O54" i="1" s="1"/>
  <c r="R54" i="1" s="1"/>
  <c r="L54" i="1" s="1"/>
  <c r="M54" i="1" s="1"/>
  <c r="AA54" i="1"/>
  <c r="AA41" i="1"/>
  <c r="Q41" i="1"/>
  <c r="O41" i="1" s="1"/>
  <c r="R41" i="1" s="1"/>
  <c r="L41" i="1" s="1"/>
  <c r="M41" i="1" s="1"/>
  <c r="AA23" i="1"/>
  <c r="T23" i="1"/>
  <c r="U23" i="1" s="1"/>
  <c r="AC47" i="1"/>
  <c r="AD47" i="1" s="1"/>
  <c r="V47" i="1"/>
  <c r="Z47" i="1" s="1"/>
  <c r="V31" i="1"/>
  <c r="Z31" i="1" s="1"/>
  <c r="AC31" i="1"/>
  <c r="AD31" i="1" s="1"/>
  <c r="T24" i="1"/>
  <c r="U24" i="1" s="1"/>
  <c r="AX22" i="1"/>
  <c r="T19" i="1"/>
  <c r="U19" i="1" s="1"/>
  <c r="Q19" i="1" s="1"/>
  <c r="O19" i="1" s="1"/>
  <c r="R19" i="1" s="1"/>
  <c r="L19" i="1" s="1"/>
  <c r="M19" i="1" s="1"/>
  <c r="AA67" i="1"/>
  <c r="AA69" i="1"/>
  <c r="T60" i="1"/>
  <c r="U60" i="1" s="1"/>
  <c r="AA49" i="1"/>
  <c r="Q49" i="1"/>
  <c r="O49" i="1" s="1"/>
  <c r="R49" i="1" s="1"/>
  <c r="L49" i="1" s="1"/>
  <c r="M49" i="1" s="1"/>
  <c r="T35" i="1"/>
  <c r="U35" i="1" s="1"/>
  <c r="Q51" i="1"/>
  <c r="O51" i="1" s="1"/>
  <c r="R51" i="1" s="1"/>
  <c r="L51" i="1" s="1"/>
  <c r="M51" i="1" s="1"/>
  <c r="AA51" i="1"/>
  <c r="Q38" i="1"/>
  <c r="O38" i="1" s="1"/>
  <c r="R38" i="1" s="1"/>
  <c r="L38" i="1" s="1"/>
  <c r="M38" i="1" s="1"/>
  <c r="AA38" i="1"/>
  <c r="T48" i="1"/>
  <c r="U48" i="1" s="1"/>
  <c r="AD56" i="1"/>
  <c r="AA29" i="1"/>
  <c r="Q29" i="1"/>
  <c r="O29" i="1" s="1"/>
  <c r="R29" i="1" s="1"/>
  <c r="L29" i="1" s="1"/>
  <c r="M29" i="1" s="1"/>
  <c r="AA26" i="1"/>
  <c r="Q26" i="1"/>
  <c r="O26" i="1" s="1"/>
  <c r="R26" i="1" s="1"/>
  <c r="L26" i="1" s="1"/>
  <c r="M26" i="1" s="1"/>
  <c r="AA30" i="1"/>
  <c r="Q30" i="1"/>
  <c r="O30" i="1" s="1"/>
  <c r="R30" i="1" s="1"/>
  <c r="L30" i="1" s="1"/>
  <c r="M30" i="1" s="1"/>
  <c r="V48" i="1" l="1"/>
  <c r="Z48" i="1" s="1"/>
  <c r="AC48" i="1"/>
  <c r="AD48" i="1" s="1"/>
  <c r="AB48" i="1"/>
  <c r="V77" i="1"/>
  <c r="Z77" i="1" s="1"/>
  <c r="AC77" i="1"/>
  <c r="AD77" i="1" s="1"/>
  <c r="AB77" i="1"/>
  <c r="V24" i="1"/>
  <c r="Z24" i="1" s="1"/>
  <c r="AC24" i="1"/>
  <c r="AD24" i="1" s="1"/>
  <c r="Q24" i="1"/>
  <c r="O24" i="1" s="1"/>
  <c r="R24" i="1" s="1"/>
  <c r="L24" i="1" s="1"/>
  <c r="M24" i="1" s="1"/>
  <c r="AB24" i="1"/>
  <c r="AC62" i="1"/>
  <c r="V62" i="1"/>
  <c r="Z62" i="1" s="1"/>
  <c r="AB62" i="1"/>
  <c r="AC61" i="1"/>
  <c r="AB61" i="1"/>
  <c r="V61" i="1"/>
  <c r="Z61" i="1" s="1"/>
  <c r="Q61" i="1"/>
  <c r="O61" i="1" s="1"/>
  <c r="R61" i="1" s="1"/>
  <c r="L61" i="1" s="1"/>
  <c r="M61" i="1" s="1"/>
  <c r="V69" i="1"/>
  <c r="Z69" i="1" s="1"/>
  <c r="AC69" i="1"/>
  <c r="AD69" i="1" s="1"/>
  <c r="AB69" i="1"/>
  <c r="V33" i="1"/>
  <c r="Z33" i="1" s="1"/>
  <c r="AC33" i="1"/>
  <c r="Q33" i="1"/>
  <c r="O33" i="1" s="1"/>
  <c r="R33" i="1" s="1"/>
  <c r="L33" i="1" s="1"/>
  <c r="M33" i="1" s="1"/>
  <c r="AB33" i="1"/>
  <c r="AC63" i="1"/>
  <c r="AD63" i="1" s="1"/>
  <c r="V63" i="1"/>
  <c r="Z63" i="1" s="1"/>
  <c r="AB63" i="1"/>
  <c r="Q48" i="1"/>
  <c r="O48" i="1" s="1"/>
  <c r="R48" i="1" s="1"/>
  <c r="L48" i="1" s="1"/>
  <c r="M48" i="1" s="1"/>
  <c r="AC49" i="1"/>
  <c r="V49" i="1"/>
  <c r="Z49" i="1" s="1"/>
  <c r="AB49" i="1"/>
  <c r="AD40" i="1"/>
  <c r="V67" i="1"/>
  <c r="Z67" i="1" s="1"/>
  <c r="AC67" i="1"/>
  <c r="AD67" i="1" s="1"/>
  <c r="AB67" i="1"/>
  <c r="V76" i="1"/>
  <c r="Z76" i="1" s="1"/>
  <c r="AC76" i="1"/>
  <c r="AB76" i="1"/>
  <c r="Q76" i="1"/>
  <c r="O76" i="1" s="1"/>
  <c r="R76" i="1" s="1"/>
  <c r="L76" i="1" s="1"/>
  <c r="M76" i="1" s="1"/>
  <c r="V71" i="1"/>
  <c r="Z71" i="1" s="1"/>
  <c r="AC71" i="1"/>
  <c r="AB71" i="1"/>
  <c r="V45" i="1"/>
  <c r="Z45" i="1" s="1"/>
  <c r="AC45" i="1"/>
  <c r="AB45" i="1"/>
  <c r="AD32" i="1"/>
  <c r="V41" i="1"/>
  <c r="Z41" i="1" s="1"/>
  <c r="AC41" i="1"/>
  <c r="AD41" i="1" s="1"/>
  <c r="AB41" i="1"/>
  <c r="V75" i="1"/>
  <c r="Z75" i="1" s="1"/>
  <c r="AC75" i="1"/>
  <c r="AB75" i="1"/>
  <c r="V43" i="1"/>
  <c r="Z43" i="1" s="1"/>
  <c r="AC43" i="1"/>
  <c r="AB43" i="1"/>
  <c r="AC50" i="1"/>
  <c r="AD50" i="1" s="1"/>
  <c r="V50" i="1"/>
  <c r="Z50" i="1" s="1"/>
  <c r="AB50" i="1"/>
  <c r="Q50" i="1"/>
  <c r="O50" i="1" s="1"/>
  <c r="R50" i="1" s="1"/>
  <c r="L50" i="1" s="1"/>
  <c r="M50" i="1" s="1"/>
  <c r="V46" i="1"/>
  <c r="Z46" i="1" s="1"/>
  <c r="AC46" i="1"/>
  <c r="AD46" i="1" s="1"/>
  <c r="AB46" i="1"/>
  <c r="AD59" i="1"/>
  <c r="V23" i="1"/>
  <c r="Z23" i="1" s="1"/>
  <c r="AC23" i="1"/>
  <c r="AD23" i="1" s="1"/>
  <c r="AB23" i="1"/>
  <c r="AC20" i="1"/>
  <c r="V20" i="1"/>
  <c r="Z20" i="1" s="1"/>
  <c r="AB20" i="1"/>
  <c r="V39" i="1"/>
  <c r="Z39" i="1" s="1"/>
  <c r="AC39" i="1"/>
  <c r="AB39" i="1"/>
  <c r="Q62" i="1"/>
  <c r="O62" i="1" s="1"/>
  <c r="R62" i="1" s="1"/>
  <c r="L62" i="1" s="1"/>
  <c r="M62" i="1" s="1"/>
  <c r="V73" i="1"/>
  <c r="Z73" i="1" s="1"/>
  <c r="AC73" i="1"/>
  <c r="AD73" i="1" s="1"/>
  <c r="AB73" i="1"/>
  <c r="Q43" i="1"/>
  <c r="O43" i="1" s="1"/>
  <c r="R43" i="1" s="1"/>
  <c r="L43" i="1" s="1"/>
  <c r="M43" i="1" s="1"/>
  <c r="AC64" i="1"/>
  <c r="V64" i="1"/>
  <c r="Z64" i="1" s="1"/>
  <c r="AB64" i="1"/>
  <c r="Q64" i="1"/>
  <c r="O64" i="1" s="1"/>
  <c r="R64" i="1" s="1"/>
  <c r="L64" i="1" s="1"/>
  <c r="M64" i="1" s="1"/>
  <c r="V57" i="1"/>
  <c r="Z57" i="1" s="1"/>
  <c r="AC57" i="1"/>
  <c r="AD57" i="1" s="1"/>
  <c r="AB57" i="1"/>
  <c r="AD29" i="1"/>
  <c r="V42" i="1"/>
  <c r="Z42" i="1" s="1"/>
  <c r="AC42" i="1"/>
  <c r="AB42" i="1"/>
  <c r="Q42" i="1"/>
  <c r="O42" i="1" s="1"/>
  <c r="R42" i="1" s="1"/>
  <c r="L42" i="1" s="1"/>
  <c r="M42" i="1" s="1"/>
  <c r="Q69" i="1"/>
  <c r="O69" i="1" s="1"/>
  <c r="R69" i="1" s="1"/>
  <c r="L69" i="1" s="1"/>
  <c r="M69" i="1" s="1"/>
  <c r="Q67" i="1"/>
  <c r="O67" i="1" s="1"/>
  <c r="R67" i="1" s="1"/>
  <c r="L67" i="1" s="1"/>
  <c r="M67" i="1" s="1"/>
  <c r="V55" i="1"/>
  <c r="Z55" i="1" s="1"/>
  <c r="AC55" i="1"/>
  <c r="AD55" i="1" s="1"/>
  <c r="AB55" i="1"/>
  <c r="Q20" i="1"/>
  <c r="O20" i="1" s="1"/>
  <c r="R20" i="1" s="1"/>
  <c r="L20" i="1" s="1"/>
  <c r="M20" i="1" s="1"/>
  <c r="AC74" i="1"/>
  <c r="AD74" i="1" s="1"/>
  <c r="V74" i="1"/>
  <c r="Z74" i="1" s="1"/>
  <c r="AB74" i="1"/>
  <c r="V25" i="1"/>
  <c r="Z25" i="1" s="1"/>
  <c r="AC25" i="1"/>
  <c r="AB25" i="1"/>
  <c r="V58" i="1"/>
  <c r="Z58" i="1" s="1"/>
  <c r="AC58" i="1"/>
  <c r="AB58" i="1"/>
  <c r="V35" i="1"/>
  <c r="Z35" i="1" s="1"/>
  <c r="AC35" i="1"/>
  <c r="AB35" i="1"/>
  <c r="V54" i="1"/>
  <c r="Z54" i="1" s="1"/>
  <c r="AC54" i="1"/>
  <c r="AD54" i="1" s="1"/>
  <c r="AB54" i="1"/>
  <c r="AC44" i="1"/>
  <c r="AD44" i="1" s="1"/>
  <c r="V44" i="1"/>
  <c r="Z44" i="1" s="1"/>
  <c r="AB44" i="1"/>
  <c r="AC66" i="1"/>
  <c r="AD66" i="1" s="1"/>
  <c r="V66" i="1"/>
  <c r="Z66" i="1" s="1"/>
  <c r="AB66" i="1"/>
  <c r="AD51" i="1"/>
  <c r="Q25" i="1"/>
  <c r="O25" i="1" s="1"/>
  <c r="R25" i="1" s="1"/>
  <c r="L25" i="1" s="1"/>
  <c r="M25" i="1" s="1"/>
  <c r="AD21" i="1"/>
  <c r="V53" i="1"/>
  <c r="Z53" i="1" s="1"/>
  <c r="AC53" i="1"/>
  <c r="AD53" i="1" s="1"/>
  <c r="AB53" i="1"/>
  <c r="AD22" i="1"/>
  <c r="V68" i="1"/>
  <c r="Z68" i="1" s="1"/>
  <c r="AC68" i="1"/>
  <c r="AD68" i="1" s="1"/>
  <c r="AB68" i="1"/>
  <c r="Q68" i="1"/>
  <c r="O68" i="1" s="1"/>
  <c r="R68" i="1" s="1"/>
  <c r="L68" i="1" s="1"/>
  <c r="M68" i="1" s="1"/>
  <c r="AC60" i="1"/>
  <c r="AD60" i="1" s="1"/>
  <c r="V60" i="1"/>
  <c r="Z60" i="1" s="1"/>
  <c r="Q60" i="1"/>
  <c r="O60" i="1" s="1"/>
  <c r="R60" i="1" s="1"/>
  <c r="L60" i="1" s="1"/>
  <c r="M60" i="1" s="1"/>
  <c r="AB60" i="1"/>
  <c r="AB52" i="1"/>
  <c r="V52" i="1"/>
  <c r="Z52" i="1" s="1"/>
  <c r="AC52" i="1"/>
  <c r="AD52" i="1" s="1"/>
  <c r="V72" i="1"/>
  <c r="Z72" i="1" s="1"/>
  <c r="AC72" i="1"/>
  <c r="AD72" i="1" s="1"/>
  <c r="AB72" i="1"/>
  <c r="Q72" i="1"/>
  <c r="O72" i="1" s="1"/>
  <c r="R72" i="1" s="1"/>
  <c r="L72" i="1" s="1"/>
  <c r="M72" i="1" s="1"/>
  <c r="AB19" i="1"/>
  <c r="V19" i="1"/>
  <c r="Z19" i="1" s="1"/>
  <c r="AC19" i="1"/>
  <c r="AD19" i="1" s="1"/>
  <c r="Q23" i="1"/>
  <c r="O23" i="1" s="1"/>
  <c r="R23" i="1" s="1"/>
  <c r="L23" i="1" s="1"/>
  <c r="M23" i="1" s="1"/>
  <c r="AC65" i="1"/>
  <c r="AD65" i="1" s="1"/>
  <c r="V65" i="1"/>
  <c r="Z65" i="1" s="1"/>
  <c r="AB65" i="1"/>
  <c r="Q77" i="1"/>
  <c r="O77" i="1" s="1"/>
  <c r="R77" i="1" s="1"/>
  <c r="L77" i="1" s="1"/>
  <c r="M77" i="1" s="1"/>
  <c r="Q55" i="1"/>
  <c r="O55" i="1" s="1"/>
  <c r="R55" i="1" s="1"/>
  <c r="L55" i="1" s="1"/>
  <c r="M55" i="1" s="1"/>
  <c r="Q66" i="1"/>
  <c r="O66" i="1" s="1"/>
  <c r="R66" i="1" s="1"/>
  <c r="L66" i="1" s="1"/>
  <c r="M66" i="1" s="1"/>
  <c r="AD26" i="1"/>
  <c r="AD30" i="1"/>
  <c r="AC70" i="1"/>
  <c r="AD70" i="1" s="1"/>
  <c r="V70" i="1"/>
  <c r="Z70" i="1" s="1"/>
  <c r="AB70" i="1"/>
  <c r="AD38" i="1"/>
  <c r="Q35" i="1"/>
  <c r="O35" i="1" s="1"/>
  <c r="R35" i="1" s="1"/>
  <c r="L35" i="1" s="1"/>
  <c r="M35" i="1" s="1"/>
  <c r="V37" i="1"/>
  <c r="Z37" i="1" s="1"/>
  <c r="AC37" i="1"/>
  <c r="AB37" i="1"/>
  <c r="Q37" i="1"/>
  <c r="O37" i="1" s="1"/>
  <c r="R37" i="1" s="1"/>
  <c r="L37" i="1" s="1"/>
  <c r="M37" i="1" s="1"/>
  <c r="AD36" i="1"/>
  <c r="AD64" i="1" l="1"/>
  <c r="AD43" i="1"/>
  <c r="AD33" i="1"/>
  <c r="AD61" i="1"/>
  <c r="AD42" i="1"/>
  <c r="AD39" i="1"/>
  <c r="AD76" i="1"/>
  <c r="AD49" i="1"/>
  <c r="AD37" i="1"/>
  <c r="AD25" i="1"/>
  <c r="AD45" i="1"/>
  <c r="AD20" i="1"/>
  <c r="AD75" i="1"/>
  <c r="AD62" i="1"/>
  <c r="AD35" i="1"/>
  <c r="AD58" i="1"/>
  <c r="AD71" i="1"/>
</calcChain>
</file>

<file path=xl/sharedStrings.xml><?xml version="1.0" encoding="utf-8"?>
<sst xmlns="http://schemas.openxmlformats.org/spreadsheetml/2006/main" count="1243" uniqueCount="436">
  <si>
    <t>File opened</t>
  </si>
  <si>
    <t>2021-10-15 07:51:13</t>
  </si>
  <si>
    <t>Console s/n</t>
  </si>
  <si>
    <t>68C-022441</t>
  </si>
  <si>
    <t>Console ver</t>
  </si>
  <si>
    <t>Bluestem v.2.0.02</t>
  </si>
  <si>
    <t>Scripts ver</t>
  </si>
  <si>
    <t>2021.06  2.0.01, June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</si>
  <si>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</si>
  <si>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</si>
  <si>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</si>
  <si>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</si>
  <si>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</si>
  <si>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</si>
  <si>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</si>
  <si>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</si>
  <si>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</si>
  <si>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</si>
  <si>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</si>
  <si>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</si>
  <si>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</si>
  <si>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</si>
  <si>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</si>
  <si>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07:51:13</t>
  </si>
  <si>
    <t>Stability Definition:	ΔCO2 (Meas2): Slp&lt;0.5 Per=20	ΔH2O (Meas2): Slp&lt;0.1 Per=20	F (FlrLS): Slp&lt;1 Per=20</t>
  </si>
  <si>
    <t>07:51:29</t>
  </si>
  <si>
    <t>r7_hnyi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</si>
  <si>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</si>
  <si>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</si>
  <si>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</si>
  <si>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</si>
  <si>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</si>
  <si>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</si>
  <si>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</si>
  <si>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</si>
  <si>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</si>
  <si>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</si>
  <si>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</si>
  <si>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</si>
  <si>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</si>
  <si>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</si>
  <si>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</si>
  <si>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</si>
  <si>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</si>
  <si>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</si>
  <si>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</si>
  <si>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</si>
  <si>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</si>
  <si>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</si>
  <si>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</si>
  <si>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</si>
  <si>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</si>
  <si>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</si>
  <si>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</si>
  <si>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</si>
  <si>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</si>
  <si>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</si>
  <si>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</si>
  <si>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</si>
  <si>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</si>
  <si>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</si>
  <si>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</si>
  <si>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</si>
  <si>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</si>
  <si>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</si>
  <si>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</si>
  <si>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</si>
  <si>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</si>
  <si>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</si>
  <si>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</si>
  <si>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</si>
  <si>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</si>
  <si>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</si>
  <si>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</si>
  <si>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</si>
  <si>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</si>
  <si>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</si>
  <si>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</si>
  <si>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</si>
  <si>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</si>
  <si>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</si>
  <si>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</si>
  <si>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7.87759 101.689 388.617 617.188 849.064 1061.52 1241.29 1408.08</t>
  </si>
  <si>
    <t>Fs_true</t>
  </si>
  <si>
    <t>0.83432 102.249 403.332 603.859 801.51 1002.45 1202.13 1401.63</t>
  </si>
  <si>
    <t>leak_wt</t>
  </si>
  <si>
    <t>SysObs</t>
  </si>
  <si>
    <t>GasEx</t>
  </si>
  <si>
    <t>Leak</t>
  </si>
  <si>
    <t>FLR</t>
  </si>
  <si>
    <t>LeafQ</t>
  </si>
  <si>
    <t>Meas</t>
  </si>
  <si>
    <t>FlrLS</t>
  </si>
  <si>
    <t>FlrStats</t>
  </si>
  <si>
    <t>MchEvent</t>
  </si>
  <si>
    <t>Stability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</si>
  <si>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</si>
  <si>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</si>
  <si>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</si>
  <si>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</si>
  <si>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</si>
  <si>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</si>
  <si>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</si>
  <si>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</si>
  <si>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</si>
  <si>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</si>
  <si>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</si>
  <si>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</si>
  <si>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</si>
  <si>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</si>
  <si>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</si>
  <si>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</si>
  <si>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</si>
  <si>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</si>
  <si>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</si>
  <si>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</si>
  <si>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</si>
  <si>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</si>
  <si>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</si>
  <si>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</si>
  <si>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</si>
  <si>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</si>
  <si>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</si>
  <si>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</si>
  <si>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</si>
  <si>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</si>
  <si>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</si>
  <si>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</si>
  <si>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</si>
  <si>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</si>
  <si>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</si>
  <si>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</si>
  <si>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</si>
  <si>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</si>
  <si>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</si>
  <si>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</si>
  <si>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</si>
  <si>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</si>
  <si>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</si>
  <si>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</si>
  <si>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</si>
  <si>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</si>
  <si>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</si>
  <si>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</si>
  <si>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</si>
  <si>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</si>
  <si>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</si>
  <si>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</si>
  <si>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</si>
  <si>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</si>
  <si>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</si>
  <si>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</si>
  <si>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</si>
  <si>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</si>
  <si>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</si>
  <si>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</si>
  <si>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</si>
  <si>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</si>
  <si>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</si>
  <si>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</si>
  <si>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</si>
  <si>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</si>
  <si>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</si>
  <si>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</si>
  <si>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</si>
  <si>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</si>
  <si>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</si>
  <si>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</si>
  <si>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</si>
  <si>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</si>
  <si>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</si>
  <si>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</si>
  <si>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</si>
  <si>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</si>
  <si>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</si>
  <si>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</si>
  <si>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</si>
  <si>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</si>
  <si>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</si>
  <si>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</si>
  <si>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</si>
  <si>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</si>
  <si>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</si>
  <si>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</si>
  <si>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</si>
  <si>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</si>
  <si>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</si>
  <si>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</si>
  <si>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</si>
  <si>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</si>
  <si>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</si>
  <si>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</si>
  <si>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</si>
  <si>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</si>
  <si>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</si>
  <si>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</si>
  <si>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</si>
  <si>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</si>
  <si>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</si>
  <si>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</si>
  <si>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</si>
  <si>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</si>
  <si>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</si>
  <si>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</si>
  <si>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</si>
  <si>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</si>
  <si>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</si>
  <si>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</si>
  <si>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</si>
  <si>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</si>
  <si>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</si>
  <si>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</si>
  <si>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</si>
  <si>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</si>
  <si>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</si>
  <si>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</si>
  <si>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</si>
  <si>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</si>
  <si>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</si>
  <si>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</si>
  <si>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</si>
  <si>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</si>
  <si>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</si>
  <si>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</si>
  <si>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</si>
  <si>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</si>
  <si>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</si>
  <si>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</si>
  <si>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</si>
  <si>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</si>
  <si>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</si>
  <si>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</si>
  <si>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</si>
  <si>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</si>
  <si>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</si>
  <si>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</si>
  <si>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</si>
  <si>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</si>
  <si>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</si>
  <si>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</si>
  <si>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</si>
  <si>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</si>
  <si>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</si>
  <si>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</si>
  <si>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</si>
  <si>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</si>
  <si>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</si>
  <si>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</si>
  <si>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</si>
  <si>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</si>
  <si>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</si>
  <si>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</si>
  <si>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</si>
  <si>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</si>
  <si>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</si>
  <si>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</si>
  <si>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</si>
  <si>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</si>
  <si>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</si>
  <si>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</si>
  <si>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</si>
  <si>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</si>
  <si>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</si>
  <si>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</si>
  <si>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</si>
  <si>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</si>
  <si>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</si>
  <si>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</si>
  <si>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</si>
  <si>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</si>
  <si>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</si>
  <si>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</si>
  <si>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</si>
  <si>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</si>
  <si>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</si>
  <si>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</si>
  <si>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</si>
  <si>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</si>
  <si>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</si>
  <si>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</si>
  <si>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</si>
  <si>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</si>
  <si>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</si>
  <si>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</si>
  <si>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</si>
  <si>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</si>
  <si>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</si>
  <si>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</si>
  <si>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</si>
  <si>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</si>
  <si>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</si>
  <si>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</si>
  <si>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</si>
  <si>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</si>
  <si>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</si>
  <si>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</si>
  <si>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</si>
  <si>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</si>
  <si>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</si>
  <si>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V</t>
  </si>
  <si>
    <t>20211015 08:02:11</t>
  </si>
  <si>
    <t>08:02:11</t>
  </si>
  <si>
    <t>none</t>
  </si>
  <si>
    <t>-</t>
  </si>
  <si>
    <t>0: Broadleaf</t>
  </si>
  <si>
    <t>08:00:55</t>
  </si>
  <si>
    <t>2/3</t>
  </si>
  <si>
    <t>20211015 08:02:16</t>
  </si>
  <si>
    <t>08:02:16</t>
  </si>
  <si>
    <t>3/3</t>
  </si>
  <si>
    <t>20211015 08:02:21</t>
  </si>
  <si>
    <t>08:02:21</t>
  </si>
  <si>
    <t>20211015 08:02:26</t>
  </si>
  <si>
    <t>08:02:26</t>
  </si>
  <si>
    <t>20211015 08:02:31</t>
  </si>
  <si>
    <t>08:02:31</t>
  </si>
  <si>
    <t>20211015 08:02:36</t>
  </si>
  <si>
    <t>08:02:36</t>
  </si>
  <si>
    <t>20211015 08:02:41</t>
  </si>
  <si>
    <t>08:02:41</t>
  </si>
  <si>
    <t>20211015 08:02:46</t>
  </si>
  <si>
    <t>08:02:46</t>
  </si>
  <si>
    <t>20211015 08:02:51</t>
  </si>
  <si>
    <t>08:02:51</t>
  </si>
  <si>
    <t>20211015 08:02:56</t>
  </si>
  <si>
    <t>08:02:56</t>
  </si>
  <si>
    <t>20211015 08:03:01</t>
  </si>
  <si>
    <t>08:03:01</t>
  </si>
  <si>
    <t>20211015 08:03:06</t>
  </si>
  <si>
    <t>08:03:06</t>
  </si>
  <si>
    <t>08:05:47</t>
  </si>
  <si>
    <t>r10_hnni</t>
  </si>
  <si>
    <t>20211015 08:17:04</t>
  </si>
  <si>
    <t>08:17:04</t>
  </si>
  <si>
    <t>08:15:17</t>
  </si>
  <si>
    <t>20211015 08:17:09</t>
  </si>
  <si>
    <t>08:17:09</t>
  </si>
  <si>
    <t>20211015 08:17:14</t>
  </si>
  <si>
    <t>08:17:14</t>
  </si>
  <si>
    <t>20211015 08:17:19</t>
  </si>
  <si>
    <t>08:17:19</t>
  </si>
  <si>
    <t>20211015 08:17:24</t>
  </si>
  <si>
    <t>08:17:24</t>
  </si>
  <si>
    <t>20211015 08:17:29</t>
  </si>
  <si>
    <t>08:17:29</t>
  </si>
  <si>
    <t>20211015 08:17:34</t>
  </si>
  <si>
    <t>08:17:34</t>
  </si>
  <si>
    <t>20211015 08:17:39</t>
  </si>
  <si>
    <t>08:17:39</t>
  </si>
  <si>
    <t>20211015 08:17:44</t>
  </si>
  <si>
    <t>08:17:44</t>
  </si>
  <si>
    <t>20211015 08:17:49</t>
  </si>
  <si>
    <t>08:17:49</t>
  </si>
  <si>
    <t>20211015 08:17:54</t>
  </si>
  <si>
    <t>08:17:54</t>
  </si>
  <si>
    <t>20211015 08:17:59</t>
  </si>
  <si>
    <t>08:17:59</t>
  </si>
  <si>
    <t>20211015 08:29:55</t>
  </si>
  <si>
    <t>08:29:55</t>
  </si>
  <si>
    <t>08:27:38</t>
  </si>
  <si>
    <t>20211015 08:30:00</t>
  </si>
  <si>
    <t>08:30:00</t>
  </si>
  <si>
    <t>20211015 08:30:05</t>
  </si>
  <si>
    <t>08:30:05</t>
  </si>
  <si>
    <t>20211015 08:30:10</t>
  </si>
  <si>
    <t>08:30:10</t>
  </si>
  <si>
    <t>20211015 08:30:15</t>
  </si>
  <si>
    <t>08:30:15</t>
  </si>
  <si>
    <t>20211015 08:30:20</t>
  </si>
  <si>
    <t>08:30:20</t>
  </si>
  <si>
    <t>20211015 08:30:25</t>
  </si>
  <si>
    <t>08:30:25</t>
  </si>
  <si>
    <t>20211015 08:30:30</t>
  </si>
  <si>
    <t>08:30:30</t>
  </si>
  <si>
    <t>20211015 08:30:35</t>
  </si>
  <si>
    <t>08:30:35</t>
  </si>
  <si>
    <t>20211015 08:30:40</t>
  </si>
  <si>
    <t>08:30:40</t>
  </si>
  <si>
    <t>20211015 08:30:45</t>
  </si>
  <si>
    <t>08:30:45</t>
  </si>
  <si>
    <t>20211015 08:30:50</t>
  </si>
  <si>
    <t>08:30:50</t>
  </si>
  <si>
    <t>08:37:58</t>
  </si>
  <si>
    <t>r16_lnyi</t>
  </si>
  <si>
    <t>20211015 08:38:08</t>
  </si>
  <si>
    <t>08:38:08</t>
  </si>
  <si>
    <t>08:36:52</t>
  </si>
  <si>
    <t>20211015 08:38:13</t>
  </si>
  <si>
    <t>08:38:13</t>
  </si>
  <si>
    <t>20211015 08:38:18</t>
  </si>
  <si>
    <t>08:38:18</t>
  </si>
  <si>
    <t>20211015 08:38:23</t>
  </si>
  <si>
    <t>08:38:23</t>
  </si>
  <si>
    <t>20211015 08:38:28</t>
  </si>
  <si>
    <t>08:38:28</t>
  </si>
  <si>
    <t>20211015 08:38:33</t>
  </si>
  <si>
    <t>08:38:33</t>
  </si>
  <si>
    <t>20211015 08:38:38</t>
  </si>
  <si>
    <t>08:38:38</t>
  </si>
  <si>
    <t>20211015 08:38:43</t>
  </si>
  <si>
    <t>08:38:43</t>
  </si>
  <si>
    <t>20211015 08:38:48</t>
  </si>
  <si>
    <t>08:38:48</t>
  </si>
  <si>
    <t>20211015 08:38:53</t>
  </si>
  <si>
    <t>08:38:53</t>
  </si>
  <si>
    <t>20211015 08:38:58</t>
  </si>
  <si>
    <t>08:38:58</t>
  </si>
  <si>
    <t>20211015 08:39:03</t>
  </si>
  <si>
    <t>08:39:03</t>
  </si>
  <si>
    <t>08:41:04</t>
  </si>
  <si>
    <t>r15_lnni</t>
  </si>
  <si>
    <t>20211015 08:43:54</t>
  </si>
  <si>
    <t>08:43:54</t>
  </si>
  <si>
    <t>08:43:09</t>
  </si>
  <si>
    <t>20211015 08:43:59</t>
  </si>
  <si>
    <t>08:43:59</t>
  </si>
  <si>
    <t>20211015 08:44:04</t>
  </si>
  <si>
    <t>08:44:04</t>
  </si>
  <si>
    <t>20211015 08:44:09</t>
  </si>
  <si>
    <t>08:44:09</t>
  </si>
  <si>
    <t>20211015 08:44:14</t>
  </si>
  <si>
    <t>08:44:14</t>
  </si>
  <si>
    <t>20211015 08:44:19</t>
  </si>
  <si>
    <t>08:44:19</t>
  </si>
  <si>
    <t>20211015 08:44:24</t>
  </si>
  <si>
    <t>08:44:24</t>
  </si>
  <si>
    <t>20211015 08:44:29</t>
  </si>
  <si>
    <t>08:44:29</t>
  </si>
  <si>
    <t>20211015 08:44:34</t>
  </si>
  <si>
    <t>08:44:34</t>
  </si>
  <si>
    <t>20211015 08:44:39</t>
  </si>
  <si>
    <t>08:44:39</t>
  </si>
  <si>
    <t>20211015 08:44:44</t>
  </si>
  <si>
    <t>08:44:44</t>
  </si>
  <si>
    <t>20211015 08:44:49</t>
  </si>
  <si>
    <t>08:44:49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</si>
</sst>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Y78"/>
  <sheetViews>
    <sheetView tabSelected="1" workbookViewId="0"/>
  </sheetViews>
  <sheetFormatPr baseColWidth="10" defaultColWidth="8.83203125" defaultRowHeight="15" x14ac:dyDescent="0.2"/>
  <sheetData>
    <row r="2" spans="1:181" x14ac:dyDescent="0.2">
      <c r="A2" t="s">
        <v>27</v>
      </c>
      <c r="B2" t="s">
        <v>28</v>
      </c>
      <c r="C2" t="s">
        <v>30</v>
      </c>
    </row>
    <row r="3" spans="1:181" x14ac:dyDescent="0.2">
      <c r="B3" t="s">
        <v>29</v>
      </c>
      <c r="C3" t="s">
        <v>31</v>
      </c>
    </row>
    <row r="4" spans="1:181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181" x14ac:dyDescent="0.2">
      <c r="B5" t="s">
        <v>15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1" x14ac:dyDescent="0.2">
      <c r="A6" t="s">
        <v>44</v>
      </c>
      <c r="B6" t="s">
        <v>45</v>
      </c>
    </row>
    <row r="7" spans="1:181" x14ac:dyDescent="0.2">
      <c r="B7">
        <v>2</v>
      </c>
    </row>
    <row r="8" spans="1:181" x14ac:dyDescent="0.2">
      <c r="A8" t="s">
        <v>46</v>
      </c>
      <c r="B8" t="s">
        <v>47</v>
      </c>
      <c r="C8" t="s">
        <v>48</v>
      </c>
      <c r="D8" t="s">
        <v>49</v>
      </c>
      <c r="E8" t="s">
        <v>50</v>
      </c>
    </row>
    <row r="9" spans="1:181" x14ac:dyDescent="0.2">
      <c r="B9">
        <v>0</v>
      </c>
      <c r="C9">
        <v>1</v>
      </c>
      <c r="D9">
        <v>0</v>
      </c>
      <c r="E9">
        <v>0</v>
      </c>
    </row>
    <row r="10" spans="1:181" x14ac:dyDescent="0.2">
      <c r="A10" t="s">
        <v>51</v>
      </c>
      <c r="B10" t="s">
        <v>52</v>
      </c>
      <c r="C10" t="s">
        <v>54</v>
      </c>
      <c r="D10" t="s">
        <v>56</v>
      </c>
      <c r="E10" t="s">
        <v>57</v>
      </c>
      <c r="F10" t="s">
        <v>58</v>
      </c>
      <c r="G10" t="s">
        <v>59</v>
      </c>
      <c r="H10" t="s">
        <v>60</v>
      </c>
      <c r="I10" t="s">
        <v>61</v>
      </c>
      <c r="J10" t="s">
        <v>62</v>
      </c>
      <c r="K10" t="s">
        <v>63</v>
      </c>
      <c r="L10" t="s">
        <v>64</v>
      </c>
      <c r="M10" t="s">
        <v>65</v>
      </c>
      <c r="N10" t="s">
        <v>66</v>
      </c>
      <c r="O10" t="s">
        <v>67</v>
      </c>
      <c r="P10" t="s">
        <v>68</v>
      </c>
      <c r="Q10" t="s">
        <v>69</v>
      </c>
    </row>
    <row r="11" spans="1:181" x14ac:dyDescent="0.2">
      <c r="B11" t="s">
        <v>53</v>
      </c>
      <c r="C11" t="s">
        <v>55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1" x14ac:dyDescent="0.2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</row>
    <row r="13" spans="1:181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81" x14ac:dyDescent="0.2">
      <c r="A14" t="s">
        <v>76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83</v>
      </c>
      <c r="H14" t="s">
        <v>85</v>
      </c>
    </row>
    <row r="15" spans="1:181" x14ac:dyDescent="0.2">
      <c r="B15">
        <v>-6276</v>
      </c>
      <c r="C15">
        <v>6.6</v>
      </c>
      <c r="D15">
        <v>1.7090000000000001E-5</v>
      </c>
      <c r="E15">
        <v>3.11</v>
      </c>
      <c r="F15" t="s">
        <v>82</v>
      </c>
      <c r="G15" t="s">
        <v>84</v>
      </c>
      <c r="H15">
        <v>0</v>
      </c>
    </row>
    <row r="16" spans="1:181" x14ac:dyDescent="0.2">
      <c r="A16" t="s">
        <v>86</v>
      </c>
      <c r="B16" t="s">
        <v>86</v>
      </c>
      <c r="C16" t="s">
        <v>86</v>
      </c>
      <c r="D16" t="s">
        <v>86</v>
      </c>
      <c r="E16" t="s">
        <v>86</v>
      </c>
      <c r="F16" t="s">
        <v>86</v>
      </c>
      <c r="G16" t="s">
        <v>87</v>
      </c>
      <c r="H16" t="s">
        <v>87</v>
      </c>
      <c r="I16" t="s">
        <v>87</v>
      </c>
      <c r="J16" t="s">
        <v>87</v>
      </c>
      <c r="K16" t="s">
        <v>87</v>
      </c>
      <c r="L16" t="s">
        <v>87</v>
      </c>
      <c r="M16" t="s">
        <v>87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88</v>
      </c>
      <c r="AF16" t="s">
        <v>88</v>
      </c>
      <c r="AG16" t="s">
        <v>88</v>
      </c>
      <c r="AH16" t="s">
        <v>88</v>
      </c>
      <c r="AI16" t="s">
        <v>88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89</v>
      </c>
      <c r="AS16" t="s">
        <v>89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  <c r="BF16" t="s">
        <v>89</v>
      </c>
      <c r="BG16" t="s">
        <v>89</v>
      </c>
      <c r="BH16" t="s">
        <v>89</v>
      </c>
      <c r="BI16" t="s">
        <v>89</v>
      </c>
      <c r="BJ16" t="s">
        <v>89</v>
      </c>
      <c r="BK16" t="s">
        <v>89</v>
      </c>
      <c r="BL16" t="s">
        <v>90</v>
      </c>
      <c r="BM16" t="s">
        <v>90</v>
      </c>
      <c r="BN16" t="s">
        <v>90</v>
      </c>
      <c r="BO16" t="s">
        <v>90</v>
      </c>
      <c r="BP16" t="s">
        <v>44</v>
      </c>
      <c r="BQ16" t="s">
        <v>44</v>
      </c>
      <c r="BR16" t="s">
        <v>44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91</v>
      </c>
      <c r="BZ16" t="s">
        <v>91</v>
      </c>
      <c r="CA16" t="s">
        <v>91</v>
      </c>
      <c r="CB16" t="s">
        <v>91</v>
      </c>
      <c r="CC16" t="s">
        <v>91</v>
      </c>
      <c r="CD16" t="s">
        <v>91</v>
      </c>
      <c r="CE16" t="s">
        <v>91</v>
      </c>
      <c r="CF16" t="s">
        <v>91</v>
      </c>
      <c r="CG16" t="s">
        <v>91</v>
      </c>
      <c r="CH16" t="s">
        <v>91</v>
      </c>
      <c r="CI16" t="s">
        <v>91</v>
      </c>
      <c r="CJ16" t="s">
        <v>91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92</v>
      </c>
      <c r="CU16" t="s">
        <v>92</v>
      </c>
      <c r="CV16" t="s">
        <v>92</v>
      </c>
      <c r="CW16" t="s">
        <v>92</v>
      </c>
      <c r="CX16" t="s">
        <v>92</v>
      </c>
      <c r="CY16" t="s">
        <v>92</v>
      </c>
      <c r="CZ16" t="s">
        <v>92</v>
      </c>
      <c r="DA16" t="s">
        <v>92</v>
      </c>
      <c r="DB16" t="s">
        <v>92</v>
      </c>
      <c r="DC16" t="s">
        <v>93</v>
      </c>
      <c r="DD16" t="s">
        <v>93</v>
      </c>
      <c r="DE16" t="s">
        <v>93</v>
      </c>
      <c r="DF16" t="s">
        <v>93</v>
      </c>
      <c r="DG16" t="s">
        <v>93</v>
      </c>
      <c r="DH16" t="s">
        <v>94</v>
      </c>
      <c r="DI16" t="s">
        <v>94</v>
      </c>
      <c r="DJ16" t="s">
        <v>94</v>
      </c>
      <c r="DK16" t="s">
        <v>94</v>
      </c>
      <c r="DL16" t="s">
        <v>94</v>
      </c>
      <c r="DM16" t="s">
        <v>94</v>
      </c>
      <c r="DN16" t="s">
        <v>94</v>
      </c>
      <c r="DO16" t="s">
        <v>94</v>
      </c>
      <c r="DP16" t="s">
        <v>94</v>
      </c>
      <c r="DQ16" t="s">
        <v>94</v>
      </c>
      <c r="DR16" t="s">
        <v>94</v>
      </c>
      <c r="DS16" t="s">
        <v>94</v>
      </c>
      <c r="DT16" t="s">
        <v>94</v>
      </c>
      <c r="DU16" t="s">
        <v>95</v>
      </c>
      <c r="DV16" t="s">
        <v>95</v>
      </c>
      <c r="DW16" t="s">
        <v>95</v>
      </c>
      <c r="DX16" t="s">
        <v>95</v>
      </c>
      <c r="DY16" t="s">
        <v>95</v>
      </c>
      <c r="DZ16" t="s">
        <v>95</v>
      </c>
      <c r="EA16" t="s">
        <v>95</v>
      </c>
      <c r="EB16" t="s">
        <v>95</v>
      </c>
      <c r="EC16" t="s">
        <v>95</v>
      </c>
      <c r="ED16" t="s">
        <v>95</v>
      </c>
      <c r="EE16" t="s">
        <v>95</v>
      </c>
      <c r="EF16" t="s">
        <v>95</v>
      </c>
      <c r="EG16" t="s">
        <v>95</v>
      </c>
      <c r="EH16" t="s">
        <v>95</v>
      </c>
      <c r="EI16" t="s">
        <v>95</v>
      </c>
      <c r="EJ16" t="s">
        <v>96</v>
      </c>
      <c r="EK16" t="s">
        <v>96</v>
      </c>
      <c r="EL16" t="s">
        <v>96</v>
      </c>
      <c r="EM16" t="s">
        <v>96</v>
      </c>
      <c r="EN16" t="s">
        <v>96</v>
      </c>
      <c r="EO16" t="s">
        <v>96</v>
      </c>
      <c r="EP16" t="s">
        <v>96</v>
      </c>
      <c r="EQ16" t="s">
        <v>96</v>
      </c>
      <c r="ER16" t="s">
        <v>96</v>
      </c>
      <c r="ES16" t="s">
        <v>96</v>
      </c>
      <c r="ET16" t="s">
        <v>96</v>
      </c>
      <c r="EU16" t="s">
        <v>96</v>
      </c>
      <c r="EV16" t="s">
        <v>96</v>
      </c>
      <c r="EW16" t="s">
        <v>96</v>
      </c>
      <c r="EX16" t="s">
        <v>96</v>
      </c>
      <c r="EY16" t="s">
        <v>96</v>
      </c>
      <c r="EZ16" t="s">
        <v>96</v>
      </c>
      <c r="FA16" t="s">
        <v>96</v>
      </c>
      <c r="FB16" t="s">
        <v>97</v>
      </c>
      <c r="FC16" t="s">
        <v>97</v>
      </c>
      <c r="FD16" t="s">
        <v>97</v>
      </c>
      <c r="FE16" t="s">
        <v>97</v>
      </c>
      <c r="FF16" t="s">
        <v>97</v>
      </c>
      <c r="FG16" t="s">
        <v>97</v>
      </c>
      <c r="FH16" t="s">
        <v>97</v>
      </c>
      <c r="FI16" t="s">
        <v>97</v>
      </c>
      <c r="FJ16" t="s">
        <v>98</v>
      </c>
      <c r="FK16" t="s">
        <v>98</v>
      </c>
      <c r="FL16" t="s">
        <v>98</v>
      </c>
      <c r="FM16" t="s">
        <v>98</v>
      </c>
      <c r="FN16" t="s">
        <v>98</v>
      </c>
      <c r="FO16" t="s">
        <v>98</v>
      </c>
      <c r="FP16" t="s">
        <v>98</v>
      </c>
      <c r="FQ16" t="s">
        <v>98</v>
      </c>
      <c r="FR16" t="s">
        <v>98</v>
      </c>
      <c r="FS16" t="s">
        <v>98</v>
      </c>
      <c r="FT16" t="s">
        <v>98</v>
      </c>
      <c r="FU16" t="s">
        <v>98</v>
      </c>
      <c r="FV16" t="s">
        <v>98</v>
      </c>
      <c r="FW16" t="s">
        <v>98</v>
      </c>
      <c r="FX16" t="s">
        <v>98</v>
      </c>
      <c r="FY16" t="s">
        <v>98</v>
      </c>
    </row>
    <row r="17" spans="1:181" x14ac:dyDescent="0.2">
      <c r="A17" t="s">
        <v>99</v>
      </c>
      <c r="B17" t="s">
        <v>100</v>
      </c>
      <c r="C17" t="s">
        <v>101</v>
      </c>
      <c r="D17" t="s">
        <v>102</v>
      </c>
      <c r="E17" t="s">
        <v>103</v>
      </c>
      <c r="F17" t="s">
        <v>104</v>
      </c>
      <c r="G17" t="s">
        <v>105</v>
      </c>
      <c r="H17" t="s">
        <v>106</v>
      </c>
      <c r="I17" t="s">
        <v>107</v>
      </c>
      <c r="J17" t="s">
        <v>108</v>
      </c>
      <c r="K17" t="s">
        <v>109</v>
      </c>
      <c r="L17" t="s">
        <v>110</v>
      </c>
      <c r="M17" t="s">
        <v>111</v>
      </c>
      <c r="N17" t="s">
        <v>112</v>
      </c>
      <c r="O17" t="s">
        <v>113</v>
      </c>
      <c r="P17" t="s">
        <v>114</v>
      </c>
      <c r="Q17" t="s">
        <v>115</v>
      </c>
      <c r="R17" t="s">
        <v>116</v>
      </c>
      <c r="S17" t="s">
        <v>117</v>
      </c>
      <c r="T17" t="s">
        <v>118</v>
      </c>
      <c r="U17" t="s">
        <v>119</v>
      </c>
      <c r="V17" t="s">
        <v>120</v>
      </c>
      <c r="W17" t="s">
        <v>121</v>
      </c>
      <c r="X17" t="s">
        <v>122</v>
      </c>
      <c r="Y17" t="s">
        <v>123</v>
      </c>
      <c r="Z17" t="s">
        <v>124</v>
      </c>
      <c r="AA17" t="s">
        <v>125</v>
      </c>
      <c r="AB17" t="s">
        <v>126</v>
      </c>
      <c r="AC17" t="s">
        <v>127</v>
      </c>
      <c r="AD17" t="s">
        <v>128</v>
      </c>
      <c r="AE17" t="s">
        <v>88</v>
      </c>
      <c r="AF17" t="s">
        <v>129</v>
      </c>
      <c r="AG17" t="s">
        <v>130</v>
      </c>
      <c r="AH17" t="s">
        <v>131</v>
      </c>
      <c r="AI17" t="s">
        <v>132</v>
      </c>
      <c r="AJ17" t="s">
        <v>133</v>
      </c>
      <c r="AK17" t="s">
        <v>134</v>
      </c>
      <c r="AL17" t="s">
        <v>135</v>
      </c>
      <c r="AM17" t="s">
        <v>136</v>
      </c>
      <c r="AN17" t="s">
        <v>137</v>
      </c>
      <c r="AO17" t="s">
        <v>138</v>
      </c>
      <c r="AP17" t="s">
        <v>139</v>
      </c>
      <c r="AQ17" t="s">
        <v>140</v>
      </c>
      <c r="AR17" t="s">
        <v>141</v>
      </c>
      <c r="AS17" t="s">
        <v>142</v>
      </c>
      <c r="AT17" t="s">
        <v>143</v>
      </c>
      <c r="AU17" t="s">
        <v>144</v>
      </c>
      <c r="AV17" t="s">
        <v>145</v>
      </c>
      <c r="AW17" t="s">
        <v>146</v>
      </c>
      <c r="AX17" t="s">
        <v>147</v>
      </c>
      <c r="AY17" t="s">
        <v>148</v>
      </c>
      <c r="AZ17" t="s">
        <v>149</v>
      </c>
      <c r="BA17" t="s">
        <v>150</v>
      </c>
      <c r="BB17" t="s">
        <v>151</v>
      </c>
      <c r="BC17" t="s">
        <v>152</v>
      </c>
      <c r="BD17" t="s">
        <v>153</v>
      </c>
      <c r="BE17" t="s">
        <v>154</v>
      </c>
      <c r="BF17" t="s">
        <v>155</v>
      </c>
      <c r="BG17" t="s">
        <v>156</v>
      </c>
      <c r="BH17" t="s">
        <v>157</v>
      </c>
      <c r="BI17" t="s">
        <v>158</v>
      </c>
      <c r="BJ17" t="s">
        <v>159</v>
      </c>
      <c r="BK17" t="s">
        <v>160</v>
      </c>
      <c r="BL17" t="s">
        <v>161</v>
      </c>
      <c r="BM17" t="s">
        <v>162</v>
      </c>
      <c r="BN17" t="s">
        <v>163</v>
      </c>
      <c r="BO17" t="s">
        <v>164</v>
      </c>
      <c r="BP17" t="s">
        <v>165</v>
      </c>
      <c r="BQ17" t="s">
        <v>166</v>
      </c>
      <c r="BR17" t="s">
        <v>167</v>
      </c>
      <c r="BS17" t="s">
        <v>105</v>
      </c>
      <c r="BT17" t="s">
        <v>168</v>
      </c>
      <c r="BU17" t="s">
        <v>169</v>
      </c>
      <c r="BV17" t="s">
        <v>170</v>
      </c>
      <c r="BW17" t="s">
        <v>171</v>
      </c>
      <c r="BX17" t="s">
        <v>172</v>
      </c>
      <c r="BY17" t="s">
        <v>173</v>
      </c>
      <c r="BZ17" t="s">
        <v>174</v>
      </c>
      <c r="CA17" t="s">
        <v>175</v>
      </c>
      <c r="CB17" t="s">
        <v>176</v>
      </c>
      <c r="CC17" t="s">
        <v>177</v>
      </c>
      <c r="CD17" t="s">
        <v>178</v>
      </c>
      <c r="CE17" t="s">
        <v>179</v>
      </c>
      <c r="CF17" t="s">
        <v>180</v>
      </c>
      <c r="CG17" t="s">
        <v>181</v>
      </c>
      <c r="CH17" t="s">
        <v>182</v>
      </c>
      <c r="CI17" t="s">
        <v>183</v>
      </c>
      <c r="CJ17" t="s">
        <v>184</v>
      </c>
      <c r="CK17" t="s">
        <v>185</v>
      </c>
      <c r="CL17" t="s">
        <v>186</v>
      </c>
      <c r="CM17" t="s">
        <v>187</v>
      </c>
      <c r="CN17" t="s">
        <v>188</v>
      </c>
      <c r="CO17" t="s">
        <v>189</v>
      </c>
      <c r="CP17" t="s">
        <v>190</v>
      </c>
      <c r="CQ17" t="s">
        <v>191</v>
      </c>
      <c r="CR17" t="s">
        <v>192</v>
      </c>
      <c r="CS17" t="s">
        <v>193</v>
      </c>
      <c r="CT17" t="s">
        <v>194</v>
      </c>
      <c r="CU17" t="s">
        <v>195</v>
      </c>
      <c r="CV17" t="s">
        <v>196</v>
      </c>
      <c r="CW17" t="s">
        <v>197</v>
      </c>
      <c r="CX17" t="s">
        <v>198</v>
      </c>
      <c r="CY17" t="s">
        <v>199</v>
      </c>
      <c r="CZ17" t="s">
        <v>200</v>
      </c>
      <c r="DA17" t="s">
        <v>201</v>
      </c>
      <c r="DB17" t="s">
        <v>202</v>
      </c>
      <c r="DC17" t="s">
        <v>203</v>
      </c>
      <c r="DD17" t="s">
        <v>204</v>
      </c>
      <c r="DE17" t="s">
        <v>205</v>
      </c>
      <c r="DF17" t="s">
        <v>206</v>
      </c>
      <c r="DG17" t="s">
        <v>207</v>
      </c>
      <c r="DH17" t="s">
        <v>100</v>
      </c>
      <c r="DI17" t="s">
        <v>103</v>
      </c>
      <c r="DJ17" t="s">
        <v>208</v>
      </c>
      <c r="DK17" t="s">
        <v>209</v>
      </c>
      <c r="DL17" t="s">
        <v>210</v>
      </c>
      <c r="DM17" t="s">
        <v>211</v>
      </c>
      <c r="DN17" t="s">
        <v>212</v>
      </c>
      <c r="DO17" t="s">
        <v>213</v>
      </c>
      <c r="DP17" t="s">
        <v>214</v>
      </c>
      <c r="DQ17" t="s">
        <v>215</v>
      </c>
      <c r="DR17" t="s">
        <v>216</v>
      </c>
      <c r="DS17" t="s">
        <v>217</v>
      </c>
      <c r="DT17" t="s">
        <v>218</v>
      </c>
      <c r="DU17" t="s">
        <v>219</v>
      </c>
      <c r="DV17" t="s">
        <v>220</v>
      </c>
      <c r="DW17" t="s">
        <v>221</v>
      </c>
      <c r="DX17" t="s">
        <v>222</v>
      </c>
      <c r="DY17" t="s">
        <v>223</v>
      </c>
      <c r="DZ17" t="s">
        <v>224</v>
      </c>
      <c r="EA17" t="s">
        <v>225</v>
      </c>
      <c r="EB17" t="s">
        <v>226</v>
      </c>
      <c r="EC17" t="s">
        <v>227</v>
      </c>
      <c r="ED17" t="s">
        <v>228</v>
      </c>
      <c r="EE17" t="s">
        <v>229</v>
      </c>
      <c r="EF17" t="s">
        <v>230</v>
      </c>
      <c r="EG17" t="s">
        <v>231</v>
      </c>
      <c r="EH17" t="s">
        <v>232</v>
      </c>
      <c r="EI17" t="s">
        <v>233</v>
      </c>
      <c r="EJ17" t="s">
        <v>234</v>
      </c>
      <c r="EK17" t="s">
        <v>235</v>
      </c>
      <c r="EL17" t="s">
        <v>236</v>
      </c>
      <c r="EM17" t="s">
        <v>237</v>
      </c>
      <c r="EN17" t="s">
        <v>238</v>
      </c>
      <c r="EO17" t="s">
        <v>239</v>
      </c>
      <c r="EP17" t="s">
        <v>240</v>
      </c>
      <c r="EQ17" t="s">
        <v>241</v>
      </c>
      <c r="ER17" t="s">
        <v>242</v>
      </c>
      <c r="ES17" t="s">
        <v>243</v>
      </c>
      <c r="ET17" t="s">
        <v>244</v>
      </c>
      <c r="EU17" t="s">
        <v>245</v>
      </c>
      <c r="EV17" t="s">
        <v>246</v>
      </c>
      <c r="EW17" t="s">
        <v>247</v>
      </c>
      <c r="EX17" t="s">
        <v>248</v>
      </c>
      <c r="EY17" t="s">
        <v>249</v>
      </c>
      <c r="EZ17" t="s">
        <v>250</v>
      </c>
      <c r="FA17" t="s">
        <v>251</v>
      </c>
      <c r="FB17" t="s">
        <v>252</v>
      </c>
      <c r="FC17" t="s">
        <v>253</v>
      </c>
      <c r="FD17" t="s">
        <v>254</v>
      </c>
      <c r="FE17" t="s">
        <v>255</v>
      </c>
      <c r="FF17" t="s">
        <v>256</v>
      </c>
      <c r="FG17" t="s">
        <v>257</v>
      </c>
      <c r="FH17" t="s">
        <v>258</v>
      </c>
      <c r="FI17" t="s">
        <v>259</v>
      </c>
      <c r="FJ17" t="s">
        <v>260</v>
      </c>
      <c r="FK17" t="s">
        <v>261</v>
      </c>
      <c r="FL17" t="s">
        <v>262</v>
      </c>
      <c r="FM17" t="s">
        <v>263</v>
      </c>
      <c r="FN17" t="s">
        <v>264</v>
      </c>
      <c r="FO17" t="s">
        <v>265</v>
      </c>
      <c r="FP17" t="s">
        <v>266</v>
      </c>
      <c r="FQ17" t="s">
        <v>267</v>
      </c>
      <c r="FR17" t="s">
        <v>268</v>
      </c>
      <c r="FS17" t="s">
        <v>269</v>
      </c>
      <c r="FT17" t="s">
        <v>270</v>
      </c>
      <c r="FU17" t="s">
        <v>271</v>
      </c>
      <c r="FV17" t="s">
        <v>272</v>
      </c>
      <c r="FW17" t="s">
        <v>273</v>
      </c>
      <c r="FX17" t="s">
        <v>274</v>
      </c>
      <c r="FY17" t="s">
        <v>275</v>
      </c>
    </row>
    <row r="18" spans="1:181" x14ac:dyDescent="0.2">
      <c r="B18" t="s">
        <v>276</v>
      </c>
      <c r="C18" t="s">
        <v>276</v>
      </c>
      <c r="F18" t="s">
        <v>276</v>
      </c>
      <c r="G18" t="s">
        <v>276</v>
      </c>
      <c r="H18" t="s">
        <v>277</v>
      </c>
      <c r="I18" t="s">
        <v>278</v>
      </c>
      <c r="J18" t="s">
        <v>279</v>
      </c>
      <c r="K18" t="s">
        <v>280</v>
      </c>
      <c r="L18" t="s">
        <v>280</v>
      </c>
      <c r="M18" t="s">
        <v>175</v>
      </c>
      <c r="N18" t="s">
        <v>175</v>
      </c>
      <c r="O18" t="s">
        <v>277</v>
      </c>
      <c r="P18" t="s">
        <v>277</v>
      </c>
      <c r="Q18" t="s">
        <v>277</v>
      </c>
      <c r="R18" t="s">
        <v>277</v>
      </c>
      <c r="S18" t="s">
        <v>281</v>
      </c>
      <c r="T18" t="s">
        <v>282</v>
      </c>
      <c r="U18" t="s">
        <v>282</v>
      </c>
      <c r="V18" t="s">
        <v>283</v>
      </c>
      <c r="W18" t="s">
        <v>284</v>
      </c>
      <c r="X18" t="s">
        <v>283</v>
      </c>
      <c r="Y18" t="s">
        <v>283</v>
      </c>
      <c r="Z18" t="s">
        <v>283</v>
      </c>
      <c r="AA18" t="s">
        <v>281</v>
      </c>
      <c r="AB18" t="s">
        <v>281</v>
      </c>
      <c r="AC18" t="s">
        <v>281</v>
      </c>
      <c r="AD18" t="s">
        <v>281</v>
      </c>
      <c r="AE18" t="s">
        <v>285</v>
      </c>
      <c r="AF18" t="s">
        <v>284</v>
      </c>
      <c r="AH18" t="s">
        <v>284</v>
      </c>
      <c r="AI18" t="s">
        <v>285</v>
      </c>
      <c r="AO18" t="s">
        <v>279</v>
      </c>
      <c r="AV18" t="s">
        <v>279</v>
      </c>
      <c r="AW18" t="s">
        <v>279</v>
      </c>
      <c r="AX18" t="s">
        <v>279</v>
      </c>
      <c r="AY18" t="s">
        <v>286</v>
      </c>
      <c r="BL18" t="s">
        <v>279</v>
      </c>
      <c r="BM18" t="s">
        <v>279</v>
      </c>
      <c r="BO18" t="s">
        <v>287</v>
      </c>
      <c r="BP18" t="s">
        <v>288</v>
      </c>
      <c r="BS18" t="s">
        <v>276</v>
      </c>
      <c r="BT18" t="s">
        <v>280</v>
      </c>
      <c r="BU18" t="s">
        <v>280</v>
      </c>
      <c r="BV18" t="s">
        <v>289</v>
      </c>
      <c r="BW18" t="s">
        <v>289</v>
      </c>
      <c r="BX18" t="s">
        <v>280</v>
      </c>
      <c r="BY18" t="s">
        <v>289</v>
      </c>
      <c r="BZ18" t="s">
        <v>285</v>
      </c>
      <c r="CA18" t="s">
        <v>283</v>
      </c>
      <c r="CB18" t="s">
        <v>283</v>
      </c>
      <c r="CC18" t="s">
        <v>282</v>
      </c>
      <c r="CD18" t="s">
        <v>282</v>
      </c>
      <c r="CE18" t="s">
        <v>282</v>
      </c>
      <c r="CF18" t="s">
        <v>282</v>
      </c>
      <c r="CG18" t="s">
        <v>282</v>
      </c>
      <c r="CH18" t="s">
        <v>290</v>
      </c>
      <c r="CI18" t="s">
        <v>279</v>
      </c>
      <c r="CJ18" t="s">
        <v>279</v>
      </c>
      <c r="CK18" t="s">
        <v>279</v>
      </c>
      <c r="CP18" t="s">
        <v>279</v>
      </c>
      <c r="CS18" t="s">
        <v>282</v>
      </c>
      <c r="CT18" t="s">
        <v>282</v>
      </c>
      <c r="CU18" t="s">
        <v>282</v>
      </c>
      <c r="CV18" t="s">
        <v>282</v>
      </c>
      <c r="CW18" t="s">
        <v>282</v>
      </c>
      <c r="CX18" t="s">
        <v>279</v>
      </c>
      <c r="CY18" t="s">
        <v>279</v>
      </c>
      <c r="CZ18" t="s">
        <v>279</v>
      </c>
      <c r="DA18" t="s">
        <v>276</v>
      </c>
      <c r="DD18" t="s">
        <v>291</v>
      </c>
      <c r="DE18" t="s">
        <v>291</v>
      </c>
      <c r="DG18" t="s">
        <v>276</v>
      </c>
      <c r="DH18" t="s">
        <v>292</v>
      </c>
      <c r="DJ18" t="s">
        <v>276</v>
      </c>
      <c r="DK18" t="s">
        <v>276</v>
      </c>
      <c r="DM18" t="s">
        <v>293</v>
      </c>
      <c r="DN18" t="s">
        <v>294</v>
      </c>
      <c r="DO18" t="s">
        <v>293</v>
      </c>
      <c r="DP18" t="s">
        <v>294</v>
      </c>
      <c r="DQ18" t="s">
        <v>293</v>
      </c>
      <c r="DR18" t="s">
        <v>294</v>
      </c>
      <c r="DS18" t="s">
        <v>284</v>
      </c>
      <c r="DT18" t="s">
        <v>284</v>
      </c>
      <c r="DU18" t="s">
        <v>280</v>
      </c>
      <c r="DV18" t="s">
        <v>295</v>
      </c>
      <c r="DW18" t="s">
        <v>280</v>
      </c>
      <c r="DZ18" t="s">
        <v>296</v>
      </c>
      <c r="EC18" t="s">
        <v>289</v>
      </c>
      <c r="ED18" t="s">
        <v>297</v>
      </c>
      <c r="EE18" t="s">
        <v>289</v>
      </c>
      <c r="EJ18" t="s">
        <v>284</v>
      </c>
      <c r="EK18" t="s">
        <v>284</v>
      </c>
      <c r="EL18" t="s">
        <v>293</v>
      </c>
      <c r="EM18" t="s">
        <v>294</v>
      </c>
      <c r="EN18" t="s">
        <v>294</v>
      </c>
      <c r="ER18" t="s">
        <v>294</v>
      </c>
      <c r="EV18" t="s">
        <v>280</v>
      </c>
      <c r="EW18" t="s">
        <v>280</v>
      </c>
      <c r="EX18" t="s">
        <v>289</v>
      </c>
      <c r="EY18" t="s">
        <v>289</v>
      </c>
      <c r="EZ18" t="s">
        <v>298</v>
      </c>
      <c r="FA18" t="s">
        <v>298</v>
      </c>
      <c r="FB18" t="s">
        <v>299</v>
      </c>
      <c r="FC18" t="s">
        <v>299</v>
      </c>
      <c r="FD18" t="s">
        <v>299</v>
      </c>
      <c r="FE18" t="s">
        <v>299</v>
      </c>
      <c r="FF18" t="s">
        <v>299</v>
      </c>
      <c r="FG18" t="s">
        <v>299</v>
      </c>
      <c r="FH18" t="s">
        <v>282</v>
      </c>
      <c r="FI18" t="s">
        <v>299</v>
      </c>
      <c r="FK18" t="s">
        <v>285</v>
      </c>
      <c r="FL18" t="s">
        <v>285</v>
      </c>
      <c r="FM18" t="s">
        <v>282</v>
      </c>
      <c r="FN18" t="s">
        <v>282</v>
      </c>
      <c r="FO18" t="s">
        <v>282</v>
      </c>
      <c r="FP18" t="s">
        <v>282</v>
      </c>
      <c r="FQ18" t="s">
        <v>282</v>
      </c>
      <c r="FR18" t="s">
        <v>284</v>
      </c>
      <c r="FS18" t="s">
        <v>284</v>
      </c>
      <c r="FT18" t="s">
        <v>284</v>
      </c>
      <c r="FU18" t="s">
        <v>282</v>
      </c>
      <c r="FV18" t="s">
        <v>280</v>
      </c>
      <c r="FW18" t="s">
        <v>289</v>
      </c>
      <c r="FX18" t="s">
        <v>284</v>
      </c>
      <c r="FY18" t="s">
        <v>284</v>
      </c>
    </row>
    <row r="19" spans="1:181" x14ac:dyDescent="0.2">
      <c r="A19">
        <v>1</v>
      </c>
      <c r="B19">
        <v>1634302931</v>
      </c>
      <c r="C19">
        <v>0</v>
      </c>
      <c r="D19" t="s">
        <v>300</v>
      </c>
      <c r="E19" t="s">
        <v>301</v>
      </c>
      <c r="F19" t="s">
        <v>302</v>
      </c>
      <c r="G19">
        <v>1634302931</v>
      </c>
      <c r="H19">
        <f t="shared" ref="H19:H50" si="0">(I19)/1000</f>
        <v>1.6603360425273558E-4</v>
      </c>
      <c r="I19">
        <f t="shared" ref="I19:I50" si="1">1000*BZ19*AG19*(BV19-BW19)/(100*BP19*(1000-AG19*BV19))</f>
        <v>0.16603360425273558</v>
      </c>
      <c r="J19">
        <f t="shared" ref="J19:J50" si="2">BZ19*AG19*(BU19-BT19*(1000-AG19*BW19)/(1000-AG19*BV19))/(100*BP19)</f>
        <v>-0.27310501340840193</v>
      </c>
      <c r="K19">
        <f t="shared" ref="K19:K50" si="3">BT19 - IF(AG19&gt;1, J19*BP19*100/(AI19*CH19), 0)</f>
        <v>400.15</v>
      </c>
      <c r="L19">
        <f t="shared" ref="L19:L50" si="4">((R19-H19/2)*K19-J19)/(R19+H19/2)</f>
        <v>432.26840750236136</v>
      </c>
      <c r="M19">
        <f t="shared" ref="M19:M50" si="5">L19*(CA19+CB19)/1000</f>
        <v>39.273398187559003</v>
      </c>
      <c r="N19">
        <f t="shared" ref="N19:N50" si="6">(BT19 - IF(AG19&gt;1, J19*BP19*100/(AI19*CH19), 0))*(CA19+CB19)/1000</f>
        <v>36.355306129249996</v>
      </c>
      <c r="O19">
        <f t="shared" ref="O19:O50" si="7">2/((1/Q19-1/P19)+SIGN(Q19)*SQRT((1/Q19-1/P19)*(1/Q19-1/P19) + 4*BQ19/((BQ19+1)*(BQ19+1))*(2*1/Q19*1/P19-1/P19*1/P19)))</f>
        <v>1.0180220038119725E-2</v>
      </c>
      <c r="P19">
        <f t="shared" ref="P19:P50" si="8">IF(LEFT(BR19,1)&lt;&gt;"0",IF(LEFT(BR19,1)="1",3,$B$7),$D$5+$E$5*(CH19*CA19/($K$5*1000))+$F$5*(CH19*CA19/($K$5*1000))*MAX(MIN(BP19,$J$5),$I$5)*MAX(MIN(BP19,$J$5),$I$5)+$G$5*MAX(MIN(BP19,$J$5),$I$5)*(CH19*CA19/($K$5*1000))+$H$5*(CH19*CA19/($K$5*1000))*(CH19*CA19/($K$5*1000)))</f>
        <v>2.7631005717584571</v>
      </c>
      <c r="Q19">
        <f t="shared" ref="Q19:Q50" si="9">H19*(1000-(1000*0.61365*EXP(17.502*U19/(240.97+U19))/(CA19+CB19)+BV19)/2)/(1000*0.61365*EXP(17.502*U19/(240.97+U19))/(CA19+CB19)-BV19)</f>
        <v>1.0159428518064619E-2</v>
      </c>
      <c r="R19">
        <f t="shared" ref="R19:R50" si="10">1/((BQ19+1)/(O19/1.6)+1/(P19/1.37)) + BQ19/((BQ19+1)/(O19/1.6) + BQ19/(P19/1.37))</f>
        <v>6.351507283523755E-3</v>
      </c>
      <c r="S19">
        <f t="shared" ref="S19:S50" si="11">(BL19*BO19)</f>
        <v>0</v>
      </c>
      <c r="T19">
        <f t="shared" ref="T19:T50" si="12">(CC19+(S19+2*0.95*0.0000000567*(((CC19+$B$9)+273)^4-(CC19+273)^4)-44100*H19)/(1.84*29.3*P19+8*0.95*0.0000000567*(CC19+273)^3))</f>
        <v>23.773303511699563</v>
      </c>
      <c r="U19">
        <f t="shared" ref="U19:U50" si="13">($C$9*CD19+$D$9*CE19+$E$9*T19)</f>
        <v>23.615100000000002</v>
      </c>
      <c r="V19">
        <f t="shared" ref="V19:V50" si="14">0.61365*EXP(17.502*U19/(240.97+U19))</f>
        <v>2.9264238643583416</v>
      </c>
      <c r="W19">
        <f t="shared" ref="W19:W50" si="15">(X19/Y19*100)</f>
        <v>49.87562677301495</v>
      </c>
      <c r="X19">
        <f t="shared" ref="X19:X50" si="16">BV19*(CA19+CB19)/1000</f>
        <v>1.4775981149630002</v>
      </c>
      <c r="Y19">
        <f t="shared" ref="Y19:Y50" si="17">0.61365*EXP(17.502*CC19/(240.97+CC19))</f>
        <v>2.9625655065701348</v>
      </c>
      <c r="Z19">
        <f t="shared" ref="Z19:Z50" si="18">(V19-BV19*(CA19+CB19)/1000)</f>
        <v>1.4488257493953414</v>
      </c>
      <c r="AA19">
        <f t="shared" ref="AA19:AA50" si="19">(-H19*44100)</f>
        <v>-7.3220819475456391</v>
      </c>
      <c r="AB19">
        <f t="shared" ref="AB19:AB50" si="20">2*29.3*P19*0.92*(CC19-U19)</f>
        <v>30.373816289224095</v>
      </c>
      <c r="AC19">
        <f t="shared" ref="AC19:AC50" si="21">2*0.95*0.0000000567*(((CC19+$B$9)+273)^4-(U19+273)^4)</f>
        <v>2.2953104599532961</v>
      </c>
      <c r="AD19">
        <f t="shared" ref="AD19:AD50" si="22">S19+AC19+AA19+AB19</f>
        <v>25.347044801631753</v>
      </c>
      <c r="AE19">
        <v>8</v>
      </c>
      <c r="AF19">
        <v>1</v>
      </c>
      <c r="AG19">
        <f t="shared" ref="AG19:AG50" si="23">IF(AE19*$H$15&gt;=AI19,1,(AI19/(AI19-AE19*$H$15)))</f>
        <v>1</v>
      </c>
      <c r="AH19">
        <f t="shared" ref="AH19:AH50" si="24">(AG19-1)*100</f>
        <v>0</v>
      </c>
      <c r="AI19">
        <f t="shared" ref="AI19:AI50" si="25">MAX(0,($B$15+$C$15*CH19)/(1+$D$15*CH19)*CA19/(CC19+273)*$E$15)</f>
        <v>48525.90781602489</v>
      </c>
      <c r="AJ19" t="s">
        <v>303</v>
      </c>
      <c r="AK19" t="s">
        <v>303</v>
      </c>
      <c r="AL19">
        <v>0</v>
      </c>
      <c r="AM19">
        <v>0</v>
      </c>
      <c r="AN19" t="e">
        <f t="shared" ref="AN19:AN50" si="26">1-AL19/AM19</f>
        <v>#DIV/0!</v>
      </c>
      <c r="AO19">
        <v>0</v>
      </c>
      <c r="AP19" t="s">
        <v>303</v>
      </c>
      <c r="AQ19" t="s">
        <v>303</v>
      </c>
      <c r="AR19">
        <v>0</v>
      </c>
      <c r="AS19">
        <v>0</v>
      </c>
      <c r="AT19" t="e">
        <f t="shared" ref="AT19:AT50" si="27">1-AR19/AS19</f>
        <v>#DIV/0!</v>
      </c>
      <c r="AU19">
        <v>0.5</v>
      </c>
      <c r="AV19">
        <f t="shared" ref="AV19:AV50" si="28">BM19</f>
        <v>0</v>
      </c>
      <c r="AW19">
        <f t="shared" ref="AW19:AW50" si="29">J19</f>
        <v>-0.27310501340840193</v>
      </c>
      <c r="AX19" t="e">
        <f t="shared" ref="AX19:AX50" si="30">AT19*AU19*AV19</f>
        <v>#DIV/0!</v>
      </c>
      <c r="AY19" t="e">
        <f t="shared" ref="AY19:AY50" si="31">(AW19-AO19)/AV19</f>
        <v>#DIV/0!</v>
      </c>
      <c r="AZ19" t="e">
        <f t="shared" ref="AZ19:AZ50" si="32">(AM19-AS19)/AS19</f>
        <v>#DIV/0!</v>
      </c>
      <c r="BA19" t="e">
        <f t="shared" ref="BA19:BA50" si="33">AL19/(AN19+AL19/AS19)</f>
        <v>#DIV/0!</v>
      </c>
      <c r="BB19" t="s">
        <v>303</v>
      </c>
      <c r="BC19">
        <v>0</v>
      </c>
      <c r="BD19" t="e">
        <f t="shared" ref="BD19:BD50" si="34">IF(BC19&lt;&gt;0, BC19, BA19)</f>
        <v>#DIV/0!</v>
      </c>
      <c r="BE19" t="e">
        <f t="shared" ref="BE19:BE50" si="35">1-BD19/AS19</f>
        <v>#DIV/0!</v>
      </c>
      <c r="BF19" t="e">
        <f t="shared" ref="BF19:BF50" si="36">(AS19-AR19)/(AS19-BD19)</f>
        <v>#DIV/0!</v>
      </c>
      <c r="BG19" t="e">
        <f t="shared" ref="BG19:BG50" si="37">(AM19-AS19)/(AM19-BD19)</f>
        <v>#DIV/0!</v>
      </c>
      <c r="BH19" t="e">
        <f t="shared" ref="BH19:BH50" si="38">(AS19-AR19)/(AS19-AL19)</f>
        <v>#DIV/0!</v>
      </c>
      <c r="BI19" t="e">
        <f t="shared" ref="BI19:BI50" si="39">(AM19-AS19)/(AM19-AL19)</f>
        <v>#DIV/0!</v>
      </c>
      <c r="BJ19" t="e">
        <f t="shared" ref="BJ19:BJ50" si="40">(BF19*BD19/AR19)</f>
        <v>#DIV/0!</v>
      </c>
      <c r="BK19" t="e">
        <f t="shared" ref="BK19:BK50" si="41">(1-BJ19)</f>
        <v>#DIV/0!</v>
      </c>
      <c r="BL19">
        <f t="shared" ref="BL19:BL50" si="42">$B$13*CI19+$C$13*CJ19+$F$13*CK19*(1-CN19)</f>
        <v>0</v>
      </c>
      <c r="BM19">
        <f t="shared" ref="BM19:BM50" si="43">BL19*BN19</f>
        <v>0</v>
      </c>
      <c r="BN19">
        <f t="shared" ref="BN19:BN50" si="44">($B$13*$D$11+$C$13*$D$11+$F$13*((CX19+CP19)/MAX(CX19+CP19+CY19, 0.1)*$I$11+CY19/MAX(CX19+CP19+CY19, 0.1)*$J$11))/($B$13+$C$13+$F$13)</f>
        <v>0</v>
      </c>
      <c r="BO19">
        <f t="shared" ref="BO19:BO50" si="45">($B$13*$K$11+$C$13*$K$11+$F$13*((CX19+CP19)/MAX(CX19+CP19+CY19, 0.1)*$P$11+CY19/MAX(CX19+CP19+CY19, 0.1)*$Q$11))/($B$13+$C$13+$F$13)</f>
        <v>0</v>
      </c>
      <c r="BP19">
        <v>6</v>
      </c>
      <c r="BQ19">
        <v>0.5</v>
      </c>
      <c r="BR19" t="s">
        <v>304</v>
      </c>
      <c r="BS19">
        <v>1634302931</v>
      </c>
      <c r="BT19">
        <v>400.15</v>
      </c>
      <c r="BU19">
        <v>400.02600000000001</v>
      </c>
      <c r="BV19">
        <v>16.263400000000001</v>
      </c>
      <c r="BW19">
        <v>16.165400000000002</v>
      </c>
      <c r="BX19">
        <v>397.755</v>
      </c>
      <c r="BY19">
        <v>16.185199999999998</v>
      </c>
      <c r="BZ19">
        <v>1000</v>
      </c>
      <c r="CA19">
        <v>90.754400000000004</v>
      </c>
      <c r="CB19">
        <v>9.9794999999999995E-2</v>
      </c>
      <c r="CC19">
        <v>23.818999999999999</v>
      </c>
      <c r="CD19">
        <v>23.615100000000002</v>
      </c>
      <c r="CE19">
        <v>999.9</v>
      </c>
      <c r="CF19">
        <v>0</v>
      </c>
      <c r="CG19">
        <v>0</v>
      </c>
      <c r="CH19">
        <v>10005</v>
      </c>
      <c r="CI19">
        <v>0</v>
      </c>
      <c r="CJ19">
        <v>1.5289399999999999E-3</v>
      </c>
      <c r="CK19">
        <v>0</v>
      </c>
      <c r="CL19">
        <v>0</v>
      </c>
      <c r="CM19">
        <v>0</v>
      </c>
      <c r="CN19">
        <v>0</v>
      </c>
      <c r="CO19">
        <v>6.27</v>
      </c>
      <c r="CP19">
        <v>0</v>
      </c>
      <c r="CQ19">
        <v>-23.71</v>
      </c>
      <c r="CR19">
        <v>3.69</v>
      </c>
      <c r="CS19">
        <v>26.5</v>
      </c>
      <c r="CT19">
        <v>33.375</v>
      </c>
      <c r="CU19">
        <v>28.5</v>
      </c>
      <c r="CV19">
        <v>33.125</v>
      </c>
      <c r="CW19">
        <v>27.875</v>
      </c>
      <c r="CX19">
        <v>0</v>
      </c>
      <c r="CY19">
        <v>0</v>
      </c>
      <c r="CZ19">
        <v>0</v>
      </c>
      <c r="DA19">
        <v>1634302933.9000001</v>
      </c>
      <c r="DB19">
        <v>0</v>
      </c>
      <c r="DC19">
        <v>2.2242307692307688</v>
      </c>
      <c r="DD19">
        <v>4.4119658003453193</v>
      </c>
      <c r="DE19">
        <v>2.5907692923661649</v>
      </c>
      <c r="DF19">
        <v>-23.957692307692309</v>
      </c>
      <c r="DG19">
        <v>15</v>
      </c>
      <c r="DH19">
        <v>1634302855.5</v>
      </c>
      <c r="DI19" t="s">
        <v>305</v>
      </c>
      <c r="DJ19">
        <v>1634302855.5</v>
      </c>
      <c r="DK19">
        <v>1634302849.5</v>
      </c>
      <c r="DL19">
        <v>2</v>
      </c>
      <c r="DM19">
        <v>6.9000000000000006E-2</v>
      </c>
      <c r="DN19">
        <v>-4.0000000000000001E-3</v>
      </c>
      <c r="DO19">
        <v>2.395</v>
      </c>
      <c r="DP19">
        <v>7.2999999999999995E-2</v>
      </c>
      <c r="DQ19">
        <v>400</v>
      </c>
      <c r="DR19">
        <v>16</v>
      </c>
      <c r="DS19">
        <v>0.35</v>
      </c>
      <c r="DT19">
        <v>0.14000000000000001</v>
      </c>
      <c r="DU19">
        <v>0.14733210731707319</v>
      </c>
      <c r="DV19">
        <v>-0.23530243066202131</v>
      </c>
      <c r="DW19">
        <v>2.7653718773469539E-2</v>
      </c>
      <c r="DX19">
        <v>1</v>
      </c>
      <c r="DY19">
        <v>2.205142857142858</v>
      </c>
      <c r="DZ19">
        <v>-2.2459491193737779</v>
      </c>
      <c r="EA19">
        <v>1.880002084236795</v>
      </c>
      <c r="EB19">
        <v>0</v>
      </c>
      <c r="EC19">
        <v>8.4935070731707321E-2</v>
      </c>
      <c r="ED19">
        <v>6.7302250871080105E-2</v>
      </c>
      <c r="EE19">
        <v>8.6397785316083726E-3</v>
      </c>
      <c r="EF19">
        <v>1</v>
      </c>
      <c r="EG19">
        <v>2</v>
      </c>
      <c r="EH19">
        <v>3</v>
      </c>
      <c r="EI19" t="s">
        <v>306</v>
      </c>
      <c r="EJ19">
        <v>100</v>
      </c>
      <c r="EK19">
        <v>100</v>
      </c>
      <c r="EL19">
        <v>2.395</v>
      </c>
      <c r="EM19">
        <v>7.8200000000000006E-2</v>
      </c>
      <c r="EN19">
        <v>1.7817372335161079</v>
      </c>
      <c r="EO19">
        <v>1.948427853356016E-3</v>
      </c>
      <c r="EP19">
        <v>-1.17243448438673E-6</v>
      </c>
      <c r="EQ19">
        <v>3.7522437633766031E-10</v>
      </c>
      <c r="ER19">
        <v>-6.0589448815553337E-2</v>
      </c>
      <c r="ES19">
        <v>1.324990706552629E-3</v>
      </c>
      <c r="ET19">
        <v>4.5198677459254959E-4</v>
      </c>
      <c r="EU19">
        <v>-2.6198240979392152E-7</v>
      </c>
      <c r="EV19">
        <v>2</v>
      </c>
      <c r="EW19">
        <v>2078</v>
      </c>
      <c r="EX19">
        <v>1</v>
      </c>
      <c r="EY19">
        <v>28</v>
      </c>
      <c r="EZ19">
        <v>1.3</v>
      </c>
      <c r="FA19">
        <v>1.4</v>
      </c>
      <c r="FB19">
        <v>1.6064499999999999</v>
      </c>
      <c r="FC19">
        <v>2.4682599999999999</v>
      </c>
      <c r="FD19">
        <v>2.8491200000000001</v>
      </c>
      <c r="FE19">
        <v>3.1994600000000002</v>
      </c>
      <c r="FF19">
        <v>3.0981399999999999</v>
      </c>
      <c r="FG19">
        <v>2.3828100000000001</v>
      </c>
      <c r="FH19">
        <v>26.0868</v>
      </c>
      <c r="FI19">
        <v>16.093399999999999</v>
      </c>
      <c r="FJ19">
        <v>18</v>
      </c>
      <c r="FK19">
        <v>1050.5999999999999</v>
      </c>
      <c r="FL19">
        <v>841.60199999999998</v>
      </c>
      <c r="FM19">
        <v>25.001300000000001</v>
      </c>
      <c r="FN19">
        <v>21.338799999999999</v>
      </c>
      <c r="FO19">
        <v>30.001000000000001</v>
      </c>
      <c r="FP19">
        <v>20.869700000000002</v>
      </c>
      <c r="FQ19">
        <v>20.889500000000002</v>
      </c>
      <c r="FR19">
        <v>32.163400000000003</v>
      </c>
      <c r="FS19">
        <v>11.937200000000001</v>
      </c>
      <c r="FT19">
        <v>79.754199999999997</v>
      </c>
      <c r="FU19">
        <v>25</v>
      </c>
      <c r="FV19">
        <v>400</v>
      </c>
      <c r="FW19">
        <v>16.083400000000001</v>
      </c>
      <c r="FX19">
        <v>101.526</v>
      </c>
      <c r="FY19">
        <v>102.559</v>
      </c>
    </row>
    <row r="20" spans="1:181" x14ac:dyDescent="0.2">
      <c r="A20">
        <v>2</v>
      </c>
      <c r="B20">
        <v>1634302936</v>
      </c>
      <c r="C20">
        <v>5</v>
      </c>
      <c r="D20" t="s">
        <v>307</v>
      </c>
      <c r="E20" t="s">
        <v>308</v>
      </c>
      <c r="F20" t="s">
        <v>302</v>
      </c>
      <c r="G20">
        <v>1634302936</v>
      </c>
      <c r="H20">
        <f t="shared" si="0"/>
        <v>1.4214721630152239E-4</v>
      </c>
      <c r="I20">
        <f t="shared" si="1"/>
        <v>0.14214721630152238</v>
      </c>
      <c r="J20">
        <f t="shared" si="2"/>
        <v>-0.37855060780594663</v>
      </c>
      <c r="K20">
        <f t="shared" si="3"/>
        <v>400.13099999999997</v>
      </c>
      <c r="L20">
        <f t="shared" si="4"/>
        <v>458.60587862064727</v>
      </c>
      <c r="M20">
        <f t="shared" si="5"/>
        <v>41.667804712645875</v>
      </c>
      <c r="N20">
        <f t="shared" si="6"/>
        <v>36.354920738525998</v>
      </c>
      <c r="O20">
        <f t="shared" si="7"/>
        <v>8.7009769893140743E-3</v>
      </c>
      <c r="P20">
        <f t="shared" si="8"/>
        <v>2.7618873868760341</v>
      </c>
      <c r="Q20">
        <f t="shared" si="9"/>
        <v>8.6857772021834753E-3</v>
      </c>
      <c r="R20">
        <f t="shared" si="10"/>
        <v>5.4299741509534448E-3</v>
      </c>
      <c r="S20">
        <f t="shared" si="11"/>
        <v>0</v>
      </c>
      <c r="T20">
        <f t="shared" si="12"/>
        <v>23.788561893251448</v>
      </c>
      <c r="U20">
        <f t="shared" si="13"/>
        <v>23.624500000000001</v>
      </c>
      <c r="V20">
        <f t="shared" si="14"/>
        <v>2.9280815131326343</v>
      </c>
      <c r="W20">
        <f t="shared" si="15"/>
        <v>49.836045751894773</v>
      </c>
      <c r="X20">
        <f t="shared" si="16"/>
        <v>1.4771983258864001</v>
      </c>
      <c r="Y20">
        <f t="shared" si="17"/>
        <v>2.9641162407638184</v>
      </c>
      <c r="Z20">
        <f t="shared" si="18"/>
        <v>1.4508831872462342</v>
      </c>
      <c r="AA20">
        <f t="shared" si="19"/>
        <v>-6.2686922388971373</v>
      </c>
      <c r="AB20">
        <f t="shared" si="20"/>
        <v>30.256250953216025</v>
      </c>
      <c r="AC20">
        <f t="shared" si="21"/>
        <v>2.2876398393547768</v>
      </c>
      <c r="AD20">
        <f t="shared" si="22"/>
        <v>26.275198553673665</v>
      </c>
      <c r="AE20">
        <v>8</v>
      </c>
      <c r="AF20">
        <v>1</v>
      </c>
      <c r="AG20">
        <f t="shared" si="23"/>
        <v>1</v>
      </c>
      <c r="AH20">
        <f t="shared" si="24"/>
        <v>0</v>
      </c>
      <c r="AI20">
        <f t="shared" si="25"/>
        <v>48491.200543968022</v>
      </c>
      <c r="AJ20" t="s">
        <v>303</v>
      </c>
      <c r="AK20" t="s">
        <v>303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303</v>
      </c>
      <c r="AQ20" t="s">
        <v>303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0</v>
      </c>
      <c r="AW20">
        <f t="shared" si="29"/>
        <v>-0.37855060780594663</v>
      </c>
      <c r="AX20" t="e">
        <f t="shared" si="30"/>
        <v>#DIV/0!</v>
      </c>
      <c r="AY20" t="e">
        <f t="shared" si="31"/>
        <v>#DIV/0!</v>
      </c>
      <c r="AZ20" t="e">
        <f t="shared" si="32"/>
        <v>#DIV/0!</v>
      </c>
      <c r="BA20" t="e">
        <f t="shared" si="33"/>
        <v>#DIV/0!</v>
      </c>
      <c r="BB20" t="s">
        <v>303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f t="shared" si="42"/>
        <v>0</v>
      </c>
      <c r="BM20">
        <f t="shared" si="43"/>
        <v>0</v>
      </c>
      <c r="BN20">
        <f t="shared" si="44"/>
        <v>0</v>
      </c>
      <c r="BO20">
        <f t="shared" si="45"/>
        <v>0</v>
      </c>
      <c r="BP20">
        <v>6</v>
      </c>
      <c r="BQ20">
        <v>0.5</v>
      </c>
      <c r="BR20" t="s">
        <v>304</v>
      </c>
      <c r="BS20">
        <v>1634302936</v>
      </c>
      <c r="BT20">
        <v>400.13099999999997</v>
      </c>
      <c r="BU20">
        <v>399.93799999999999</v>
      </c>
      <c r="BV20">
        <v>16.258400000000002</v>
      </c>
      <c r="BW20">
        <v>16.174499999999998</v>
      </c>
      <c r="BX20">
        <v>397.73599999999999</v>
      </c>
      <c r="BY20">
        <v>16.180399999999999</v>
      </c>
      <c r="BZ20">
        <v>1000.02</v>
      </c>
      <c r="CA20">
        <v>90.757400000000004</v>
      </c>
      <c r="CB20">
        <v>0.100146</v>
      </c>
      <c r="CC20">
        <v>23.8277</v>
      </c>
      <c r="CD20">
        <v>23.624500000000001</v>
      </c>
      <c r="CE20">
        <v>999.9</v>
      </c>
      <c r="CF20">
        <v>0</v>
      </c>
      <c r="CG20">
        <v>0</v>
      </c>
      <c r="CH20">
        <v>9997.5</v>
      </c>
      <c r="CI20">
        <v>0</v>
      </c>
      <c r="CJ20">
        <v>1.5289399999999999E-3</v>
      </c>
      <c r="CK20">
        <v>0</v>
      </c>
      <c r="CL20">
        <v>0</v>
      </c>
      <c r="CM20">
        <v>0</v>
      </c>
      <c r="CN20">
        <v>0</v>
      </c>
      <c r="CO20">
        <v>3.21</v>
      </c>
      <c r="CP20">
        <v>0</v>
      </c>
      <c r="CQ20">
        <v>-26.91</v>
      </c>
      <c r="CR20">
        <v>2.5099999999999998</v>
      </c>
      <c r="CS20">
        <v>26.75</v>
      </c>
      <c r="CT20">
        <v>33.436999999999998</v>
      </c>
      <c r="CU20">
        <v>28.812000000000001</v>
      </c>
      <c r="CV20">
        <v>33.25</v>
      </c>
      <c r="CW20">
        <v>27.937000000000001</v>
      </c>
      <c r="CX20">
        <v>0</v>
      </c>
      <c r="CY20">
        <v>0</v>
      </c>
      <c r="CZ20">
        <v>0</v>
      </c>
      <c r="DA20">
        <v>1634302939.3</v>
      </c>
      <c r="DB20">
        <v>0</v>
      </c>
      <c r="DC20">
        <v>2.1612</v>
      </c>
      <c r="DD20">
        <v>-1.41000003243104</v>
      </c>
      <c r="DE20">
        <v>-0.95692302922998596</v>
      </c>
      <c r="DF20">
        <v>-23.574000000000002</v>
      </c>
      <c r="DG20">
        <v>15</v>
      </c>
      <c r="DH20">
        <v>1634302855.5</v>
      </c>
      <c r="DI20" t="s">
        <v>305</v>
      </c>
      <c r="DJ20">
        <v>1634302855.5</v>
      </c>
      <c r="DK20">
        <v>1634302849.5</v>
      </c>
      <c r="DL20">
        <v>2</v>
      </c>
      <c r="DM20">
        <v>6.9000000000000006E-2</v>
      </c>
      <c r="DN20">
        <v>-4.0000000000000001E-3</v>
      </c>
      <c r="DO20">
        <v>2.395</v>
      </c>
      <c r="DP20">
        <v>7.2999999999999995E-2</v>
      </c>
      <c r="DQ20">
        <v>400</v>
      </c>
      <c r="DR20">
        <v>16</v>
      </c>
      <c r="DS20">
        <v>0.35</v>
      </c>
      <c r="DT20">
        <v>0.14000000000000001</v>
      </c>
      <c r="DU20">
        <v>0.14290705853658539</v>
      </c>
      <c r="DV20">
        <v>-1.4952556097560851E-2</v>
      </c>
      <c r="DW20">
        <v>2.473816279059814E-2</v>
      </c>
      <c r="DX20">
        <v>1</v>
      </c>
      <c r="DY20">
        <v>2.0814705882352942</v>
      </c>
      <c r="DZ20">
        <v>-0.1450907725053221</v>
      </c>
      <c r="EA20">
        <v>1.838079452217547</v>
      </c>
      <c r="EB20">
        <v>1</v>
      </c>
      <c r="EC20">
        <v>8.9507495121951205E-2</v>
      </c>
      <c r="ED20">
        <v>3.1443089895470608E-2</v>
      </c>
      <c r="EE20">
        <v>6.7271868326182092E-3</v>
      </c>
      <c r="EF20">
        <v>1</v>
      </c>
      <c r="EG20">
        <v>3</v>
      </c>
      <c r="EH20">
        <v>3</v>
      </c>
      <c r="EI20" t="s">
        <v>309</v>
      </c>
      <c r="EJ20">
        <v>100</v>
      </c>
      <c r="EK20">
        <v>100</v>
      </c>
      <c r="EL20">
        <v>2.395</v>
      </c>
      <c r="EM20">
        <v>7.8E-2</v>
      </c>
      <c r="EN20">
        <v>1.7817372335161079</v>
      </c>
      <c r="EO20">
        <v>1.948427853356016E-3</v>
      </c>
      <c r="EP20">
        <v>-1.17243448438673E-6</v>
      </c>
      <c r="EQ20">
        <v>3.7522437633766031E-10</v>
      </c>
      <c r="ER20">
        <v>-6.0589448815553337E-2</v>
      </c>
      <c r="ES20">
        <v>1.324990706552629E-3</v>
      </c>
      <c r="ET20">
        <v>4.5198677459254959E-4</v>
      </c>
      <c r="EU20">
        <v>-2.6198240979392152E-7</v>
      </c>
      <c r="EV20">
        <v>2</v>
      </c>
      <c r="EW20">
        <v>2078</v>
      </c>
      <c r="EX20">
        <v>1</v>
      </c>
      <c r="EY20">
        <v>28</v>
      </c>
      <c r="EZ20">
        <v>1.3</v>
      </c>
      <c r="FA20">
        <v>1.4</v>
      </c>
      <c r="FB20">
        <v>1.6064499999999999</v>
      </c>
      <c r="FC20">
        <v>2.4719199999999999</v>
      </c>
      <c r="FD20">
        <v>2.8491200000000001</v>
      </c>
      <c r="FE20">
        <v>3.1994600000000002</v>
      </c>
      <c r="FF20">
        <v>3.0981399999999999</v>
      </c>
      <c r="FG20">
        <v>2.3706100000000001</v>
      </c>
      <c r="FH20">
        <v>26.107399999999998</v>
      </c>
      <c r="FI20">
        <v>16.084599999999998</v>
      </c>
      <c r="FJ20">
        <v>18</v>
      </c>
      <c r="FK20">
        <v>1050.45</v>
      </c>
      <c r="FL20">
        <v>841.68200000000002</v>
      </c>
      <c r="FM20">
        <v>25.001300000000001</v>
      </c>
      <c r="FN20">
        <v>21.353300000000001</v>
      </c>
      <c r="FO20">
        <v>30.001100000000001</v>
      </c>
      <c r="FP20">
        <v>20.884699999999999</v>
      </c>
      <c r="FQ20">
        <v>20.904699999999998</v>
      </c>
      <c r="FR20">
        <v>32.1663</v>
      </c>
      <c r="FS20">
        <v>12.211600000000001</v>
      </c>
      <c r="FT20">
        <v>79.754199999999997</v>
      </c>
      <c r="FU20">
        <v>25</v>
      </c>
      <c r="FV20">
        <v>400</v>
      </c>
      <c r="FW20">
        <v>16.083400000000001</v>
      </c>
      <c r="FX20">
        <v>101.524</v>
      </c>
      <c r="FY20">
        <v>102.55500000000001</v>
      </c>
    </row>
    <row r="21" spans="1:181" x14ac:dyDescent="0.2">
      <c r="A21">
        <v>3</v>
      </c>
      <c r="B21">
        <v>1634302941</v>
      </c>
      <c r="C21">
        <v>10</v>
      </c>
      <c r="D21" t="s">
        <v>310</v>
      </c>
      <c r="E21" t="s">
        <v>311</v>
      </c>
      <c r="F21" t="s">
        <v>302</v>
      </c>
      <c r="G21">
        <v>1634302941</v>
      </c>
      <c r="H21">
        <f t="shared" si="0"/>
        <v>1.648417579741865E-4</v>
      </c>
      <c r="I21">
        <f t="shared" si="1"/>
        <v>0.16484175797418649</v>
      </c>
      <c r="J21">
        <f t="shared" si="2"/>
        <v>-0.3176254221639333</v>
      </c>
      <c r="K21">
        <f t="shared" si="3"/>
        <v>400.17500000000001</v>
      </c>
      <c r="L21">
        <f t="shared" si="4"/>
        <v>439.69075591955504</v>
      </c>
      <c r="M21">
        <f t="shared" si="5"/>
        <v>39.948709083242072</v>
      </c>
      <c r="N21">
        <f t="shared" si="6"/>
        <v>36.358450665974999</v>
      </c>
      <c r="O21">
        <f t="shared" si="7"/>
        <v>1.007534183175408E-2</v>
      </c>
      <c r="P21">
        <f t="shared" si="8"/>
        <v>2.7601682523404794</v>
      </c>
      <c r="Q21">
        <f t="shared" si="9"/>
        <v>1.0054954448513983E-2</v>
      </c>
      <c r="R21">
        <f t="shared" si="10"/>
        <v>6.2861747814106205E-3</v>
      </c>
      <c r="S21">
        <f t="shared" si="11"/>
        <v>0</v>
      </c>
      <c r="T21">
        <f t="shared" si="12"/>
        <v>23.791187300385218</v>
      </c>
      <c r="U21">
        <f t="shared" si="13"/>
        <v>23.636700000000001</v>
      </c>
      <c r="V21">
        <f t="shared" si="14"/>
        <v>2.9302341540589998</v>
      </c>
      <c r="W21">
        <f t="shared" si="15"/>
        <v>49.797705918993472</v>
      </c>
      <c r="X21">
        <f t="shared" si="16"/>
        <v>1.4768522368595998</v>
      </c>
      <c r="Y21">
        <f t="shared" si="17"/>
        <v>2.9657033584278221</v>
      </c>
      <c r="Z21">
        <f t="shared" si="18"/>
        <v>1.4533819171994</v>
      </c>
      <c r="AA21">
        <f t="shared" si="19"/>
        <v>-7.2695215266616247</v>
      </c>
      <c r="AB21">
        <f t="shared" si="20"/>
        <v>29.746357544953902</v>
      </c>
      <c r="AC21">
        <f t="shared" si="21"/>
        <v>2.2507282542503644</v>
      </c>
      <c r="AD21">
        <f t="shared" si="22"/>
        <v>24.727564272542644</v>
      </c>
      <c r="AE21">
        <v>8</v>
      </c>
      <c r="AF21">
        <v>1</v>
      </c>
      <c r="AG21">
        <f t="shared" si="23"/>
        <v>1</v>
      </c>
      <c r="AH21">
        <f t="shared" si="24"/>
        <v>0</v>
      </c>
      <c r="AI21">
        <f t="shared" si="25"/>
        <v>48442.47018810756</v>
      </c>
      <c r="AJ21" t="s">
        <v>303</v>
      </c>
      <c r="AK21" t="s">
        <v>303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303</v>
      </c>
      <c r="AQ21" t="s">
        <v>303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0</v>
      </c>
      <c r="AW21">
        <f t="shared" si="29"/>
        <v>-0.3176254221639333</v>
      </c>
      <c r="AX21" t="e">
        <f t="shared" si="30"/>
        <v>#DIV/0!</v>
      </c>
      <c r="AY21" t="e">
        <f t="shared" si="31"/>
        <v>#DIV/0!</v>
      </c>
      <c r="AZ21" t="e">
        <f t="shared" si="32"/>
        <v>#DIV/0!</v>
      </c>
      <c r="BA21" t="e">
        <f t="shared" si="33"/>
        <v>#DIV/0!</v>
      </c>
      <c r="BB21" t="s">
        <v>303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f t="shared" si="42"/>
        <v>0</v>
      </c>
      <c r="BM21">
        <f t="shared" si="43"/>
        <v>0</v>
      </c>
      <c r="BN21">
        <f t="shared" si="44"/>
        <v>0</v>
      </c>
      <c r="BO21">
        <f t="shared" si="45"/>
        <v>0</v>
      </c>
      <c r="BP21">
        <v>6</v>
      </c>
      <c r="BQ21">
        <v>0.5</v>
      </c>
      <c r="BR21" t="s">
        <v>304</v>
      </c>
      <c r="BS21">
        <v>1634302941</v>
      </c>
      <c r="BT21">
        <v>400.17500000000001</v>
      </c>
      <c r="BU21">
        <v>400.024</v>
      </c>
      <c r="BV21">
        <v>16.254799999999999</v>
      </c>
      <c r="BW21">
        <v>16.157499999999999</v>
      </c>
      <c r="BX21">
        <v>397.78</v>
      </c>
      <c r="BY21">
        <v>16.1768</v>
      </c>
      <c r="BZ21">
        <v>999.97299999999996</v>
      </c>
      <c r="CA21">
        <v>90.756</v>
      </c>
      <c r="CB21">
        <v>0.10037699999999999</v>
      </c>
      <c r="CC21">
        <v>23.836600000000001</v>
      </c>
      <c r="CD21">
        <v>23.636700000000001</v>
      </c>
      <c r="CE21">
        <v>999.9</v>
      </c>
      <c r="CF21">
        <v>0</v>
      </c>
      <c r="CG21">
        <v>0</v>
      </c>
      <c r="CH21">
        <v>9987.5</v>
      </c>
      <c r="CI21">
        <v>0</v>
      </c>
      <c r="CJ21">
        <v>1.5289399999999999E-3</v>
      </c>
      <c r="CK21">
        <v>0</v>
      </c>
      <c r="CL21">
        <v>0</v>
      </c>
      <c r="CM21">
        <v>0</v>
      </c>
      <c r="CN21">
        <v>0</v>
      </c>
      <c r="CO21">
        <v>-1.94</v>
      </c>
      <c r="CP21">
        <v>0</v>
      </c>
      <c r="CQ21">
        <v>-22.1</v>
      </c>
      <c r="CR21">
        <v>3.06</v>
      </c>
      <c r="CS21">
        <v>26.562000000000001</v>
      </c>
      <c r="CT21">
        <v>33.436999999999998</v>
      </c>
      <c r="CU21">
        <v>28.562000000000001</v>
      </c>
      <c r="CV21">
        <v>33.25</v>
      </c>
      <c r="CW21">
        <v>27.937000000000001</v>
      </c>
      <c r="CX21">
        <v>0</v>
      </c>
      <c r="CY21">
        <v>0</v>
      </c>
      <c r="CZ21">
        <v>0</v>
      </c>
      <c r="DA21">
        <v>1634302944.0999999</v>
      </c>
      <c r="DB21">
        <v>0</v>
      </c>
      <c r="DC21">
        <v>1.7208000000000001</v>
      </c>
      <c r="DD21">
        <v>-9.5746153556218978</v>
      </c>
      <c r="DE21">
        <v>-0.1446154891668229</v>
      </c>
      <c r="DF21">
        <v>-23.7668</v>
      </c>
      <c r="DG21">
        <v>15</v>
      </c>
      <c r="DH21">
        <v>1634302855.5</v>
      </c>
      <c r="DI21" t="s">
        <v>305</v>
      </c>
      <c r="DJ21">
        <v>1634302855.5</v>
      </c>
      <c r="DK21">
        <v>1634302849.5</v>
      </c>
      <c r="DL21">
        <v>2</v>
      </c>
      <c r="DM21">
        <v>6.9000000000000006E-2</v>
      </c>
      <c r="DN21">
        <v>-4.0000000000000001E-3</v>
      </c>
      <c r="DO21">
        <v>2.395</v>
      </c>
      <c r="DP21">
        <v>7.2999999999999995E-2</v>
      </c>
      <c r="DQ21">
        <v>400</v>
      </c>
      <c r="DR21">
        <v>16</v>
      </c>
      <c r="DS21">
        <v>0.35</v>
      </c>
      <c r="DT21">
        <v>0.14000000000000001</v>
      </c>
      <c r="DU21">
        <v>0.1440704487804878</v>
      </c>
      <c r="DV21">
        <v>0.13125097003484329</v>
      </c>
      <c r="DW21">
        <v>2.521011570483719E-2</v>
      </c>
      <c r="DX21">
        <v>1</v>
      </c>
      <c r="DY21">
        <v>1.8770588235294119</v>
      </c>
      <c r="DZ21">
        <v>-2.2567202028740518</v>
      </c>
      <c r="EA21">
        <v>1.650671038969526</v>
      </c>
      <c r="EB21">
        <v>0</v>
      </c>
      <c r="EC21">
        <v>9.2528826829268301E-2</v>
      </c>
      <c r="ED21">
        <v>9.065659233449614E-3</v>
      </c>
      <c r="EE21">
        <v>5.7589802570833064E-3</v>
      </c>
      <c r="EF21">
        <v>1</v>
      </c>
      <c r="EG21">
        <v>2</v>
      </c>
      <c r="EH21">
        <v>3</v>
      </c>
      <c r="EI21" t="s">
        <v>306</v>
      </c>
      <c r="EJ21">
        <v>100</v>
      </c>
      <c r="EK21">
        <v>100</v>
      </c>
      <c r="EL21">
        <v>2.395</v>
      </c>
      <c r="EM21">
        <v>7.8E-2</v>
      </c>
      <c r="EN21">
        <v>1.7817372335161079</v>
      </c>
      <c r="EO21">
        <v>1.948427853356016E-3</v>
      </c>
      <c r="EP21">
        <v>-1.17243448438673E-6</v>
      </c>
      <c r="EQ21">
        <v>3.7522437633766031E-10</v>
      </c>
      <c r="ER21">
        <v>-6.0589448815553337E-2</v>
      </c>
      <c r="ES21">
        <v>1.324990706552629E-3</v>
      </c>
      <c r="ET21">
        <v>4.5198677459254959E-4</v>
      </c>
      <c r="EU21">
        <v>-2.6198240979392152E-7</v>
      </c>
      <c r="EV21">
        <v>2</v>
      </c>
      <c r="EW21">
        <v>2078</v>
      </c>
      <c r="EX21">
        <v>1</v>
      </c>
      <c r="EY21">
        <v>28</v>
      </c>
      <c r="EZ21">
        <v>1.4</v>
      </c>
      <c r="FA21">
        <v>1.5</v>
      </c>
      <c r="FB21">
        <v>1.6064499999999999</v>
      </c>
      <c r="FC21">
        <v>2.4706999999999999</v>
      </c>
      <c r="FD21">
        <v>2.8491200000000001</v>
      </c>
      <c r="FE21">
        <v>3.1994600000000002</v>
      </c>
      <c r="FF21">
        <v>3.0981399999999999</v>
      </c>
      <c r="FG21">
        <v>2.3742700000000001</v>
      </c>
      <c r="FH21">
        <v>26.1279</v>
      </c>
      <c r="FI21">
        <v>16.1021</v>
      </c>
      <c r="FJ21">
        <v>18</v>
      </c>
      <c r="FK21">
        <v>1050.83</v>
      </c>
      <c r="FL21">
        <v>841.80399999999997</v>
      </c>
      <c r="FM21">
        <v>25.001200000000001</v>
      </c>
      <c r="FN21">
        <v>21.366800000000001</v>
      </c>
      <c r="FO21">
        <v>30.001100000000001</v>
      </c>
      <c r="FP21">
        <v>20.8994</v>
      </c>
      <c r="FQ21">
        <v>20.919599999999999</v>
      </c>
      <c r="FR21">
        <v>32.163800000000002</v>
      </c>
      <c r="FS21">
        <v>12.211600000000001</v>
      </c>
      <c r="FT21">
        <v>80.138300000000001</v>
      </c>
      <c r="FU21">
        <v>25</v>
      </c>
      <c r="FV21">
        <v>400</v>
      </c>
      <c r="FW21">
        <v>16.083400000000001</v>
      </c>
      <c r="FX21">
        <v>101.521</v>
      </c>
      <c r="FY21">
        <v>102.551</v>
      </c>
    </row>
    <row r="22" spans="1:181" x14ac:dyDescent="0.2">
      <c r="A22">
        <v>4</v>
      </c>
      <c r="B22">
        <v>1634302946</v>
      </c>
      <c r="C22">
        <v>15</v>
      </c>
      <c r="D22" t="s">
        <v>312</v>
      </c>
      <c r="E22" t="s">
        <v>313</v>
      </c>
      <c r="F22" t="s">
        <v>302</v>
      </c>
      <c r="G22">
        <v>1634302946</v>
      </c>
      <c r="H22">
        <f t="shared" si="0"/>
        <v>1.4993863759085648E-4</v>
      </c>
      <c r="I22">
        <f t="shared" si="1"/>
        <v>0.14993863759085649</v>
      </c>
      <c r="J22">
        <f t="shared" si="2"/>
        <v>-0.33333506206917413</v>
      </c>
      <c r="K22">
        <f t="shared" si="3"/>
        <v>400.15699999999998</v>
      </c>
      <c r="L22">
        <f t="shared" si="4"/>
        <v>447.344306326788</v>
      </c>
      <c r="M22">
        <f t="shared" si="5"/>
        <v>40.643770474432166</v>
      </c>
      <c r="N22">
        <f t="shared" si="6"/>
        <v>36.356535741524496</v>
      </c>
      <c r="O22">
        <f t="shared" si="7"/>
        <v>9.1625974024971066E-3</v>
      </c>
      <c r="P22">
        <f t="shared" si="8"/>
        <v>2.7635514673000499</v>
      </c>
      <c r="Q22">
        <f t="shared" si="9"/>
        <v>9.145753832590359E-3</v>
      </c>
      <c r="R22">
        <f t="shared" si="10"/>
        <v>5.7176068620483364E-3</v>
      </c>
      <c r="S22">
        <f t="shared" si="11"/>
        <v>0</v>
      </c>
      <c r="T22">
        <f t="shared" si="12"/>
        <v>23.804840292487388</v>
      </c>
      <c r="U22">
        <f t="shared" si="13"/>
        <v>23.636500000000002</v>
      </c>
      <c r="V22">
        <f t="shared" si="14"/>
        <v>2.9301988537084633</v>
      </c>
      <c r="W22">
        <f t="shared" si="15"/>
        <v>49.767654859767283</v>
      </c>
      <c r="X22">
        <f t="shared" si="16"/>
        <v>1.4768045406104</v>
      </c>
      <c r="Y22">
        <f t="shared" si="17"/>
        <v>2.9673982926695324</v>
      </c>
      <c r="Z22">
        <f t="shared" si="18"/>
        <v>1.4533943130980633</v>
      </c>
      <c r="AA22">
        <f t="shared" si="19"/>
        <v>-6.6122939177567712</v>
      </c>
      <c r="AB22">
        <f t="shared" si="20"/>
        <v>31.228007773384569</v>
      </c>
      <c r="AC22">
        <f t="shared" si="21"/>
        <v>2.3600541545811629</v>
      </c>
      <c r="AD22">
        <f t="shared" si="22"/>
        <v>26.975768010208959</v>
      </c>
      <c r="AE22">
        <v>8</v>
      </c>
      <c r="AF22">
        <v>1</v>
      </c>
      <c r="AG22">
        <f t="shared" si="23"/>
        <v>1</v>
      </c>
      <c r="AH22">
        <f t="shared" si="24"/>
        <v>0</v>
      </c>
      <c r="AI22">
        <f t="shared" si="25"/>
        <v>48533.906767230947</v>
      </c>
      <c r="AJ22" t="s">
        <v>303</v>
      </c>
      <c r="AK22" t="s">
        <v>303</v>
      </c>
      <c r="AL22">
        <v>0</v>
      </c>
      <c r="AM22">
        <v>0</v>
      </c>
      <c r="AN22" t="e">
        <f t="shared" si="26"/>
        <v>#DIV/0!</v>
      </c>
      <c r="AO22">
        <v>0</v>
      </c>
      <c r="AP22" t="s">
        <v>303</v>
      </c>
      <c r="AQ22" t="s">
        <v>303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0</v>
      </c>
      <c r="AW22">
        <f t="shared" si="29"/>
        <v>-0.33333506206917413</v>
      </c>
      <c r="AX22" t="e">
        <f t="shared" si="30"/>
        <v>#DIV/0!</v>
      </c>
      <c r="AY22" t="e">
        <f t="shared" si="31"/>
        <v>#DIV/0!</v>
      </c>
      <c r="AZ22" t="e">
        <f t="shared" si="32"/>
        <v>#DIV/0!</v>
      </c>
      <c r="BA22" t="e">
        <f t="shared" si="33"/>
        <v>#DIV/0!</v>
      </c>
      <c r="BB22" t="s">
        <v>303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f t="shared" si="42"/>
        <v>0</v>
      </c>
      <c r="BM22">
        <f t="shared" si="43"/>
        <v>0</v>
      </c>
      <c r="BN22">
        <f t="shared" si="44"/>
        <v>0</v>
      </c>
      <c r="BO22">
        <f t="shared" si="45"/>
        <v>0</v>
      </c>
      <c r="BP22">
        <v>6</v>
      </c>
      <c r="BQ22">
        <v>0.5</v>
      </c>
      <c r="BR22" t="s">
        <v>304</v>
      </c>
      <c r="BS22">
        <v>1634302946</v>
      </c>
      <c r="BT22">
        <v>400.15699999999998</v>
      </c>
      <c r="BU22">
        <v>399.99299999999999</v>
      </c>
      <c r="BV22">
        <v>16.2544</v>
      </c>
      <c r="BW22">
        <v>16.165900000000001</v>
      </c>
      <c r="BX22">
        <v>397.762</v>
      </c>
      <c r="BY22">
        <v>16.176400000000001</v>
      </c>
      <c r="BZ22">
        <v>1000.01</v>
      </c>
      <c r="CA22">
        <v>90.755899999999997</v>
      </c>
      <c r="CB22">
        <v>9.9778500000000006E-2</v>
      </c>
      <c r="CC22">
        <v>23.8461</v>
      </c>
      <c r="CD22">
        <v>23.636500000000002</v>
      </c>
      <c r="CE22">
        <v>999.9</v>
      </c>
      <c r="CF22">
        <v>0</v>
      </c>
      <c r="CG22">
        <v>0</v>
      </c>
      <c r="CH22">
        <v>10007.5</v>
      </c>
      <c r="CI22">
        <v>0</v>
      </c>
      <c r="CJ22">
        <v>1.5289399999999999E-3</v>
      </c>
      <c r="CK22">
        <v>0</v>
      </c>
      <c r="CL22">
        <v>0</v>
      </c>
      <c r="CM22">
        <v>0</v>
      </c>
      <c r="CN22">
        <v>0</v>
      </c>
      <c r="CO22">
        <v>1.82</v>
      </c>
      <c r="CP22">
        <v>0</v>
      </c>
      <c r="CQ22">
        <v>-24.34</v>
      </c>
      <c r="CR22">
        <v>2.15</v>
      </c>
      <c r="CS22">
        <v>27.187000000000001</v>
      </c>
      <c r="CT22">
        <v>33.5</v>
      </c>
      <c r="CU22">
        <v>28.875</v>
      </c>
      <c r="CV22">
        <v>33.311999999999998</v>
      </c>
      <c r="CW22">
        <v>28.062000000000001</v>
      </c>
      <c r="CX22">
        <v>0</v>
      </c>
      <c r="CY22">
        <v>0</v>
      </c>
      <c r="CZ22">
        <v>0</v>
      </c>
      <c r="DA22">
        <v>1634302948.9000001</v>
      </c>
      <c r="DB22">
        <v>0</v>
      </c>
      <c r="DC22">
        <v>1.5604</v>
      </c>
      <c r="DD22">
        <v>-0.46076919488181411</v>
      </c>
      <c r="DE22">
        <v>-3.567692484587639</v>
      </c>
      <c r="DF22">
        <v>-23.935199999999998</v>
      </c>
      <c r="DG22">
        <v>15</v>
      </c>
      <c r="DH22">
        <v>1634302855.5</v>
      </c>
      <c r="DI22" t="s">
        <v>305</v>
      </c>
      <c r="DJ22">
        <v>1634302855.5</v>
      </c>
      <c r="DK22">
        <v>1634302849.5</v>
      </c>
      <c r="DL22">
        <v>2</v>
      </c>
      <c r="DM22">
        <v>6.9000000000000006E-2</v>
      </c>
      <c r="DN22">
        <v>-4.0000000000000001E-3</v>
      </c>
      <c r="DO22">
        <v>2.395</v>
      </c>
      <c r="DP22">
        <v>7.2999999999999995E-2</v>
      </c>
      <c r="DQ22">
        <v>400</v>
      </c>
      <c r="DR22">
        <v>16</v>
      </c>
      <c r="DS22">
        <v>0.35</v>
      </c>
      <c r="DT22">
        <v>0.14000000000000001</v>
      </c>
      <c r="DU22">
        <v>0.14908574146341461</v>
      </c>
      <c r="DV22">
        <v>0.15968101881533139</v>
      </c>
      <c r="DW22">
        <v>2.5211303856347081E-2</v>
      </c>
      <c r="DX22">
        <v>1</v>
      </c>
      <c r="DY22">
        <v>1.795428571428572</v>
      </c>
      <c r="DZ22">
        <v>-2.435225048923682</v>
      </c>
      <c r="EA22">
        <v>1.713384858538614</v>
      </c>
      <c r="EB22">
        <v>0</v>
      </c>
      <c r="EC22">
        <v>9.2325953658536575E-2</v>
      </c>
      <c r="ED22">
        <v>1.2570474564460039E-2</v>
      </c>
      <c r="EE22">
        <v>4.6745422254078264E-3</v>
      </c>
      <c r="EF22">
        <v>1</v>
      </c>
      <c r="EG22">
        <v>2</v>
      </c>
      <c r="EH22">
        <v>3</v>
      </c>
      <c r="EI22" t="s">
        <v>306</v>
      </c>
      <c r="EJ22">
        <v>100</v>
      </c>
      <c r="EK22">
        <v>100</v>
      </c>
      <c r="EL22">
        <v>2.395</v>
      </c>
      <c r="EM22">
        <v>7.8E-2</v>
      </c>
      <c r="EN22">
        <v>1.7817372335161079</v>
      </c>
      <c r="EO22">
        <v>1.948427853356016E-3</v>
      </c>
      <c r="EP22">
        <v>-1.17243448438673E-6</v>
      </c>
      <c r="EQ22">
        <v>3.7522437633766031E-10</v>
      </c>
      <c r="ER22">
        <v>-6.0589448815553337E-2</v>
      </c>
      <c r="ES22">
        <v>1.324990706552629E-3</v>
      </c>
      <c r="ET22">
        <v>4.5198677459254959E-4</v>
      </c>
      <c r="EU22">
        <v>-2.6198240979392152E-7</v>
      </c>
      <c r="EV22">
        <v>2</v>
      </c>
      <c r="EW22">
        <v>2078</v>
      </c>
      <c r="EX22">
        <v>1</v>
      </c>
      <c r="EY22">
        <v>28</v>
      </c>
      <c r="EZ22">
        <v>1.5</v>
      </c>
      <c r="FA22">
        <v>1.6</v>
      </c>
      <c r="FB22">
        <v>1.6064499999999999</v>
      </c>
      <c r="FC22">
        <v>2.4645999999999999</v>
      </c>
      <c r="FD22">
        <v>2.8491200000000001</v>
      </c>
      <c r="FE22">
        <v>3.1994600000000002</v>
      </c>
      <c r="FF22">
        <v>3.0981399999999999</v>
      </c>
      <c r="FG22">
        <v>2.4243199999999998</v>
      </c>
      <c r="FH22">
        <v>26.148499999999999</v>
      </c>
      <c r="FI22">
        <v>16.1021</v>
      </c>
      <c r="FJ22">
        <v>18</v>
      </c>
      <c r="FK22">
        <v>1050.24</v>
      </c>
      <c r="FL22">
        <v>841.68899999999996</v>
      </c>
      <c r="FM22">
        <v>25.001300000000001</v>
      </c>
      <c r="FN22">
        <v>21.3813</v>
      </c>
      <c r="FO22">
        <v>30.001000000000001</v>
      </c>
      <c r="FP22">
        <v>20.914200000000001</v>
      </c>
      <c r="FQ22">
        <v>20.935300000000002</v>
      </c>
      <c r="FR22">
        <v>32.165300000000002</v>
      </c>
      <c r="FS22">
        <v>12.211600000000001</v>
      </c>
      <c r="FT22">
        <v>80.523200000000003</v>
      </c>
      <c r="FU22">
        <v>25</v>
      </c>
      <c r="FV22">
        <v>400</v>
      </c>
      <c r="FW22">
        <v>16.124099999999999</v>
      </c>
      <c r="FX22">
        <v>101.518</v>
      </c>
      <c r="FY22">
        <v>102.54900000000001</v>
      </c>
    </row>
    <row r="23" spans="1:181" x14ac:dyDescent="0.2">
      <c r="A23">
        <v>5</v>
      </c>
      <c r="B23">
        <v>1634302951</v>
      </c>
      <c r="C23">
        <v>20</v>
      </c>
      <c r="D23" t="s">
        <v>314</v>
      </c>
      <c r="E23" t="s">
        <v>315</v>
      </c>
      <c r="F23" t="s">
        <v>302</v>
      </c>
      <c r="G23">
        <v>1634302951</v>
      </c>
      <c r="H23">
        <f t="shared" si="0"/>
        <v>1.3841217075005865E-4</v>
      </c>
      <c r="I23">
        <f t="shared" si="1"/>
        <v>0.13841217075005866</v>
      </c>
      <c r="J23">
        <f t="shared" si="2"/>
        <v>-0.35870810821150478</v>
      </c>
      <c r="K23">
        <f t="shared" si="3"/>
        <v>400.16800000000001</v>
      </c>
      <c r="L23">
        <f t="shared" si="4"/>
        <v>456.92311408096577</v>
      </c>
      <c r="M23">
        <f t="shared" si="5"/>
        <v>41.514022312925249</v>
      </c>
      <c r="N23">
        <f t="shared" si="6"/>
        <v>36.357502540295997</v>
      </c>
      <c r="O23">
        <f t="shared" si="7"/>
        <v>8.4525355327026742E-3</v>
      </c>
      <c r="P23">
        <f t="shared" si="8"/>
        <v>2.7626021772054581</v>
      </c>
      <c r="Q23">
        <f t="shared" si="9"/>
        <v>8.4381942931379631E-3</v>
      </c>
      <c r="R23">
        <f t="shared" si="10"/>
        <v>5.2751578821448805E-3</v>
      </c>
      <c r="S23">
        <f t="shared" si="11"/>
        <v>0</v>
      </c>
      <c r="T23">
        <f t="shared" si="12"/>
        <v>23.817000191170248</v>
      </c>
      <c r="U23">
        <f t="shared" si="13"/>
        <v>23.646999999999998</v>
      </c>
      <c r="V23">
        <f t="shared" si="14"/>
        <v>2.9320526249529384</v>
      </c>
      <c r="W23">
        <f t="shared" si="15"/>
        <v>49.778014963314625</v>
      </c>
      <c r="X23">
        <f t="shared" si="16"/>
        <v>1.4779116541601998</v>
      </c>
      <c r="Y23">
        <f t="shared" si="17"/>
        <v>2.9690048011142878</v>
      </c>
      <c r="Z23">
        <f t="shared" si="18"/>
        <v>1.4541409707927386</v>
      </c>
      <c r="AA23">
        <f t="shared" si="19"/>
        <v>-6.1039767300775862</v>
      </c>
      <c r="AB23">
        <f t="shared" si="20"/>
        <v>30.993874724978145</v>
      </c>
      <c r="AC23">
        <f t="shared" si="21"/>
        <v>2.343395424828389</v>
      </c>
      <c r="AD23">
        <f t="shared" si="22"/>
        <v>27.233293419728948</v>
      </c>
      <c r="AE23">
        <v>8</v>
      </c>
      <c r="AF23">
        <v>1</v>
      </c>
      <c r="AG23">
        <f t="shared" si="23"/>
        <v>1</v>
      </c>
      <c r="AH23">
        <f t="shared" si="24"/>
        <v>0</v>
      </c>
      <c r="AI23">
        <f t="shared" si="25"/>
        <v>48506.336868762701</v>
      </c>
      <c r="AJ23" t="s">
        <v>303</v>
      </c>
      <c r="AK23" t="s">
        <v>303</v>
      </c>
      <c r="AL23">
        <v>0</v>
      </c>
      <c r="AM23">
        <v>0</v>
      </c>
      <c r="AN23" t="e">
        <f t="shared" si="26"/>
        <v>#DIV/0!</v>
      </c>
      <c r="AO23">
        <v>0</v>
      </c>
      <c r="AP23" t="s">
        <v>303</v>
      </c>
      <c r="AQ23" t="s">
        <v>303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0</v>
      </c>
      <c r="AW23">
        <f t="shared" si="29"/>
        <v>-0.35870810821150478</v>
      </c>
      <c r="AX23" t="e">
        <f t="shared" si="30"/>
        <v>#DIV/0!</v>
      </c>
      <c r="AY23" t="e">
        <f t="shared" si="31"/>
        <v>#DIV/0!</v>
      </c>
      <c r="AZ23" t="e">
        <f t="shared" si="32"/>
        <v>#DIV/0!</v>
      </c>
      <c r="BA23" t="e">
        <f t="shared" si="33"/>
        <v>#DIV/0!</v>
      </c>
      <c r="BB23" t="s">
        <v>303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f t="shared" si="42"/>
        <v>0</v>
      </c>
      <c r="BM23">
        <f t="shared" si="43"/>
        <v>0</v>
      </c>
      <c r="BN23">
        <f t="shared" si="44"/>
        <v>0</v>
      </c>
      <c r="BO23">
        <f t="shared" si="45"/>
        <v>0</v>
      </c>
      <c r="BP23">
        <v>6</v>
      </c>
      <c r="BQ23">
        <v>0.5</v>
      </c>
      <c r="BR23" t="s">
        <v>304</v>
      </c>
      <c r="BS23">
        <v>1634302951</v>
      </c>
      <c r="BT23">
        <v>400.16800000000001</v>
      </c>
      <c r="BU23">
        <v>399.98599999999999</v>
      </c>
      <c r="BV23">
        <v>16.2666</v>
      </c>
      <c r="BW23">
        <v>16.184899999999999</v>
      </c>
      <c r="BX23">
        <v>397.77300000000002</v>
      </c>
      <c r="BY23">
        <v>16.188400000000001</v>
      </c>
      <c r="BZ23">
        <v>999.95600000000002</v>
      </c>
      <c r="CA23">
        <v>90.755799999999994</v>
      </c>
      <c r="CB23">
        <v>9.9796999999999997E-2</v>
      </c>
      <c r="CC23">
        <v>23.8551</v>
      </c>
      <c r="CD23">
        <v>23.646999999999998</v>
      </c>
      <c r="CE23">
        <v>999.9</v>
      </c>
      <c r="CF23">
        <v>0</v>
      </c>
      <c r="CG23">
        <v>0</v>
      </c>
      <c r="CH23">
        <v>10001.9</v>
      </c>
      <c r="CI23">
        <v>0</v>
      </c>
      <c r="CJ23">
        <v>1.5289399999999999E-3</v>
      </c>
      <c r="CK23">
        <v>0</v>
      </c>
      <c r="CL23">
        <v>0</v>
      </c>
      <c r="CM23">
        <v>0</v>
      </c>
      <c r="CN23">
        <v>0</v>
      </c>
      <c r="CO23">
        <v>1.38</v>
      </c>
      <c r="CP23">
        <v>0</v>
      </c>
      <c r="CQ23">
        <v>-20.51</v>
      </c>
      <c r="CR23">
        <v>3.88</v>
      </c>
      <c r="CS23">
        <v>26.562000000000001</v>
      </c>
      <c r="CT23">
        <v>33.5</v>
      </c>
      <c r="CU23">
        <v>28.562000000000001</v>
      </c>
      <c r="CV23">
        <v>33.186999999999998</v>
      </c>
      <c r="CW23">
        <v>28.062000000000001</v>
      </c>
      <c r="CX23">
        <v>0</v>
      </c>
      <c r="CY23">
        <v>0</v>
      </c>
      <c r="CZ23">
        <v>0</v>
      </c>
      <c r="DA23">
        <v>1634302954.3</v>
      </c>
      <c r="DB23">
        <v>0</v>
      </c>
      <c r="DC23">
        <v>1.973076923076923</v>
      </c>
      <c r="DD23">
        <v>7.1405129525502717</v>
      </c>
      <c r="DE23">
        <v>14.59111090690662</v>
      </c>
      <c r="DF23">
        <v>-23.916538461538462</v>
      </c>
      <c r="DG23">
        <v>15</v>
      </c>
      <c r="DH23">
        <v>1634302855.5</v>
      </c>
      <c r="DI23" t="s">
        <v>305</v>
      </c>
      <c r="DJ23">
        <v>1634302855.5</v>
      </c>
      <c r="DK23">
        <v>1634302849.5</v>
      </c>
      <c r="DL23">
        <v>2</v>
      </c>
      <c r="DM23">
        <v>6.9000000000000006E-2</v>
      </c>
      <c r="DN23">
        <v>-4.0000000000000001E-3</v>
      </c>
      <c r="DO23">
        <v>2.395</v>
      </c>
      <c r="DP23">
        <v>7.2999999999999995E-2</v>
      </c>
      <c r="DQ23">
        <v>400</v>
      </c>
      <c r="DR23">
        <v>16</v>
      </c>
      <c r="DS23">
        <v>0.35</v>
      </c>
      <c r="DT23">
        <v>0.14000000000000001</v>
      </c>
      <c r="DU23">
        <v>0.16402304878048779</v>
      </c>
      <c r="DV23">
        <v>9.2452912891986233E-2</v>
      </c>
      <c r="DW23">
        <v>1.951477241070269E-2</v>
      </c>
      <c r="DX23">
        <v>1</v>
      </c>
      <c r="DY23">
        <v>2.033235294117647</v>
      </c>
      <c r="DZ23">
        <v>2.1192988606485592</v>
      </c>
      <c r="EA23">
        <v>1.8387443295201651</v>
      </c>
      <c r="EB23">
        <v>0</v>
      </c>
      <c r="EC23">
        <v>9.0761604878048768E-2</v>
      </c>
      <c r="ED23">
        <v>-3.5903299651567973E-2</v>
      </c>
      <c r="EE23">
        <v>6.2627010174622364E-3</v>
      </c>
      <c r="EF23">
        <v>1</v>
      </c>
      <c r="EG23">
        <v>2</v>
      </c>
      <c r="EH23">
        <v>3</v>
      </c>
      <c r="EI23" t="s">
        <v>306</v>
      </c>
      <c r="EJ23">
        <v>100</v>
      </c>
      <c r="EK23">
        <v>100</v>
      </c>
      <c r="EL23">
        <v>2.395</v>
      </c>
      <c r="EM23">
        <v>7.8200000000000006E-2</v>
      </c>
      <c r="EN23">
        <v>1.7817372335161079</v>
      </c>
      <c r="EO23">
        <v>1.948427853356016E-3</v>
      </c>
      <c r="EP23">
        <v>-1.17243448438673E-6</v>
      </c>
      <c r="EQ23">
        <v>3.7522437633766031E-10</v>
      </c>
      <c r="ER23">
        <v>-6.0589448815553337E-2</v>
      </c>
      <c r="ES23">
        <v>1.324990706552629E-3</v>
      </c>
      <c r="ET23">
        <v>4.5198677459254959E-4</v>
      </c>
      <c r="EU23">
        <v>-2.6198240979392152E-7</v>
      </c>
      <c r="EV23">
        <v>2</v>
      </c>
      <c r="EW23">
        <v>2078</v>
      </c>
      <c r="EX23">
        <v>1</v>
      </c>
      <c r="EY23">
        <v>28</v>
      </c>
      <c r="EZ23">
        <v>1.6</v>
      </c>
      <c r="FA23">
        <v>1.7</v>
      </c>
      <c r="FB23">
        <v>1.6064499999999999</v>
      </c>
      <c r="FC23">
        <v>2.4682599999999999</v>
      </c>
      <c r="FD23">
        <v>2.8491200000000001</v>
      </c>
      <c r="FE23">
        <v>3.1994600000000002</v>
      </c>
      <c r="FF23">
        <v>3.0981399999999999</v>
      </c>
      <c r="FG23">
        <v>2.3974600000000001</v>
      </c>
      <c r="FH23">
        <v>26.148499999999999</v>
      </c>
      <c r="FI23">
        <v>16.093399999999999</v>
      </c>
      <c r="FJ23">
        <v>18</v>
      </c>
      <c r="FK23">
        <v>1050.95</v>
      </c>
      <c r="FL23">
        <v>841.79300000000001</v>
      </c>
      <c r="FM23">
        <v>25.001300000000001</v>
      </c>
      <c r="FN23">
        <v>21.395600000000002</v>
      </c>
      <c r="FO23">
        <v>30.001000000000001</v>
      </c>
      <c r="FP23">
        <v>20.929200000000002</v>
      </c>
      <c r="FQ23">
        <v>20.950600000000001</v>
      </c>
      <c r="FR23">
        <v>32.165100000000002</v>
      </c>
      <c r="FS23">
        <v>12.211600000000001</v>
      </c>
      <c r="FT23">
        <v>80.905900000000003</v>
      </c>
      <c r="FU23">
        <v>25</v>
      </c>
      <c r="FV23">
        <v>400</v>
      </c>
      <c r="FW23">
        <v>16.1309</v>
      </c>
      <c r="FX23">
        <v>101.518</v>
      </c>
      <c r="FY23">
        <v>102.547</v>
      </c>
    </row>
    <row r="24" spans="1:181" x14ac:dyDescent="0.2">
      <c r="A24">
        <v>6</v>
      </c>
      <c r="B24">
        <v>1634302956</v>
      </c>
      <c r="C24">
        <v>25</v>
      </c>
      <c r="D24" t="s">
        <v>316</v>
      </c>
      <c r="E24" t="s">
        <v>317</v>
      </c>
      <c r="F24" t="s">
        <v>302</v>
      </c>
      <c r="G24">
        <v>1634302956</v>
      </c>
      <c r="H24">
        <f t="shared" si="0"/>
        <v>1.4130175429964917E-4</v>
      </c>
      <c r="I24">
        <f t="shared" si="1"/>
        <v>0.14130175429964917</v>
      </c>
      <c r="J24">
        <f t="shared" si="2"/>
        <v>-0.34321072380750367</v>
      </c>
      <c r="K24">
        <f t="shared" si="3"/>
        <v>400.14499999999998</v>
      </c>
      <c r="L24">
        <f t="shared" si="4"/>
        <v>452.67527069622037</v>
      </c>
      <c r="M24">
        <f t="shared" si="5"/>
        <v>41.129404683382681</v>
      </c>
      <c r="N24">
        <f t="shared" si="6"/>
        <v>36.356582085254999</v>
      </c>
      <c r="O24">
        <f t="shared" si="7"/>
        <v>8.6313174869824157E-3</v>
      </c>
      <c r="P24">
        <f t="shared" si="8"/>
        <v>2.7646598635948982</v>
      </c>
      <c r="Q24">
        <f t="shared" si="9"/>
        <v>8.6163748487732977E-3</v>
      </c>
      <c r="R24">
        <f t="shared" si="10"/>
        <v>5.3865746336621131E-3</v>
      </c>
      <c r="S24">
        <f t="shared" si="11"/>
        <v>0</v>
      </c>
      <c r="T24">
        <f t="shared" si="12"/>
        <v>23.824731942750514</v>
      </c>
      <c r="U24">
        <f t="shared" si="13"/>
        <v>23.6523</v>
      </c>
      <c r="V24">
        <f t="shared" si="14"/>
        <v>2.9329887274950259</v>
      </c>
      <c r="W24">
        <f t="shared" si="15"/>
        <v>49.794552623997596</v>
      </c>
      <c r="X24">
        <f t="shared" si="16"/>
        <v>1.4791585176162003</v>
      </c>
      <c r="Y24">
        <f t="shared" si="17"/>
        <v>2.9705227573494581</v>
      </c>
      <c r="Z24">
        <f t="shared" si="18"/>
        <v>1.4538302098788256</v>
      </c>
      <c r="AA24">
        <f t="shared" si="19"/>
        <v>-6.2314073646145287</v>
      </c>
      <c r="AB24">
        <f t="shared" si="20"/>
        <v>31.493914784223083</v>
      </c>
      <c r="AC24">
        <f t="shared" si="21"/>
        <v>2.3795963287772701</v>
      </c>
      <c r="AD24">
        <f t="shared" si="22"/>
        <v>27.642103748385825</v>
      </c>
      <c r="AE24">
        <v>8</v>
      </c>
      <c r="AF24">
        <v>1</v>
      </c>
      <c r="AG24">
        <f t="shared" si="23"/>
        <v>1</v>
      </c>
      <c r="AH24">
        <f t="shared" si="24"/>
        <v>0</v>
      </c>
      <c r="AI24">
        <f t="shared" si="25"/>
        <v>48561.571069890451</v>
      </c>
      <c r="AJ24" t="s">
        <v>303</v>
      </c>
      <c r="AK24" t="s">
        <v>303</v>
      </c>
      <c r="AL24">
        <v>0</v>
      </c>
      <c r="AM24">
        <v>0</v>
      </c>
      <c r="AN24" t="e">
        <f t="shared" si="26"/>
        <v>#DIV/0!</v>
      </c>
      <c r="AO24">
        <v>0</v>
      </c>
      <c r="AP24" t="s">
        <v>303</v>
      </c>
      <c r="AQ24" t="s">
        <v>303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0</v>
      </c>
      <c r="AW24">
        <f t="shared" si="29"/>
        <v>-0.34321072380750367</v>
      </c>
      <c r="AX24" t="e">
        <f t="shared" si="30"/>
        <v>#DIV/0!</v>
      </c>
      <c r="AY24" t="e">
        <f t="shared" si="31"/>
        <v>#DIV/0!</v>
      </c>
      <c r="AZ24" t="e">
        <f t="shared" si="32"/>
        <v>#DIV/0!</v>
      </c>
      <c r="BA24" t="e">
        <f t="shared" si="33"/>
        <v>#DIV/0!</v>
      </c>
      <c r="BB24" t="s">
        <v>303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f t="shared" si="42"/>
        <v>0</v>
      </c>
      <c r="BM24">
        <f t="shared" si="43"/>
        <v>0</v>
      </c>
      <c r="BN24">
        <f t="shared" si="44"/>
        <v>0</v>
      </c>
      <c r="BO24">
        <f t="shared" si="45"/>
        <v>0</v>
      </c>
      <c r="BP24">
        <v>6</v>
      </c>
      <c r="BQ24">
        <v>0.5</v>
      </c>
      <c r="BR24" t="s">
        <v>304</v>
      </c>
      <c r="BS24">
        <v>1634302956</v>
      </c>
      <c r="BT24">
        <v>400.14499999999998</v>
      </c>
      <c r="BU24">
        <v>399.97300000000001</v>
      </c>
      <c r="BV24">
        <v>16.279800000000002</v>
      </c>
      <c r="BW24">
        <v>16.196400000000001</v>
      </c>
      <c r="BX24">
        <v>397.75</v>
      </c>
      <c r="BY24">
        <v>16.2014</v>
      </c>
      <c r="BZ24">
        <v>1000.01</v>
      </c>
      <c r="CA24">
        <v>90.758200000000002</v>
      </c>
      <c r="CB24">
        <v>0.10031900000000001</v>
      </c>
      <c r="CC24">
        <v>23.863600000000002</v>
      </c>
      <c r="CD24">
        <v>23.6523</v>
      </c>
      <c r="CE24">
        <v>999.9</v>
      </c>
      <c r="CF24">
        <v>0</v>
      </c>
      <c r="CG24">
        <v>0</v>
      </c>
      <c r="CH24">
        <v>10013.799999999999</v>
      </c>
      <c r="CI24">
        <v>0</v>
      </c>
      <c r="CJ24">
        <v>1.5289399999999999E-3</v>
      </c>
      <c r="CK24">
        <v>0</v>
      </c>
      <c r="CL24">
        <v>0</v>
      </c>
      <c r="CM24">
        <v>0</v>
      </c>
      <c r="CN24">
        <v>0</v>
      </c>
      <c r="CO24">
        <v>-0.27</v>
      </c>
      <c r="CP24">
        <v>0</v>
      </c>
      <c r="CQ24">
        <v>-24.6</v>
      </c>
      <c r="CR24">
        <v>2.94</v>
      </c>
      <c r="CS24">
        <v>27.187000000000001</v>
      </c>
      <c r="CT24">
        <v>33.561999999999998</v>
      </c>
      <c r="CU24">
        <v>28.875</v>
      </c>
      <c r="CV24">
        <v>33.436999999999998</v>
      </c>
      <c r="CW24">
        <v>28.062000000000001</v>
      </c>
      <c r="CX24">
        <v>0</v>
      </c>
      <c r="CY24">
        <v>0</v>
      </c>
      <c r="CZ24">
        <v>0</v>
      </c>
      <c r="DA24">
        <v>1634302959.0999999</v>
      </c>
      <c r="DB24">
        <v>0</v>
      </c>
      <c r="DC24">
        <v>2.1976923076923081</v>
      </c>
      <c r="DD24">
        <v>2.309060003630516</v>
      </c>
      <c r="DE24">
        <v>4.5052989482984174</v>
      </c>
      <c r="DF24">
        <v>-23.861538461538458</v>
      </c>
      <c r="DG24">
        <v>15</v>
      </c>
      <c r="DH24">
        <v>1634302855.5</v>
      </c>
      <c r="DI24" t="s">
        <v>305</v>
      </c>
      <c r="DJ24">
        <v>1634302855.5</v>
      </c>
      <c r="DK24">
        <v>1634302849.5</v>
      </c>
      <c r="DL24">
        <v>2</v>
      </c>
      <c r="DM24">
        <v>6.9000000000000006E-2</v>
      </c>
      <c r="DN24">
        <v>-4.0000000000000001E-3</v>
      </c>
      <c r="DO24">
        <v>2.395</v>
      </c>
      <c r="DP24">
        <v>7.2999999999999995E-2</v>
      </c>
      <c r="DQ24">
        <v>400</v>
      </c>
      <c r="DR24">
        <v>16</v>
      </c>
      <c r="DS24">
        <v>0.35</v>
      </c>
      <c r="DT24">
        <v>0.14000000000000001</v>
      </c>
      <c r="DU24">
        <v>0.16794046341463409</v>
      </c>
      <c r="DV24">
        <v>2.8142090592334679E-2</v>
      </c>
      <c r="DW24">
        <v>1.3527357496348921E-2</v>
      </c>
      <c r="DX24">
        <v>1</v>
      </c>
      <c r="DY24">
        <v>2.040588235294118</v>
      </c>
      <c r="DZ24">
        <v>5.0099746407438719</v>
      </c>
      <c r="EA24">
        <v>1.790174065109593</v>
      </c>
      <c r="EB24">
        <v>0</v>
      </c>
      <c r="EC24">
        <v>8.7432726829268295E-2</v>
      </c>
      <c r="ED24">
        <v>-5.1202195818815258E-2</v>
      </c>
      <c r="EE24">
        <v>6.9159655476022756E-3</v>
      </c>
      <c r="EF24">
        <v>1</v>
      </c>
      <c r="EG24">
        <v>2</v>
      </c>
      <c r="EH24">
        <v>3</v>
      </c>
      <c r="EI24" t="s">
        <v>306</v>
      </c>
      <c r="EJ24">
        <v>100</v>
      </c>
      <c r="EK24">
        <v>100</v>
      </c>
      <c r="EL24">
        <v>2.395</v>
      </c>
      <c r="EM24">
        <v>7.8399999999999997E-2</v>
      </c>
      <c r="EN24">
        <v>1.7817372335161079</v>
      </c>
      <c r="EO24">
        <v>1.948427853356016E-3</v>
      </c>
      <c r="EP24">
        <v>-1.17243448438673E-6</v>
      </c>
      <c r="EQ24">
        <v>3.7522437633766031E-10</v>
      </c>
      <c r="ER24">
        <v>-6.0589448815553337E-2</v>
      </c>
      <c r="ES24">
        <v>1.324990706552629E-3</v>
      </c>
      <c r="ET24">
        <v>4.5198677459254959E-4</v>
      </c>
      <c r="EU24">
        <v>-2.6198240979392152E-7</v>
      </c>
      <c r="EV24">
        <v>2</v>
      </c>
      <c r="EW24">
        <v>2078</v>
      </c>
      <c r="EX24">
        <v>1</v>
      </c>
      <c r="EY24">
        <v>28</v>
      </c>
      <c r="EZ24">
        <v>1.7</v>
      </c>
      <c r="FA24">
        <v>1.8</v>
      </c>
      <c r="FB24">
        <v>1.6064499999999999</v>
      </c>
      <c r="FC24">
        <v>2.4706999999999999</v>
      </c>
      <c r="FD24">
        <v>2.8491200000000001</v>
      </c>
      <c r="FE24">
        <v>3.2006800000000002</v>
      </c>
      <c r="FF24">
        <v>3.0981399999999999</v>
      </c>
      <c r="FG24">
        <v>2.3889200000000002</v>
      </c>
      <c r="FH24">
        <v>26.1691</v>
      </c>
      <c r="FI24">
        <v>16.084599999999998</v>
      </c>
      <c r="FJ24">
        <v>18</v>
      </c>
      <c r="FK24">
        <v>1050.92</v>
      </c>
      <c r="FL24">
        <v>841.64099999999996</v>
      </c>
      <c r="FM24">
        <v>25.001300000000001</v>
      </c>
      <c r="FN24">
        <v>21.409300000000002</v>
      </c>
      <c r="FO24">
        <v>30.001100000000001</v>
      </c>
      <c r="FP24">
        <v>20.943999999999999</v>
      </c>
      <c r="FQ24">
        <v>20.965699999999998</v>
      </c>
      <c r="FR24">
        <v>32.166400000000003</v>
      </c>
      <c r="FS24">
        <v>12.485200000000001</v>
      </c>
      <c r="FT24">
        <v>81.299400000000006</v>
      </c>
      <c r="FU24">
        <v>25</v>
      </c>
      <c r="FV24">
        <v>400</v>
      </c>
      <c r="FW24">
        <v>16.133400000000002</v>
      </c>
      <c r="FX24">
        <v>101.517</v>
      </c>
      <c r="FY24">
        <v>102.54300000000001</v>
      </c>
    </row>
    <row r="25" spans="1:181" x14ac:dyDescent="0.2">
      <c r="A25">
        <v>7</v>
      </c>
      <c r="B25">
        <v>1634302961</v>
      </c>
      <c r="C25">
        <v>30</v>
      </c>
      <c r="D25" t="s">
        <v>318</v>
      </c>
      <c r="E25" t="s">
        <v>319</v>
      </c>
      <c r="F25" t="s">
        <v>302</v>
      </c>
      <c r="G25">
        <v>1634302961</v>
      </c>
      <c r="H25">
        <f t="shared" si="0"/>
        <v>1.5181391495718664E-4</v>
      </c>
      <c r="I25">
        <f t="shared" si="1"/>
        <v>0.15181391495718663</v>
      </c>
      <c r="J25">
        <f t="shared" si="2"/>
        <v>-0.41410939940179436</v>
      </c>
      <c r="K25">
        <f t="shared" si="3"/>
        <v>400.19299999999998</v>
      </c>
      <c r="L25">
        <f t="shared" si="4"/>
        <v>460.48897914878626</v>
      </c>
      <c r="M25">
        <f t="shared" si="5"/>
        <v>41.83954006665185</v>
      </c>
      <c r="N25">
        <f t="shared" si="6"/>
        <v>36.361111375227004</v>
      </c>
      <c r="O25">
        <f t="shared" si="7"/>
        <v>9.2698431510561969E-3</v>
      </c>
      <c r="P25">
        <f t="shared" si="8"/>
        <v>2.7644493593890656</v>
      </c>
      <c r="Q25">
        <f t="shared" si="9"/>
        <v>9.2526089633910291E-3</v>
      </c>
      <c r="R25">
        <f t="shared" si="10"/>
        <v>5.7844263238069757E-3</v>
      </c>
      <c r="S25">
        <f t="shared" si="11"/>
        <v>0</v>
      </c>
      <c r="T25">
        <f t="shared" si="12"/>
        <v>23.832037695546155</v>
      </c>
      <c r="U25">
        <f t="shared" si="13"/>
        <v>23.657</v>
      </c>
      <c r="V25">
        <f t="shared" si="14"/>
        <v>2.9338190748072344</v>
      </c>
      <c r="W25">
        <f t="shared" si="15"/>
        <v>49.766697421309949</v>
      </c>
      <c r="X25">
        <f t="shared" si="16"/>
        <v>1.4792380422834002</v>
      </c>
      <c r="Y25">
        <f t="shared" si="17"/>
        <v>2.9723452005677893</v>
      </c>
      <c r="Z25">
        <f t="shared" si="18"/>
        <v>1.4545810325238342</v>
      </c>
      <c r="AA25">
        <f t="shared" si="19"/>
        <v>-6.6949936496119307</v>
      </c>
      <c r="AB25">
        <f t="shared" si="20"/>
        <v>32.311220269581383</v>
      </c>
      <c r="AC25">
        <f t="shared" si="21"/>
        <v>2.441719558344607</v>
      </c>
      <c r="AD25">
        <f t="shared" si="22"/>
        <v>28.057946178314062</v>
      </c>
      <c r="AE25">
        <v>7</v>
      </c>
      <c r="AF25">
        <v>1</v>
      </c>
      <c r="AG25">
        <f t="shared" si="23"/>
        <v>1</v>
      </c>
      <c r="AH25">
        <f t="shared" si="24"/>
        <v>0</v>
      </c>
      <c r="AI25">
        <f t="shared" si="25"/>
        <v>48554.125635772514</v>
      </c>
      <c r="AJ25" t="s">
        <v>303</v>
      </c>
      <c r="AK25" t="s">
        <v>303</v>
      </c>
      <c r="AL25">
        <v>0</v>
      </c>
      <c r="AM25">
        <v>0</v>
      </c>
      <c r="AN25" t="e">
        <f t="shared" si="26"/>
        <v>#DIV/0!</v>
      </c>
      <c r="AO25">
        <v>0</v>
      </c>
      <c r="AP25" t="s">
        <v>303</v>
      </c>
      <c r="AQ25" t="s">
        <v>303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0</v>
      </c>
      <c r="AW25">
        <f t="shared" si="29"/>
        <v>-0.41410939940179436</v>
      </c>
      <c r="AX25" t="e">
        <f t="shared" si="30"/>
        <v>#DIV/0!</v>
      </c>
      <c r="AY25" t="e">
        <f t="shared" si="31"/>
        <v>#DIV/0!</v>
      </c>
      <c r="AZ25" t="e">
        <f t="shared" si="32"/>
        <v>#DIV/0!</v>
      </c>
      <c r="BA25" t="e">
        <f t="shared" si="33"/>
        <v>#DIV/0!</v>
      </c>
      <c r="BB25" t="s">
        <v>303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f t="shared" si="42"/>
        <v>0</v>
      </c>
      <c r="BM25">
        <f t="shared" si="43"/>
        <v>0</v>
      </c>
      <c r="BN25">
        <f t="shared" si="44"/>
        <v>0</v>
      </c>
      <c r="BO25">
        <f t="shared" si="45"/>
        <v>0</v>
      </c>
      <c r="BP25">
        <v>6</v>
      </c>
      <c r="BQ25">
        <v>0.5</v>
      </c>
      <c r="BR25" t="s">
        <v>304</v>
      </c>
      <c r="BS25">
        <v>1634302961</v>
      </c>
      <c r="BT25">
        <v>400.19299999999998</v>
      </c>
      <c r="BU25">
        <v>399.98099999999999</v>
      </c>
      <c r="BV25">
        <v>16.2806</v>
      </c>
      <c r="BW25">
        <v>16.190999999999999</v>
      </c>
      <c r="BX25">
        <v>397.798</v>
      </c>
      <c r="BY25">
        <v>16.202200000000001</v>
      </c>
      <c r="BZ25">
        <v>1000.06</v>
      </c>
      <c r="CA25">
        <v>90.758700000000005</v>
      </c>
      <c r="CB25">
        <v>0.10023899999999999</v>
      </c>
      <c r="CC25">
        <v>23.873799999999999</v>
      </c>
      <c r="CD25">
        <v>23.657</v>
      </c>
      <c r="CE25">
        <v>999.9</v>
      </c>
      <c r="CF25">
        <v>0</v>
      </c>
      <c r="CG25">
        <v>0</v>
      </c>
      <c r="CH25">
        <v>10012.5</v>
      </c>
      <c r="CI25">
        <v>0</v>
      </c>
      <c r="CJ25">
        <v>1.5289399999999999E-3</v>
      </c>
      <c r="CK25">
        <v>0</v>
      </c>
      <c r="CL25">
        <v>0</v>
      </c>
      <c r="CM25">
        <v>0</v>
      </c>
      <c r="CN25">
        <v>0</v>
      </c>
      <c r="CO25">
        <v>3.93</v>
      </c>
      <c r="CP25">
        <v>0</v>
      </c>
      <c r="CQ25">
        <v>-25.98</v>
      </c>
      <c r="CR25">
        <v>2.74</v>
      </c>
      <c r="CS25">
        <v>26.687000000000001</v>
      </c>
      <c r="CT25">
        <v>33.561999999999998</v>
      </c>
      <c r="CU25">
        <v>28.75</v>
      </c>
      <c r="CV25">
        <v>33.25</v>
      </c>
      <c r="CW25">
        <v>28.062000000000001</v>
      </c>
      <c r="CX25">
        <v>0</v>
      </c>
      <c r="CY25">
        <v>0</v>
      </c>
      <c r="CZ25">
        <v>0</v>
      </c>
      <c r="DA25">
        <v>1634302963.9000001</v>
      </c>
      <c r="DB25">
        <v>0</v>
      </c>
      <c r="DC25">
        <v>2.3942307692307692</v>
      </c>
      <c r="DD25">
        <v>-3.5305981624552278</v>
      </c>
      <c r="DE25">
        <v>-5.0940381709921739E-2</v>
      </c>
      <c r="DF25">
        <v>-23.576538461538458</v>
      </c>
      <c r="DG25">
        <v>15</v>
      </c>
      <c r="DH25">
        <v>1634302855.5</v>
      </c>
      <c r="DI25" t="s">
        <v>305</v>
      </c>
      <c r="DJ25">
        <v>1634302855.5</v>
      </c>
      <c r="DK25">
        <v>1634302849.5</v>
      </c>
      <c r="DL25">
        <v>2</v>
      </c>
      <c r="DM25">
        <v>6.9000000000000006E-2</v>
      </c>
      <c r="DN25">
        <v>-4.0000000000000001E-3</v>
      </c>
      <c r="DO25">
        <v>2.395</v>
      </c>
      <c r="DP25">
        <v>7.2999999999999995E-2</v>
      </c>
      <c r="DQ25">
        <v>400</v>
      </c>
      <c r="DR25">
        <v>16</v>
      </c>
      <c r="DS25">
        <v>0.35</v>
      </c>
      <c r="DT25">
        <v>0.14000000000000001</v>
      </c>
      <c r="DU25">
        <v>0.1720953414634146</v>
      </c>
      <c r="DV25">
        <v>8.18295679442511E-2</v>
      </c>
      <c r="DW25">
        <v>1.4236925486144711E-2</v>
      </c>
      <c r="DX25">
        <v>1</v>
      </c>
      <c r="DY25">
        <v>2.0619999999999998</v>
      </c>
      <c r="DZ25">
        <v>1.8429745596868869</v>
      </c>
      <c r="EA25">
        <v>1.8259929588348049</v>
      </c>
      <c r="EB25">
        <v>0</v>
      </c>
      <c r="EC25">
        <v>8.6774273170731719E-2</v>
      </c>
      <c r="ED25">
        <v>-1.8909905226480891E-2</v>
      </c>
      <c r="EE25">
        <v>5.8566385873170378E-3</v>
      </c>
      <c r="EF25">
        <v>1</v>
      </c>
      <c r="EG25">
        <v>2</v>
      </c>
      <c r="EH25">
        <v>3</v>
      </c>
      <c r="EI25" t="s">
        <v>306</v>
      </c>
      <c r="EJ25">
        <v>100</v>
      </c>
      <c r="EK25">
        <v>100</v>
      </c>
      <c r="EL25">
        <v>2.395</v>
      </c>
      <c r="EM25">
        <v>7.8399999999999997E-2</v>
      </c>
      <c r="EN25">
        <v>1.7817372335161079</v>
      </c>
      <c r="EO25">
        <v>1.948427853356016E-3</v>
      </c>
      <c r="EP25">
        <v>-1.17243448438673E-6</v>
      </c>
      <c r="EQ25">
        <v>3.7522437633766031E-10</v>
      </c>
      <c r="ER25">
        <v>-6.0589448815553337E-2</v>
      </c>
      <c r="ES25">
        <v>1.324990706552629E-3</v>
      </c>
      <c r="ET25">
        <v>4.5198677459254959E-4</v>
      </c>
      <c r="EU25">
        <v>-2.6198240979392152E-7</v>
      </c>
      <c r="EV25">
        <v>2</v>
      </c>
      <c r="EW25">
        <v>2078</v>
      </c>
      <c r="EX25">
        <v>1</v>
      </c>
      <c r="EY25">
        <v>28</v>
      </c>
      <c r="EZ25">
        <v>1.8</v>
      </c>
      <c r="FA25">
        <v>1.9</v>
      </c>
      <c r="FB25">
        <v>1.6064499999999999</v>
      </c>
      <c r="FC25">
        <v>2.4719199999999999</v>
      </c>
      <c r="FD25">
        <v>2.8491200000000001</v>
      </c>
      <c r="FE25">
        <v>3.2006800000000002</v>
      </c>
      <c r="FF25">
        <v>3.0981399999999999</v>
      </c>
      <c r="FG25">
        <v>2.36938</v>
      </c>
      <c r="FH25">
        <v>26.189800000000002</v>
      </c>
      <c r="FI25">
        <v>16.084599999999998</v>
      </c>
      <c r="FJ25">
        <v>18</v>
      </c>
      <c r="FK25">
        <v>1051.1300000000001</v>
      </c>
      <c r="FL25">
        <v>842.01400000000001</v>
      </c>
      <c r="FM25">
        <v>25.001300000000001</v>
      </c>
      <c r="FN25">
        <v>21.4238</v>
      </c>
      <c r="FO25">
        <v>30.001100000000001</v>
      </c>
      <c r="FP25">
        <v>20.959499999999998</v>
      </c>
      <c r="FQ25">
        <v>20.9803</v>
      </c>
      <c r="FR25">
        <v>32.166600000000003</v>
      </c>
      <c r="FS25">
        <v>12.485200000000001</v>
      </c>
      <c r="FT25">
        <v>81.299400000000006</v>
      </c>
      <c r="FU25">
        <v>25</v>
      </c>
      <c r="FV25">
        <v>400</v>
      </c>
      <c r="FW25">
        <v>16.138999999999999</v>
      </c>
      <c r="FX25">
        <v>101.514</v>
      </c>
      <c r="FY25">
        <v>102.54</v>
      </c>
    </row>
    <row r="26" spans="1:181" x14ac:dyDescent="0.2">
      <c r="A26">
        <v>8</v>
      </c>
      <c r="B26">
        <v>1634302966</v>
      </c>
      <c r="C26">
        <v>35</v>
      </c>
      <c r="D26" t="s">
        <v>320</v>
      </c>
      <c r="E26" t="s">
        <v>321</v>
      </c>
      <c r="F26" t="s">
        <v>302</v>
      </c>
      <c r="G26">
        <v>1634302966</v>
      </c>
      <c r="H26">
        <f t="shared" si="0"/>
        <v>1.4774795142474234E-4</v>
      </c>
      <c r="I26">
        <f t="shared" si="1"/>
        <v>0.14774795142474234</v>
      </c>
      <c r="J26">
        <f t="shared" si="2"/>
        <v>-0.22246610132342354</v>
      </c>
      <c r="K26">
        <f t="shared" si="3"/>
        <v>400.161</v>
      </c>
      <c r="L26">
        <f t="shared" si="4"/>
        <v>428.82922182908476</v>
      </c>
      <c r="M26">
        <f t="shared" si="5"/>
        <v>38.962990578237502</v>
      </c>
      <c r="N26">
        <f t="shared" si="6"/>
        <v>36.358224857615397</v>
      </c>
      <c r="O26">
        <f t="shared" si="7"/>
        <v>9.0120884438357612E-3</v>
      </c>
      <c r="P26">
        <f t="shared" si="8"/>
        <v>2.7638366477243781</v>
      </c>
      <c r="Q26">
        <f t="shared" si="9"/>
        <v>8.9957948359993337E-3</v>
      </c>
      <c r="R26">
        <f t="shared" si="10"/>
        <v>5.6238332035878271E-3</v>
      </c>
      <c r="S26">
        <f t="shared" si="11"/>
        <v>0</v>
      </c>
      <c r="T26">
        <f t="shared" si="12"/>
        <v>23.84254809169288</v>
      </c>
      <c r="U26">
        <f t="shared" si="13"/>
        <v>23.666799999999999</v>
      </c>
      <c r="V26">
        <f t="shared" si="14"/>
        <v>2.9355510985280917</v>
      </c>
      <c r="W26">
        <f t="shared" si="15"/>
        <v>49.748383395654486</v>
      </c>
      <c r="X26">
        <f t="shared" si="16"/>
        <v>1.4795296441593198</v>
      </c>
      <c r="Y26">
        <f t="shared" si="17"/>
        <v>2.974025572635103</v>
      </c>
      <c r="Z26">
        <f t="shared" si="18"/>
        <v>1.456021454368772</v>
      </c>
      <c r="AA26">
        <f t="shared" si="19"/>
        <v>-6.5156846578311374</v>
      </c>
      <c r="AB26">
        <f t="shared" si="20"/>
        <v>32.244457236598073</v>
      </c>
      <c r="AC26">
        <f t="shared" si="21"/>
        <v>2.4374510699248861</v>
      </c>
      <c r="AD26">
        <f t="shared" si="22"/>
        <v>28.166223648691822</v>
      </c>
      <c r="AE26">
        <v>8</v>
      </c>
      <c r="AF26">
        <v>1</v>
      </c>
      <c r="AG26">
        <f t="shared" si="23"/>
        <v>1</v>
      </c>
      <c r="AH26">
        <f t="shared" si="24"/>
        <v>0</v>
      </c>
      <c r="AI26">
        <f t="shared" si="25"/>
        <v>48535.758419484555</v>
      </c>
      <c r="AJ26" t="s">
        <v>303</v>
      </c>
      <c r="AK26" t="s">
        <v>303</v>
      </c>
      <c r="AL26">
        <v>0</v>
      </c>
      <c r="AM26">
        <v>0</v>
      </c>
      <c r="AN26" t="e">
        <f t="shared" si="26"/>
        <v>#DIV/0!</v>
      </c>
      <c r="AO26">
        <v>0</v>
      </c>
      <c r="AP26" t="s">
        <v>303</v>
      </c>
      <c r="AQ26" t="s">
        <v>303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0</v>
      </c>
      <c r="AW26">
        <f t="shared" si="29"/>
        <v>-0.22246610132342354</v>
      </c>
      <c r="AX26" t="e">
        <f t="shared" si="30"/>
        <v>#DIV/0!</v>
      </c>
      <c r="AY26" t="e">
        <f t="shared" si="31"/>
        <v>#DIV/0!</v>
      </c>
      <c r="AZ26" t="e">
        <f t="shared" si="32"/>
        <v>#DIV/0!</v>
      </c>
      <c r="BA26" t="e">
        <f t="shared" si="33"/>
        <v>#DIV/0!</v>
      </c>
      <c r="BB26" t="s">
        <v>303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f t="shared" si="42"/>
        <v>0</v>
      </c>
      <c r="BM26">
        <f t="shared" si="43"/>
        <v>0</v>
      </c>
      <c r="BN26">
        <f t="shared" si="44"/>
        <v>0</v>
      </c>
      <c r="BO26">
        <f t="shared" si="45"/>
        <v>0</v>
      </c>
      <c r="BP26">
        <v>6</v>
      </c>
      <c r="BQ26">
        <v>0.5</v>
      </c>
      <c r="BR26" t="s">
        <v>304</v>
      </c>
      <c r="BS26">
        <v>1634302966</v>
      </c>
      <c r="BT26">
        <v>400.161</v>
      </c>
      <c r="BU26">
        <v>400.06299999999999</v>
      </c>
      <c r="BV26">
        <v>16.283799999999999</v>
      </c>
      <c r="BW26">
        <v>16.1966</v>
      </c>
      <c r="BX26">
        <v>397.76600000000002</v>
      </c>
      <c r="BY26">
        <v>16.205400000000001</v>
      </c>
      <c r="BZ26">
        <v>1000.06</v>
      </c>
      <c r="CA26">
        <v>90.759399999999999</v>
      </c>
      <c r="CB26">
        <v>9.9591399999999997E-2</v>
      </c>
      <c r="CC26">
        <v>23.883199999999999</v>
      </c>
      <c r="CD26">
        <v>23.666799999999999</v>
      </c>
      <c r="CE26">
        <v>999.9</v>
      </c>
      <c r="CF26">
        <v>0</v>
      </c>
      <c r="CG26">
        <v>0</v>
      </c>
      <c r="CH26">
        <v>10008.799999999999</v>
      </c>
      <c r="CI26">
        <v>0</v>
      </c>
      <c r="CJ26">
        <v>1.5289399999999999E-3</v>
      </c>
      <c r="CK26">
        <v>0</v>
      </c>
      <c r="CL26">
        <v>0</v>
      </c>
      <c r="CM26">
        <v>0</v>
      </c>
      <c r="CN26">
        <v>0</v>
      </c>
      <c r="CO26">
        <v>4.28</v>
      </c>
      <c r="CP26">
        <v>0</v>
      </c>
      <c r="CQ26">
        <v>-26.79</v>
      </c>
      <c r="CR26">
        <v>2.75</v>
      </c>
      <c r="CS26">
        <v>26.312000000000001</v>
      </c>
      <c r="CT26">
        <v>33.686999999999998</v>
      </c>
      <c r="CU26">
        <v>29.312000000000001</v>
      </c>
      <c r="CV26">
        <v>33.561999999999998</v>
      </c>
      <c r="CW26">
        <v>28.25</v>
      </c>
      <c r="CX26">
        <v>0</v>
      </c>
      <c r="CY26">
        <v>0</v>
      </c>
      <c r="CZ26">
        <v>0</v>
      </c>
      <c r="DA26">
        <v>1634302969.3</v>
      </c>
      <c r="DB26">
        <v>0</v>
      </c>
      <c r="DC26">
        <v>2.2164000000000001</v>
      </c>
      <c r="DD26">
        <v>-0.90999989035801754</v>
      </c>
      <c r="DE26">
        <v>4.280769106610534</v>
      </c>
      <c r="DF26">
        <v>-23.69</v>
      </c>
      <c r="DG26">
        <v>15</v>
      </c>
      <c r="DH26">
        <v>1634302855.5</v>
      </c>
      <c r="DI26" t="s">
        <v>305</v>
      </c>
      <c r="DJ26">
        <v>1634302855.5</v>
      </c>
      <c r="DK26">
        <v>1634302849.5</v>
      </c>
      <c r="DL26">
        <v>2</v>
      </c>
      <c r="DM26">
        <v>6.9000000000000006E-2</v>
      </c>
      <c r="DN26">
        <v>-4.0000000000000001E-3</v>
      </c>
      <c r="DO26">
        <v>2.395</v>
      </c>
      <c r="DP26">
        <v>7.2999999999999995E-2</v>
      </c>
      <c r="DQ26">
        <v>400</v>
      </c>
      <c r="DR26">
        <v>16</v>
      </c>
      <c r="DS26">
        <v>0.35</v>
      </c>
      <c r="DT26">
        <v>0.14000000000000001</v>
      </c>
      <c r="DU26">
        <v>0.16739862682926829</v>
      </c>
      <c r="DV26">
        <v>-0.1158306104529616</v>
      </c>
      <c r="DW26">
        <v>2.7221326270076611E-2</v>
      </c>
      <c r="DX26">
        <v>1</v>
      </c>
      <c r="DY26">
        <v>2.2994117647058818</v>
      </c>
      <c r="DZ26">
        <v>-3.1087016401652749</v>
      </c>
      <c r="EA26">
        <v>1.607235370545391</v>
      </c>
      <c r="EB26">
        <v>0</v>
      </c>
      <c r="EC26">
        <v>8.5941787804878045E-2</v>
      </c>
      <c r="ED26">
        <v>3.0186788153310041E-2</v>
      </c>
      <c r="EE26">
        <v>4.8694686406767418E-3</v>
      </c>
      <c r="EF26">
        <v>1</v>
      </c>
      <c r="EG26">
        <v>2</v>
      </c>
      <c r="EH26">
        <v>3</v>
      </c>
      <c r="EI26" t="s">
        <v>306</v>
      </c>
      <c r="EJ26">
        <v>100</v>
      </c>
      <c r="EK26">
        <v>100</v>
      </c>
      <c r="EL26">
        <v>2.395</v>
      </c>
      <c r="EM26">
        <v>7.8399999999999997E-2</v>
      </c>
      <c r="EN26">
        <v>1.7817372335161079</v>
      </c>
      <c r="EO26">
        <v>1.948427853356016E-3</v>
      </c>
      <c r="EP26">
        <v>-1.17243448438673E-6</v>
      </c>
      <c r="EQ26">
        <v>3.7522437633766031E-10</v>
      </c>
      <c r="ER26">
        <v>-6.0589448815553337E-2</v>
      </c>
      <c r="ES26">
        <v>1.324990706552629E-3</v>
      </c>
      <c r="ET26">
        <v>4.5198677459254959E-4</v>
      </c>
      <c r="EU26">
        <v>-2.6198240979392152E-7</v>
      </c>
      <c r="EV26">
        <v>2</v>
      </c>
      <c r="EW26">
        <v>2078</v>
      </c>
      <c r="EX26">
        <v>1</v>
      </c>
      <c r="EY26">
        <v>28</v>
      </c>
      <c r="EZ26">
        <v>1.8</v>
      </c>
      <c r="FA26">
        <v>1.9</v>
      </c>
      <c r="FB26">
        <v>1.6064499999999999</v>
      </c>
      <c r="FC26">
        <v>2.4658199999999999</v>
      </c>
      <c r="FD26">
        <v>2.8491200000000001</v>
      </c>
      <c r="FE26">
        <v>3.2006800000000002</v>
      </c>
      <c r="FF26">
        <v>3.0981399999999999</v>
      </c>
      <c r="FG26">
        <v>2.4194300000000002</v>
      </c>
      <c r="FH26">
        <v>26.2104</v>
      </c>
      <c r="FI26">
        <v>16.1021</v>
      </c>
      <c r="FJ26">
        <v>18</v>
      </c>
      <c r="FK26">
        <v>1050.8499999999999</v>
      </c>
      <c r="FL26">
        <v>841.68100000000004</v>
      </c>
      <c r="FM26">
        <v>25.001300000000001</v>
      </c>
      <c r="FN26">
        <v>21.438300000000002</v>
      </c>
      <c r="FO26">
        <v>30.001100000000001</v>
      </c>
      <c r="FP26">
        <v>20.9742</v>
      </c>
      <c r="FQ26">
        <v>20.995200000000001</v>
      </c>
      <c r="FR26">
        <v>32.163200000000003</v>
      </c>
      <c r="FS26">
        <v>12.485200000000001</v>
      </c>
      <c r="FT26">
        <v>81.676599999999993</v>
      </c>
      <c r="FU26">
        <v>25</v>
      </c>
      <c r="FV26">
        <v>400</v>
      </c>
      <c r="FW26">
        <v>16.1448</v>
      </c>
      <c r="FX26">
        <v>101.509</v>
      </c>
      <c r="FY26">
        <v>102.53700000000001</v>
      </c>
    </row>
    <row r="27" spans="1:181" x14ac:dyDescent="0.2">
      <c r="A27">
        <v>9</v>
      </c>
      <c r="B27">
        <v>1634302971</v>
      </c>
      <c r="C27">
        <v>40</v>
      </c>
      <c r="D27" t="s">
        <v>322</v>
      </c>
      <c r="E27" t="s">
        <v>323</v>
      </c>
      <c r="F27" t="s">
        <v>302</v>
      </c>
      <c r="G27">
        <v>1634302971</v>
      </c>
      <c r="H27">
        <f t="shared" si="0"/>
        <v>1.4689877574679361E-4</v>
      </c>
      <c r="I27">
        <f t="shared" si="1"/>
        <v>0.14689877574679361</v>
      </c>
      <c r="J27">
        <f t="shared" si="2"/>
        <v>-0.2637879823298277</v>
      </c>
      <c r="K27">
        <f t="shared" si="3"/>
        <v>400.13799999999998</v>
      </c>
      <c r="L27">
        <f t="shared" si="4"/>
        <v>436.37093245002745</v>
      </c>
      <c r="M27">
        <f t="shared" si="5"/>
        <v>39.649516027582429</v>
      </c>
      <c r="N27">
        <f t="shared" si="6"/>
        <v>36.357320949789994</v>
      </c>
      <c r="O27">
        <f t="shared" si="7"/>
        <v>8.9491654235156638E-3</v>
      </c>
      <c r="P27">
        <f t="shared" si="8"/>
        <v>2.7592176709954854</v>
      </c>
      <c r="Q27">
        <f t="shared" si="9"/>
        <v>8.9330714841930024E-3</v>
      </c>
      <c r="R27">
        <f t="shared" si="10"/>
        <v>5.5846132125745461E-3</v>
      </c>
      <c r="S27">
        <f t="shared" si="11"/>
        <v>0</v>
      </c>
      <c r="T27">
        <f t="shared" si="12"/>
        <v>23.852719131821491</v>
      </c>
      <c r="U27">
        <f t="shared" si="13"/>
        <v>23.680599999999998</v>
      </c>
      <c r="V27">
        <f t="shared" si="14"/>
        <v>2.9379915868445532</v>
      </c>
      <c r="W27">
        <f t="shared" si="15"/>
        <v>49.739341110832306</v>
      </c>
      <c r="X27">
        <f t="shared" si="16"/>
        <v>1.4801503331454999</v>
      </c>
      <c r="Y27">
        <f t="shared" si="17"/>
        <v>2.9758141143191592</v>
      </c>
      <c r="Z27">
        <f t="shared" si="18"/>
        <v>1.4578412536990533</v>
      </c>
      <c r="AA27">
        <f t="shared" si="19"/>
        <v>-6.4782360104335988</v>
      </c>
      <c r="AB27">
        <f t="shared" si="20"/>
        <v>31.625300898533737</v>
      </c>
      <c r="AC27">
        <f t="shared" si="21"/>
        <v>2.394937309266878</v>
      </c>
      <c r="AD27">
        <f t="shared" si="22"/>
        <v>27.542002197367019</v>
      </c>
      <c r="AE27">
        <v>6</v>
      </c>
      <c r="AF27">
        <v>1</v>
      </c>
      <c r="AG27">
        <f t="shared" si="23"/>
        <v>1</v>
      </c>
      <c r="AH27">
        <f t="shared" si="24"/>
        <v>0</v>
      </c>
      <c r="AI27">
        <f t="shared" si="25"/>
        <v>48407.246821172332</v>
      </c>
      <c r="AJ27" t="s">
        <v>303</v>
      </c>
      <c r="AK27" t="s">
        <v>303</v>
      </c>
      <c r="AL27">
        <v>0</v>
      </c>
      <c r="AM27">
        <v>0</v>
      </c>
      <c r="AN27" t="e">
        <f t="shared" si="26"/>
        <v>#DIV/0!</v>
      </c>
      <c r="AO27">
        <v>0</v>
      </c>
      <c r="AP27" t="s">
        <v>303</v>
      </c>
      <c r="AQ27" t="s">
        <v>303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0</v>
      </c>
      <c r="AW27">
        <f t="shared" si="29"/>
        <v>-0.2637879823298277</v>
      </c>
      <c r="AX27" t="e">
        <f t="shared" si="30"/>
        <v>#DIV/0!</v>
      </c>
      <c r="AY27" t="e">
        <f t="shared" si="31"/>
        <v>#DIV/0!</v>
      </c>
      <c r="AZ27" t="e">
        <f t="shared" si="32"/>
        <v>#DIV/0!</v>
      </c>
      <c r="BA27" t="e">
        <f t="shared" si="33"/>
        <v>#DIV/0!</v>
      </c>
      <c r="BB27" t="s">
        <v>303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f t="shared" si="42"/>
        <v>0</v>
      </c>
      <c r="BM27">
        <f t="shared" si="43"/>
        <v>0</v>
      </c>
      <c r="BN27">
        <f t="shared" si="44"/>
        <v>0</v>
      </c>
      <c r="BO27">
        <f t="shared" si="45"/>
        <v>0</v>
      </c>
      <c r="BP27">
        <v>6</v>
      </c>
      <c r="BQ27">
        <v>0.5</v>
      </c>
      <c r="BR27" t="s">
        <v>304</v>
      </c>
      <c r="BS27">
        <v>1634302971</v>
      </c>
      <c r="BT27">
        <v>400.13799999999998</v>
      </c>
      <c r="BU27">
        <v>400.01499999999999</v>
      </c>
      <c r="BV27">
        <v>16.290099999999999</v>
      </c>
      <c r="BW27">
        <v>16.203399999999998</v>
      </c>
      <c r="BX27">
        <v>397.74299999999999</v>
      </c>
      <c r="BY27">
        <v>16.211500000000001</v>
      </c>
      <c r="BZ27">
        <v>1000.04</v>
      </c>
      <c r="CA27">
        <v>90.761799999999994</v>
      </c>
      <c r="CB27">
        <v>0.10015499999999999</v>
      </c>
      <c r="CC27">
        <v>23.8932</v>
      </c>
      <c r="CD27">
        <v>23.680599999999998</v>
      </c>
      <c r="CE27">
        <v>999.9</v>
      </c>
      <c r="CF27">
        <v>0</v>
      </c>
      <c r="CG27">
        <v>0</v>
      </c>
      <c r="CH27">
        <v>9981.25</v>
      </c>
      <c r="CI27">
        <v>0</v>
      </c>
      <c r="CJ27">
        <v>1.5289399999999999E-3</v>
      </c>
      <c r="CK27">
        <v>0</v>
      </c>
      <c r="CL27">
        <v>0</v>
      </c>
      <c r="CM27">
        <v>0</v>
      </c>
      <c r="CN27">
        <v>0</v>
      </c>
      <c r="CO27">
        <v>2.1</v>
      </c>
      <c r="CP27">
        <v>0</v>
      </c>
      <c r="CQ27">
        <v>-24.63</v>
      </c>
      <c r="CR27">
        <v>2.71</v>
      </c>
      <c r="CS27">
        <v>26.75</v>
      </c>
      <c r="CT27">
        <v>33.686999999999998</v>
      </c>
      <c r="CU27">
        <v>28.812000000000001</v>
      </c>
      <c r="CV27">
        <v>33.375</v>
      </c>
      <c r="CW27">
        <v>28.125</v>
      </c>
      <c r="CX27">
        <v>0</v>
      </c>
      <c r="CY27">
        <v>0</v>
      </c>
      <c r="CZ27">
        <v>0</v>
      </c>
      <c r="DA27">
        <v>1634302974.0999999</v>
      </c>
      <c r="DB27">
        <v>0</v>
      </c>
      <c r="DC27">
        <v>1.7687999999999999</v>
      </c>
      <c r="DD27">
        <v>-7.9930768542200372</v>
      </c>
      <c r="DE27">
        <v>6.547692345434851</v>
      </c>
      <c r="DF27">
        <v>-22.749199999999998</v>
      </c>
      <c r="DG27">
        <v>15</v>
      </c>
      <c r="DH27">
        <v>1634302855.5</v>
      </c>
      <c r="DI27" t="s">
        <v>305</v>
      </c>
      <c r="DJ27">
        <v>1634302855.5</v>
      </c>
      <c r="DK27">
        <v>1634302849.5</v>
      </c>
      <c r="DL27">
        <v>2</v>
      </c>
      <c r="DM27">
        <v>6.9000000000000006E-2</v>
      </c>
      <c r="DN27">
        <v>-4.0000000000000001E-3</v>
      </c>
      <c r="DO27">
        <v>2.395</v>
      </c>
      <c r="DP27">
        <v>7.2999999999999995E-2</v>
      </c>
      <c r="DQ27">
        <v>400</v>
      </c>
      <c r="DR27">
        <v>16</v>
      </c>
      <c r="DS27">
        <v>0.35</v>
      </c>
      <c r="DT27">
        <v>0.14000000000000001</v>
      </c>
      <c r="DU27">
        <v>0.15211670731707319</v>
      </c>
      <c r="DV27">
        <v>-0.24430665993031339</v>
      </c>
      <c r="DW27">
        <v>3.4489339748387512E-2</v>
      </c>
      <c r="DX27">
        <v>1</v>
      </c>
      <c r="DY27">
        <v>1.926176470588236</v>
      </c>
      <c r="DZ27">
        <v>-6.2315300084530962</v>
      </c>
      <c r="EA27">
        <v>1.594881545861234</v>
      </c>
      <c r="EB27">
        <v>0</v>
      </c>
      <c r="EC27">
        <v>8.6680343902439019E-2</v>
      </c>
      <c r="ED27">
        <v>2.4643089198606281E-2</v>
      </c>
      <c r="EE27">
        <v>4.3505104097553478E-3</v>
      </c>
      <c r="EF27">
        <v>1</v>
      </c>
      <c r="EG27">
        <v>2</v>
      </c>
      <c r="EH27">
        <v>3</v>
      </c>
      <c r="EI27" t="s">
        <v>306</v>
      </c>
      <c r="EJ27">
        <v>100</v>
      </c>
      <c r="EK27">
        <v>100</v>
      </c>
      <c r="EL27">
        <v>2.395</v>
      </c>
      <c r="EM27">
        <v>7.8600000000000003E-2</v>
      </c>
      <c r="EN27">
        <v>1.7817372335161079</v>
      </c>
      <c r="EO27">
        <v>1.948427853356016E-3</v>
      </c>
      <c r="EP27">
        <v>-1.17243448438673E-6</v>
      </c>
      <c r="EQ27">
        <v>3.7522437633766031E-10</v>
      </c>
      <c r="ER27">
        <v>-6.0589448815553337E-2</v>
      </c>
      <c r="ES27">
        <v>1.324990706552629E-3</v>
      </c>
      <c r="ET27">
        <v>4.5198677459254959E-4</v>
      </c>
      <c r="EU27">
        <v>-2.6198240979392152E-7</v>
      </c>
      <c r="EV27">
        <v>2</v>
      </c>
      <c r="EW27">
        <v>2078</v>
      </c>
      <c r="EX27">
        <v>1</v>
      </c>
      <c r="EY27">
        <v>28</v>
      </c>
      <c r="EZ27">
        <v>1.9</v>
      </c>
      <c r="FA27">
        <v>2</v>
      </c>
      <c r="FB27">
        <v>1.6064499999999999</v>
      </c>
      <c r="FC27">
        <v>2.4670399999999999</v>
      </c>
      <c r="FD27">
        <v>2.8491200000000001</v>
      </c>
      <c r="FE27">
        <v>3.2006800000000002</v>
      </c>
      <c r="FF27">
        <v>3.0981399999999999</v>
      </c>
      <c r="FG27">
        <v>2.3986800000000001</v>
      </c>
      <c r="FH27">
        <v>26.231000000000002</v>
      </c>
      <c r="FI27">
        <v>16.1021</v>
      </c>
      <c r="FJ27">
        <v>18</v>
      </c>
      <c r="FK27">
        <v>1052.18</v>
      </c>
      <c r="FL27">
        <v>841.995</v>
      </c>
      <c r="FM27">
        <v>25.001300000000001</v>
      </c>
      <c r="FN27">
        <v>21.452400000000001</v>
      </c>
      <c r="FO27">
        <v>30.001100000000001</v>
      </c>
      <c r="FP27">
        <v>20.9893</v>
      </c>
      <c r="FQ27">
        <v>21.010899999999999</v>
      </c>
      <c r="FR27">
        <v>32.163699999999999</v>
      </c>
      <c r="FS27">
        <v>12.485200000000001</v>
      </c>
      <c r="FT27">
        <v>82.072100000000006</v>
      </c>
      <c r="FU27">
        <v>25</v>
      </c>
      <c r="FV27">
        <v>400</v>
      </c>
      <c r="FW27">
        <v>16.1431</v>
      </c>
      <c r="FX27">
        <v>101.506</v>
      </c>
      <c r="FY27">
        <v>102.533</v>
      </c>
    </row>
    <row r="28" spans="1:181" x14ac:dyDescent="0.2">
      <c r="A28">
        <v>10</v>
      </c>
      <c r="B28">
        <v>1634302976</v>
      </c>
      <c r="C28">
        <v>45</v>
      </c>
      <c r="D28" t="s">
        <v>324</v>
      </c>
      <c r="E28" t="s">
        <v>325</v>
      </c>
      <c r="F28" t="s">
        <v>302</v>
      </c>
      <c r="G28">
        <v>1634302976</v>
      </c>
      <c r="H28">
        <f t="shared" si="0"/>
        <v>1.4723629947040718E-4</v>
      </c>
      <c r="I28">
        <f t="shared" si="1"/>
        <v>0.14723629947040717</v>
      </c>
      <c r="J28">
        <f t="shared" si="2"/>
        <v>-0.25391402683591552</v>
      </c>
      <c r="K28">
        <f t="shared" si="3"/>
        <v>400.10599999999999</v>
      </c>
      <c r="L28">
        <f t="shared" si="4"/>
        <v>434.50568315023168</v>
      </c>
      <c r="M28">
        <f t="shared" si="5"/>
        <v>39.479431171531942</v>
      </c>
      <c r="N28">
        <f t="shared" si="6"/>
        <v>36.3538565797204</v>
      </c>
      <c r="O28">
        <f t="shared" si="7"/>
        <v>8.9660628760672607E-3</v>
      </c>
      <c r="P28">
        <f t="shared" si="8"/>
        <v>2.7625788285910176</v>
      </c>
      <c r="Q28">
        <f t="shared" si="9"/>
        <v>8.9499277795730102E-3</v>
      </c>
      <c r="R28">
        <f t="shared" si="10"/>
        <v>5.595152087141118E-3</v>
      </c>
      <c r="S28">
        <f t="shared" si="11"/>
        <v>0</v>
      </c>
      <c r="T28">
        <f t="shared" si="12"/>
        <v>23.862672299195165</v>
      </c>
      <c r="U28">
        <f t="shared" si="13"/>
        <v>23.6891</v>
      </c>
      <c r="V28">
        <f t="shared" si="14"/>
        <v>2.9394956690028655</v>
      </c>
      <c r="W28">
        <f t="shared" si="15"/>
        <v>49.741338089529428</v>
      </c>
      <c r="X28">
        <f t="shared" si="16"/>
        <v>1.4810998718707198</v>
      </c>
      <c r="Y28">
        <f t="shared" si="17"/>
        <v>2.9776035964390188</v>
      </c>
      <c r="Z28">
        <f t="shared" si="18"/>
        <v>1.4583957971321457</v>
      </c>
      <c r="AA28">
        <f t="shared" si="19"/>
        <v>-6.4931208066449564</v>
      </c>
      <c r="AB28">
        <f t="shared" si="20"/>
        <v>31.887229673678242</v>
      </c>
      <c r="AC28">
        <f t="shared" si="21"/>
        <v>2.4120603187352025</v>
      </c>
      <c r="AD28">
        <f t="shared" si="22"/>
        <v>27.806169185768489</v>
      </c>
      <c r="AE28">
        <v>8</v>
      </c>
      <c r="AF28">
        <v>1</v>
      </c>
      <c r="AG28">
        <f t="shared" si="23"/>
        <v>1</v>
      </c>
      <c r="AH28">
        <f t="shared" si="24"/>
        <v>0</v>
      </c>
      <c r="AI28">
        <f t="shared" si="25"/>
        <v>48497.948350251529</v>
      </c>
      <c r="AJ28" t="s">
        <v>303</v>
      </c>
      <c r="AK28" t="s">
        <v>303</v>
      </c>
      <c r="AL28">
        <v>0</v>
      </c>
      <c r="AM28">
        <v>0</v>
      </c>
      <c r="AN28" t="e">
        <f t="shared" si="26"/>
        <v>#DIV/0!</v>
      </c>
      <c r="AO28">
        <v>0</v>
      </c>
      <c r="AP28" t="s">
        <v>303</v>
      </c>
      <c r="AQ28" t="s">
        <v>303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0</v>
      </c>
      <c r="AW28">
        <f t="shared" si="29"/>
        <v>-0.25391402683591552</v>
      </c>
      <c r="AX28" t="e">
        <f t="shared" si="30"/>
        <v>#DIV/0!</v>
      </c>
      <c r="AY28" t="e">
        <f t="shared" si="31"/>
        <v>#DIV/0!</v>
      </c>
      <c r="AZ28" t="e">
        <f t="shared" si="32"/>
        <v>#DIV/0!</v>
      </c>
      <c r="BA28" t="e">
        <f t="shared" si="33"/>
        <v>#DIV/0!</v>
      </c>
      <c r="BB28" t="s">
        <v>303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f t="shared" si="42"/>
        <v>0</v>
      </c>
      <c r="BM28">
        <f t="shared" si="43"/>
        <v>0</v>
      </c>
      <c r="BN28">
        <f t="shared" si="44"/>
        <v>0</v>
      </c>
      <c r="BO28">
        <f t="shared" si="45"/>
        <v>0</v>
      </c>
      <c r="BP28">
        <v>6</v>
      </c>
      <c r="BQ28">
        <v>0.5</v>
      </c>
      <c r="BR28" t="s">
        <v>304</v>
      </c>
      <c r="BS28">
        <v>1634302976</v>
      </c>
      <c r="BT28">
        <v>400.10599999999999</v>
      </c>
      <c r="BU28">
        <v>399.98899999999998</v>
      </c>
      <c r="BV28">
        <v>16.300799999999999</v>
      </c>
      <c r="BW28">
        <v>16.213899999999999</v>
      </c>
      <c r="BX28">
        <v>397.71100000000001</v>
      </c>
      <c r="BY28">
        <v>16.222100000000001</v>
      </c>
      <c r="BZ28">
        <v>1000.02</v>
      </c>
      <c r="CA28">
        <v>90.760900000000007</v>
      </c>
      <c r="CB28">
        <v>9.9663399999999999E-2</v>
      </c>
      <c r="CC28">
        <v>23.903199999999998</v>
      </c>
      <c r="CD28">
        <v>23.6891</v>
      </c>
      <c r="CE28">
        <v>999.9</v>
      </c>
      <c r="CF28">
        <v>0</v>
      </c>
      <c r="CG28">
        <v>0</v>
      </c>
      <c r="CH28">
        <v>10001.200000000001</v>
      </c>
      <c r="CI28">
        <v>0</v>
      </c>
      <c r="CJ28">
        <v>1.6245000000000001E-3</v>
      </c>
      <c r="CK28">
        <v>0</v>
      </c>
      <c r="CL28">
        <v>0</v>
      </c>
      <c r="CM28">
        <v>0</v>
      </c>
      <c r="CN28">
        <v>0</v>
      </c>
      <c r="CO28">
        <v>4.5</v>
      </c>
      <c r="CP28">
        <v>0</v>
      </c>
      <c r="CQ28">
        <v>-25.56</v>
      </c>
      <c r="CR28">
        <v>2.87</v>
      </c>
      <c r="CS28">
        <v>26.375</v>
      </c>
      <c r="CT28">
        <v>33.75</v>
      </c>
      <c r="CU28">
        <v>29.375</v>
      </c>
      <c r="CV28">
        <v>33.686999999999998</v>
      </c>
      <c r="CW28">
        <v>28.312000000000001</v>
      </c>
      <c r="CX28">
        <v>0</v>
      </c>
      <c r="CY28">
        <v>0</v>
      </c>
      <c r="CZ28">
        <v>0</v>
      </c>
      <c r="DA28">
        <v>1634302978.9000001</v>
      </c>
      <c r="DB28">
        <v>0</v>
      </c>
      <c r="DC28">
        <v>1.4987999999999999</v>
      </c>
      <c r="DD28">
        <v>-4.927692227890268</v>
      </c>
      <c r="DE28">
        <v>-1.269230568014009</v>
      </c>
      <c r="DF28">
        <v>-22.676799999999989</v>
      </c>
      <c r="DG28">
        <v>15</v>
      </c>
      <c r="DH28">
        <v>1634302855.5</v>
      </c>
      <c r="DI28" t="s">
        <v>305</v>
      </c>
      <c r="DJ28">
        <v>1634302855.5</v>
      </c>
      <c r="DK28">
        <v>1634302849.5</v>
      </c>
      <c r="DL28">
        <v>2</v>
      </c>
      <c r="DM28">
        <v>6.9000000000000006E-2</v>
      </c>
      <c r="DN28">
        <v>-4.0000000000000001E-3</v>
      </c>
      <c r="DO28">
        <v>2.395</v>
      </c>
      <c r="DP28">
        <v>7.2999999999999995E-2</v>
      </c>
      <c r="DQ28">
        <v>400</v>
      </c>
      <c r="DR28">
        <v>16</v>
      </c>
      <c r="DS28">
        <v>0.35</v>
      </c>
      <c r="DT28">
        <v>0.14000000000000001</v>
      </c>
      <c r="DU28">
        <v>0.14345712195121951</v>
      </c>
      <c r="DV28">
        <v>-0.20061817212543531</v>
      </c>
      <c r="DW28">
        <v>3.3168626472650342E-2</v>
      </c>
      <c r="DX28">
        <v>1</v>
      </c>
      <c r="DY28">
        <v>1.5165714285714289</v>
      </c>
      <c r="DZ28">
        <v>-4.0238747553816072</v>
      </c>
      <c r="EA28">
        <v>1.654343102878244</v>
      </c>
      <c r="EB28">
        <v>0</v>
      </c>
      <c r="EC28">
        <v>8.7519575609756095E-2</v>
      </c>
      <c r="ED28">
        <v>-1.9079941463414359E-2</v>
      </c>
      <c r="EE28">
        <v>3.2581558301516909E-3</v>
      </c>
      <c r="EF28">
        <v>1</v>
      </c>
      <c r="EG28">
        <v>2</v>
      </c>
      <c r="EH28">
        <v>3</v>
      </c>
      <c r="EI28" t="s">
        <v>306</v>
      </c>
      <c r="EJ28">
        <v>100</v>
      </c>
      <c r="EK28">
        <v>100</v>
      </c>
      <c r="EL28">
        <v>2.395</v>
      </c>
      <c r="EM28">
        <v>7.8700000000000006E-2</v>
      </c>
      <c r="EN28">
        <v>1.7817372335161079</v>
      </c>
      <c r="EO28">
        <v>1.948427853356016E-3</v>
      </c>
      <c r="EP28">
        <v>-1.17243448438673E-6</v>
      </c>
      <c r="EQ28">
        <v>3.7522437633766031E-10</v>
      </c>
      <c r="ER28">
        <v>-6.0589448815553337E-2</v>
      </c>
      <c r="ES28">
        <v>1.324990706552629E-3</v>
      </c>
      <c r="ET28">
        <v>4.5198677459254959E-4</v>
      </c>
      <c r="EU28">
        <v>-2.6198240979392152E-7</v>
      </c>
      <c r="EV28">
        <v>2</v>
      </c>
      <c r="EW28">
        <v>2078</v>
      </c>
      <c r="EX28">
        <v>1</v>
      </c>
      <c r="EY28">
        <v>28</v>
      </c>
      <c r="EZ28">
        <v>2</v>
      </c>
      <c r="FA28">
        <v>2.1</v>
      </c>
      <c r="FB28">
        <v>1.6064499999999999</v>
      </c>
      <c r="FC28">
        <v>2.4719199999999999</v>
      </c>
      <c r="FD28">
        <v>2.8491200000000001</v>
      </c>
      <c r="FE28">
        <v>3.2006800000000002</v>
      </c>
      <c r="FF28">
        <v>3.0981399999999999</v>
      </c>
      <c r="FG28">
        <v>2.36938</v>
      </c>
      <c r="FH28">
        <v>26.2516</v>
      </c>
      <c r="FI28">
        <v>16.093399999999999</v>
      </c>
      <c r="FJ28">
        <v>18</v>
      </c>
      <c r="FK28">
        <v>1050.23</v>
      </c>
      <c r="FL28">
        <v>841.63300000000004</v>
      </c>
      <c r="FM28">
        <v>25.001300000000001</v>
      </c>
      <c r="FN28">
        <v>21.466899999999999</v>
      </c>
      <c r="FO28">
        <v>30.001100000000001</v>
      </c>
      <c r="FP28">
        <v>21.004100000000001</v>
      </c>
      <c r="FQ28">
        <v>21.025600000000001</v>
      </c>
      <c r="FR28">
        <v>32.164200000000001</v>
      </c>
      <c r="FS28">
        <v>12.485200000000001</v>
      </c>
      <c r="FT28">
        <v>82.457400000000007</v>
      </c>
      <c r="FU28">
        <v>25</v>
      </c>
      <c r="FV28">
        <v>400</v>
      </c>
      <c r="FW28">
        <v>16.1404</v>
      </c>
      <c r="FX28">
        <v>101.505</v>
      </c>
      <c r="FY28">
        <v>102.53</v>
      </c>
    </row>
    <row r="29" spans="1:181" x14ac:dyDescent="0.2">
      <c r="A29">
        <v>11</v>
      </c>
      <c r="B29">
        <v>1634302981</v>
      </c>
      <c r="C29">
        <v>50</v>
      </c>
      <c r="D29" t="s">
        <v>326</v>
      </c>
      <c r="E29" t="s">
        <v>327</v>
      </c>
      <c r="F29" t="s">
        <v>302</v>
      </c>
      <c r="G29">
        <v>1634302981</v>
      </c>
      <c r="H29">
        <f t="shared" si="0"/>
        <v>1.3977756262376786E-4</v>
      </c>
      <c r="I29">
        <f t="shared" si="1"/>
        <v>0.13977756262376786</v>
      </c>
      <c r="J29">
        <f t="shared" si="2"/>
        <v>-0.23258834969494918</v>
      </c>
      <c r="K29">
        <f t="shared" si="3"/>
        <v>400.09899999999999</v>
      </c>
      <c r="L29">
        <f t="shared" si="4"/>
        <v>432.95655522636434</v>
      </c>
      <c r="M29">
        <f t="shared" si="5"/>
        <v>39.338630901969758</v>
      </c>
      <c r="N29">
        <f t="shared" si="6"/>
        <v>36.353178385342005</v>
      </c>
      <c r="O29">
        <f t="shared" si="7"/>
        <v>8.503244452085279E-3</v>
      </c>
      <c r="P29">
        <f t="shared" si="8"/>
        <v>2.7625695050825718</v>
      </c>
      <c r="Q29">
        <f t="shared" si="9"/>
        <v>8.4887306110352743E-3</v>
      </c>
      <c r="R29">
        <f t="shared" si="10"/>
        <v>5.3067585513840929E-3</v>
      </c>
      <c r="S29">
        <f t="shared" si="11"/>
        <v>0</v>
      </c>
      <c r="T29">
        <f t="shared" si="12"/>
        <v>23.873325477230257</v>
      </c>
      <c r="U29">
        <f t="shared" si="13"/>
        <v>23.702200000000001</v>
      </c>
      <c r="V29">
        <f t="shared" si="14"/>
        <v>2.9418150436201009</v>
      </c>
      <c r="W29">
        <f t="shared" si="15"/>
        <v>49.749426390072223</v>
      </c>
      <c r="X29">
        <f t="shared" si="16"/>
        <v>1.4821067048502001</v>
      </c>
      <c r="Y29">
        <f t="shared" si="17"/>
        <v>2.9791433035416119</v>
      </c>
      <c r="Z29">
        <f t="shared" si="18"/>
        <v>1.4597083387699008</v>
      </c>
      <c r="AA29">
        <f t="shared" si="19"/>
        <v>-6.1641905117081626</v>
      </c>
      <c r="AB29">
        <f t="shared" si="20"/>
        <v>31.216911644318976</v>
      </c>
      <c r="AC29">
        <f t="shared" si="21"/>
        <v>2.3616220847379066</v>
      </c>
      <c r="AD29">
        <f t="shared" si="22"/>
        <v>27.414343217348719</v>
      </c>
      <c r="AE29">
        <v>8</v>
      </c>
      <c r="AF29">
        <v>1</v>
      </c>
      <c r="AG29">
        <f t="shared" si="23"/>
        <v>1</v>
      </c>
      <c r="AH29">
        <f t="shared" si="24"/>
        <v>0</v>
      </c>
      <c r="AI29">
        <f t="shared" si="25"/>
        <v>48496.276448893521</v>
      </c>
      <c r="AJ29" t="s">
        <v>303</v>
      </c>
      <c r="AK29" t="s">
        <v>303</v>
      </c>
      <c r="AL29">
        <v>0</v>
      </c>
      <c r="AM29">
        <v>0</v>
      </c>
      <c r="AN29" t="e">
        <f t="shared" si="26"/>
        <v>#DIV/0!</v>
      </c>
      <c r="AO29">
        <v>0</v>
      </c>
      <c r="AP29" t="s">
        <v>303</v>
      </c>
      <c r="AQ29" t="s">
        <v>303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0</v>
      </c>
      <c r="AW29">
        <f t="shared" si="29"/>
        <v>-0.23258834969494918</v>
      </c>
      <c r="AX29" t="e">
        <f t="shared" si="30"/>
        <v>#DIV/0!</v>
      </c>
      <c r="AY29" t="e">
        <f t="shared" si="31"/>
        <v>#DIV/0!</v>
      </c>
      <c r="AZ29" t="e">
        <f t="shared" si="32"/>
        <v>#DIV/0!</v>
      </c>
      <c r="BA29" t="e">
        <f t="shared" si="33"/>
        <v>#DIV/0!</v>
      </c>
      <c r="BB29" t="s">
        <v>303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f t="shared" si="42"/>
        <v>0</v>
      </c>
      <c r="BM29">
        <f t="shared" si="43"/>
        <v>0</v>
      </c>
      <c r="BN29">
        <f t="shared" si="44"/>
        <v>0</v>
      </c>
      <c r="BO29">
        <f t="shared" si="45"/>
        <v>0</v>
      </c>
      <c r="BP29">
        <v>6</v>
      </c>
      <c r="BQ29">
        <v>0.5</v>
      </c>
      <c r="BR29" t="s">
        <v>304</v>
      </c>
      <c r="BS29">
        <v>1634302981</v>
      </c>
      <c r="BT29">
        <v>400.09899999999999</v>
      </c>
      <c r="BU29">
        <v>399.99299999999999</v>
      </c>
      <c r="BV29">
        <v>16.311900000000001</v>
      </c>
      <c r="BW29">
        <v>16.229399999999998</v>
      </c>
      <c r="BX29">
        <v>397.70400000000001</v>
      </c>
      <c r="BY29">
        <v>16.233000000000001</v>
      </c>
      <c r="BZ29">
        <v>999.98199999999997</v>
      </c>
      <c r="CA29">
        <v>90.760400000000004</v>
      </c>
      <c r="CB29">
        <v>0.10005799999999999</v>
      </c>
      <c r="CC29">
        <v>23.911799999999999</v>
      </c>
      <c r="CD29">
        <v>23.702200000000001</v>
      </c>
      <c r="CE29">
        <v>999.9</v>
      </c>
      <c r="CF29">
        <v>0</v>
      </c>
      <c r="CG29">
        <v>0</v>
      </c>
      <c r="CH29">
        <v>10001.200000000001</v>
      </c>
      <c r="CI29">
        <v>0</v>
      </c>
      <c r="CJ29">
        <v>1.5289399999999999E-3</v>
      </c>
      <c r="CK29">
        <v>0</v>
      </c>
      <c r="CL29">
        <v>0</v>
      </c>
      <c r="CM29">
        <v>0</v>
      </c>
      <c r="CN29">
        <v>0</v>
      </c>
      <c r="CO29">
        <v>2</v>
      </c>
      <c r="CP29">
        <v>0</v>
      </c>
      <c r="CQ29">
        <v>-23.06</v>
      </c>
      <c r="CR29">
        <v>2.4300000000000002</v>
      </c>
      <c r="CS29">
        <v>26.875</v>
      </c>
      <c r="CT29">
        <v>33.75</v>
      </c>
      <c r="CU29">
        <v>28.875</v>
      </c>
      <c r="CV29">
        <v>33.436999999999998</v>
      </c>
      <c r="CW29">
        <v>28.187000000000001</v>
      </c>
      <c r="CX29">
        <v>0</v>
      </c>
      <c r="CY29">
        <v>0</v>
      </c>
      <c r="CZ29">
        <v>0</v>
      </c>
      <c r="DA29">
        <v>1634302984.3</v>
      </c>
      <c r="DB29">
        <v>0</v>
      </c>
      <c r="DC29">
        <v>1.640769230769231</v>
      </c>
      <c r="DD29">
        <v>6.2256410758362408</v>
      </c>
      <c r="DE29">
        <v>-9.4772648415390695</v>
      </c>
      <c r="DF29">
        <v>-23.044230769230769</v>
      </c>
      <c r="DG29">
        <v>15</v>
      </c>
      <c r="DH29">
        <v>1634302855.5</v>
      </c>
      <c r="DI29" t="s">
        <v>305</v>
      </c>
      <c r="DJ29">
        <v>1634302855.5</v>
      </c>
      <c r="DK29">
        <v>1634302849.5</v>
      </c>
      <c r="DL29">
        <v>2</v>
      </c>
      <c r="DM29">
        <v>6.9000000000000006E-2</v>
      </c>
      <c r="DN29">
        <v>-4.0000000000000001E-3</v>
      </c>
      <c r="DO29">
        <v>2.395</v>
      </c>
      <c r="DP29">
        <v>7.2999999999999995E-2</v>
      </c>
      <c r="DQ29">
        <v>400</v>
      </c>
      <c r="DR29">
        <v>16</v>
      </c>
      <c r="DS29">
        <v>0.35</v>
      </c>
      <c r="DT29">
        <v>0.14000000000000001</v>
      </c>
      <c r="DU29">
        <v>0.1213743317073171</v>
      </c>
      <c r="DV29">
        <v>-0.19110789407665521</v>
      </c>
      <c r="DW29">
        <v>3.1928053217075557E-2</v>
      </c>
      <c r="DX29">
        <v>1</v>
      </c>
      <c r="DY29">
        <v>1.78</v>
      </c>
      <c r="DZ29">
        <v>0.2406009765869585</v>
      </c>
      <c r="EA29">
        <v>1.9424726510301249</v>
      </c>
      <c r="EB29">
        <v>1</v>
      </c>
      <c r="EC29">
        <v>8.6342273170731704E-2</v>
      </c>
      <c r="ED29">
        <v>-2.5700354006968591E-2</v>
      </c>
      <c r="EE29">
        <v>3.114534620681962E-3</v>
      </c>
      <c r="EF29">
        <v>1</v>
      </c>
      <c r="EG29">
        <v>3</v>
      </c>
      <c r="EH29">
        <v>3</v>
      </c>
      <c r="EI29" t="s">
        <v>309</v>
      </c>
      <c r="EJ29">
        <v>100</v>
      </c>
      <c r="EK29">
        <v>100</v>
      </c>
      <c r="EL29">
        <v>2.395</v>
      </c>
      <c r="EM29">
        <v>7.8899999999999998E-2</v>
      </c>
      <c r="EN29">
        <v>1.7817372335161079</v>
      </c>
      <c r="EO29">
        <v>1.948427853356016E-3</v>
      </c>
      <c r="EP29">
        <v>-1.17243448438673E-6</v>
      </c>
      <c r="EQ29">
        <v>3.7522437633766031E-10</v>
      </c>
      <c r="ER29">
        <v>-6.0589448815553337E-2</v>
      </c>
      <c r="ES29">
        <v>1.324990706552629E-3</v>
      </c>
      <c r="ET29">
        <v>4.5198677459254959E-4</v>
      </c>
      <c r="EU29">
        <v>-2.6198240979392152E-7</v>
      </c>
      <c r="EV29">
        <v>2</v>
      </c>
      <c r="EW29">
        <v>2078</v>
      </c>
      <c r="EX29">
        <v>1</v>
      </c>
      <c r="EY29">
        <v>28</v>
      </c>
      <c r="EZ29">
        <v>2.1</v>
      </c>
      <c r="FA29">
        <v>2.2000000000000002</v>
      </c>
      <c r="FB29">
        <v>1.6064499999999999</v>
      </c>
      <c r="FC29">
        <v>2.4731399999999999</v>
      </c>
      <c r="FD29">
        <v>2.8491200000000001</v>
      </c>
      <c r="FE29">
        <v>3.2006800000000002</v>
      </c>
      <c r="FF29">
        <v>3.0981399999999999</v>
      </c>
      <c r="FG29">
        <v>2.3742700000000001</v>
      </c>
      <c r="FH29">
        <v>26.272200000000002</v>
      </c>
      <c r="FI29">
        <v>16.093399999999999</v>
      </c>
      <c r="FJ29">
        <v>18</v>
      </c>
      <c r="FK29">
        <v>1050.8900000000001</v>
      </c>
      <c r="FL29">
        <v>841.78499999999997</v>
      </c>
      <c r="FM29">
        <v>25.001300000000001</v>
      </c>
      <c r="FN29">
        <v>21.480899999999998</v>
      </c>
      <c r="FO29">
        <v>30.001100000000001</v>
      </c>
      <c r="FP29">
        <v>21.018899999999999</v>
      </c>
      <c r="FQ29">
        <v>21.040700000000001</v>
      </c>
      <c r="FR29">
        <v>32.164900000000003</v>
      </c>
      <c r="FS29">
        <v>12.772600000000001</v>
      </c>
      <c r="FT29">
        <v>82.457400000000007</v>
      </c>
      <c r="FU29">
        <v>25</v>
      </c>
      <c r="FV29">
        <v>400</v>
      </c>
      <c r="FW29">
        <v>16.1404</v>
      </c>
      <c r="FX29">
        <v>101.501</v>
      </c>
      <c r="FY29">
        <v>102.527</v>
      </c>
    </row>
    <row r="30" spans="1:181" x14ac:dyDescent="0.2">
      <c r="A30">
        <v>12</v>
      </c>
      <c r="B30">
        <v>1634302986</v>
      </c>
      <c r="C30">
        <v>55</v>
      </c>
      <c r="D30" t="s">
        <v>328</v>
      </c>
      <c r="E30" t="s">
        <v>329</v>
      </c>
      <c r="F30" t="s">
        <v>302</v>
      </c>
      <c r="G30">
        <v>1634302986</v>
      </c>
      <c r="H30">
        <f t="shared" si="0"/>
        <v>1.5367927822312069E-4</v>
      </c>
      <c r="I30">
        <f t="shared" si="1"/>
        <v>0.15367927822312069</v>
      </c>
      <c r="J30">
        <f t="shared" si="2"/>
        <v>-0.19814970088209558</v>
      </c>
      <c r="K30">
        <f t="shared" si="3"/>
        <v>400.04700000000003</v>
      </c>
      <c r="L30">
        <f t="shared" si="4"/>
        <v>423.18302344540064</v>
      </c>
      <c r="M30">
        <f t="shared" si="5"/>
        <v>38.450480435723833</v>
      </c>
      <c r="N30">
        <f t="shared" si="6"/>
        <v>36.348337467877201</v>
      </c>
      <c r="O30">
        <f t="shared" si="7"/>
        <v>9.3436908021157349E-3</v>
      </c>
      <c r="P30">
        <f t="shared" si="8"/>
        <v>2.7638515701571937</v>
      </c>
      <c r="Q30">
        <f t="shared" si="9"/>
        <v>9.3261774310129768E-3</v>
      </c>
      <c r="R30">
        <f t="shared" si="10"/>
        <v>5.8304316337285753E-3</v>
      </c>
      <c r="S30">
        <f t="shared" si="11"/>
        <v>0</v>
      </c>
      <c r="T30">
        <f t="shared" si="12"/>
        <v>23.879717503542807</v>
      </c>
      <c r="U30">
        <f t="shared" si="13"/>
        <v>23.712299999999999</v>
      </c>
      <c r="V30">
        <f t="shared" si="14"/>
        <v>2.9436043561830929</v>
      </c>
      <c r="W30">
        <f t="shared" si="15"/>
        <v>49.744074012639281</v>
      </c>
      <c r="X30">
        <f t="shared" si="16"/>
        <v>1.48285610726552</v>
      </c>
      <c r="Y30">
        <f t="shared" si="17"/>
        <v>2.980970370236959</v>
      </c>
      <c r="Z30">
        <f t="shared" si="18"/>
        <v>1.4607482489175729</v>
      </c>
      <c r="AA30">
        <f t="shared" si="19"/>
        <v>-6.7772561696396227</v>
      </c>
      <c r="AB30">
        <f t="shared" si="20"/>
        <v>31.24629939881121</v>
      </c>
      <c r="AC30">
        <f t="shared" si="21"/>
        <v>2.3629912203197065</v>
      </c>
      <c r="AD30">
        <f t="shared" si="22"/>
        <v>26.832034449491296</v>
      </c>
      <c r="AE30">
        <v>8</v>
      </c>
      <c r="AF30">
        <v>1</v>
      </c>
      <c r="AG30">
        <f t="shared" si="23"/>
        <v>1</v>
      </c>
      <c r="AH30">
        <f t="shared" si="24"/>
        <v>0</v>
      </c>
      <c r="AI30">
        <f t="shared" si="25"/>
        <v>48529.843818623063</v>
      </c>
      <c r="AJ30" t="s">
        <v>303</v>
      </c>
      <c r="AK30" t="s">
        <v>303</v>
      </c>
      <c r="AL30">
        <v>0</v>
      </c>
      <c r="AM30">
        <v>0</v>
      </c>
      <c r="AN30" t="e">
        <f t="shared" si="26"/>
        <v>#DIV/0!</v>
      </c>
      <c r="AO30">
        <v>0</v>
      </c>
      <c r="AP30" t="s">
        <v>303</v>
      </c>
      <c r="AQ30" t="s">
        <v>303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0</v>
      </c>
      <c r="AW30">
        <f t="shared" si="29"/>
        <v>-0.19814970088209558</v>
      </c>
      <c r="AX30" t="e">
        <f t="shared" si="30"/>
        <v>#DIV/0!</v>
      </c>
      <c r="AY30" t="e">
        <f t="shared" si="31"/>
        <v>#DIV/0!</v>
      </c>
      <c r="AZ30" t="e">
        <f t="shared" si="32"/>
        <v>#DIV/0!</v>
      </c>
      <c r="BA30" t="e">
        <f t="shared" si="33"/>
        <v>#DIV/0!</v>
      </c>
      <c r="BB30" t="s">
        <v>303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f t="shared" si="42"/>
        <v>0</v>
      </c>
      <c r="BM30">
        <f t="shared" si="43"/>
        <v>0</v>
      </c>
      <c r="BN30">
        <f t="shared" si="44"/>
        <v>0</v>
      </c>
      <c r="BO30">
        <f t="shared" si="45"/>
        <v>0</v>
      </c>
      <c r="BP30">
        <v>6</v>
      </c>
      <c r="BQ30">
        <v>0.5</v>
      </c>
      <c r="BR30" t="s">
        <v>304</v>
      </c>
      <c r="BS30">
        <v>1634302986</v>
      </c>
      <c r="BT30">
        <v>400.04700000000003</v>
      </c>
      <c r="BU30">
        <v>399.96499999999997</v>
      </c>
      <c r="BV30">
        <v>16.3202</v>
      </c>
      <c r="BW30">
        <v>16.229500000000002</v>
      </c>
      <c r="BX30">
        <v>397.65199999999999</v>
      </c>
      <c r="BY30">
        <v>16.241199999999999</v>
      </c>
      <c r="BZ30">
        <v>1000.03</v>
      </c>
      <c r="CA30">
        <v>90.760199999999998</v>
      </c>
      <c r="CB30">
        <v>9.9967600000000004E-2</v>
      </c>
      <c r="CC30">
        <v>23.922000000000001</v>
      </c>
      <c r="CD30">
        <v>23.712299999999999</v>
      </c>
      <c r="CE30">
        <v>999.9</v>
      </c>
      <c r="CF30">
        <v>0</v>
      </c>
      <c r="CG30">
        <v>0</v>
      </c>
      <c r="CH30">
        <v>10008.799999999999</v>
      </c>
      <c r="CI30">
        <v>0</v>
      </c>
      <c r="CJ30">
        <v>1.5289399999999999E-3</v>
      </c>
      <c r="CK30">
        <v>0</v>
      </c>
      <c r="CL30">
        <v>0</v>
      </c>
      <c r="CM30">
        <v>0</v>
      </c>
      <c r="CN30">
        <v>0</v>
      </c>
      <c r="CO30">
        <v>2.95</v>
      </c>
      <c r="CP30">
        <v>0</v>
      </c>
      <c r="CQ30">
        <v>-21.73</v>
      </c>
      <c r="CR30">
        <v>3.33</v>
      </c>
      <c r="CS30">
        <v>27.25</v>
      </c>
      <c r="CT30">
        <v>33.811999999999998</v>
      </c>
      <c r="CU30">
        <v>28.812000000000001</v>
      </c>
      <c r="CV30">
        <v>33.686999999999998</v>
      </c>
      <c r="CW30">
        <v>28.25</v>
      </c>
      <c r="CX30">
        <v>0</v>
      </c>
      <c r="CY30">
        <v>0</v>
      </c>
      <c r="CZ30">
        <v>0</v>
      </c>
      <c r="DA30">
        <v>1634302989.0999999</v>
      </c>
      <c r="DB30">
        <v>0</v>
      </c>
      <c r="DC30">
        <v>2.0469230769230768</v>
      </c>
      <c r="DD30">
        <v>5.2820513711904624</v>
      </c>
      <c r="DE30">
        <v>-2.9176069535315792</v>
      </c>
      <c r="DF30">
        <v>-23.761538461538461</v>
      </c>
      <c r="DG30">
        <v>15</v>
      </c>
      <c r="DH30">
        <v>1634302855.5</v>
      </c>
      <c r="DI30" t="s">
        <v>305</v>
      </c>
      <c r="DJ30">
        <v>1634302855.5</v>
      </c>
      <c r="DK30">
        <v>1634302849.5</v>
      </c>
      <c r="DL30">
        <v>2</v>
      </c>
      <c r="DM30">
        <v>6.9000000000000006E-2</v>
      </c>
      <c r="DN30">
        <v>-4.0000000000000001E-3</v>
      </c>
      <c r="DO30">
        <v>2.395</v>
      </c>
      <c r="DP30">
        <v>7.2999999999999995E-2</v>
      </c>
      <c r="DQ30">
        <v>400</v>
      </c>
      <c r="DR30">
        <v>16</v>
      </c>
      <c r="DS30">
        <v>0.35</v>
      </c>
      <c r="DT30">
        <v>0.14000000000000001</v>
      </c>
      <c r="DU30">
        <v>0.1127475170731707</v>
      </c>
      <c r="DV30">
        <v>-5.1109534494773297E-2</v>
      </c>
      <c r="DW30">
        <v>2.0192722187544879E-2</v>
      </c>
      <c r="DX30">
        <v>1</v>
      </c>
      <c r="DY30">
        <v>1.759705882352941</v>
      </c>
      <c r="DZ30">
        <v>4.6823330515638206</v>
      </c>
      <c r="EA30">
        <v>1.931033684316614</v>
      </c>
      <c r="EB30">
        <v>0</v>
      </c>
      <c r="EC30">
        <v>8.5738485365853656E-2</v>
      </c>
      <c r="ED30">
        <v>3.7273463414633809E-3</v>
      </c>
      <c r="EE30">
        <v>2.7812736559091299E-3</v>
      </c>
      <c r="EF30">
        <v>1</v>
      </c>
      <c r="EG30">
        <v>2</v>
      </c>
      <c r="EH30">
        <v>3</v>
      </c>
      <c r="EI30" t="s">
        <v>306</v>
      </c>
      <c r="EJ30">
        <v>100</v>
      </c>
      <c r="EK30">
        <v>100</v>
      </c>
      <c r="EL30">
        <v>2.395</v>
      </c>
      <c r="EM30">
        <v>7.9000000000000001E-2</v>
      </c>
      <c r="EN30">
        <v>1.7817372335161079</v>
      </c>
      <c r="EO30">
        <v>1.948427853356016E-3</v>
      </c>
      <c r="EP30">
        <v>-1.17243448438673E-6</v>
      </c>
      <c r="EQ30">
        <v>3.7522437633766031E-10</v>
      </c>
      <c r="ER30">
        <v>-6.0589448815553337E-2</v>
      </c>
      <c r="ES30">
        <v>1.324990706552629E-3</v>
      </c>
      <c r="ET30">
        <v>4.5198677459254959E-4</v>
      </c>
      <c r="EU30">
        <v>-2.6198240979392152E-7</v>
      </c>
      <c r="EV30">
        <v>2</v>
      </c>
      <c r="EW30">
        <v>2078</v>
      </c>
      <c r="EX30">
        <v>1</v>
      </c>
      <c r="EY30">
        <v>28</v>
      </c>
      <c r="EZ30">
        <v>2.2000000000000002</v>
      </c>
      <c r="FA30">
        <v>2.2999999999999998</v>
      </c>
      <c r="FB30">
        <v>1.6064499999999999</v>
      </c>
      <c r="FC30">
        <v>2.4658199999999999</v>
      </c>
      <c r="FD30">
        <v>2.8491200000000001</v>
      </c>
      <c r="FE30">
        <v>3.2006800000000002</v>
      </c>
      <c r="FF30">
        <v>3.0981399999999999</v>
      </c>
      <c r="FG30">
        <v>2.4096700000000002</v>
      </c>
      <c r="FH30">
        <v>26.2928</v>
      </c>
      <c r="FI30">
        <v>16.1021</v>
      </c>
      <c r="FJ30">
        <v>18</v>
      </c>
      <c r="FK30">
        <v>1050.43</v>
      </c>
      <c r="FL30">
        <v>841.76800000000003</v>
      </c>
      <c r="FM30">
        <v>25.0014</v>
      </c>
      <c r="FN30">
        <v>21.495899999999999</v>
      </c>
      <c r="FO30">
        <v>30.001200000000001</v>
      </c>
      <c r="FP30">
        <v>21.034099999999999</v>
      </c>
      <c r="FQ30">
        <v>21.0563</v>
      </c>
      <c r="FR30">
        <v>32.165799999999997</v>
      </c>
      <c r="FS30">
        <v>13.062200000000001</v>
      </c>
      <c r="FT30">
        <v>82.832499999999996</v>
      </c>
      <c r="FU30">
        <v>25</v>
      </c>
      <c r="FV30">
        <v>400</v>
      </c>
      <c r="FW30">
        <v>16.1404</v>
      </c>
      <c r="FX30">
        <v>101.498</v>
      </c>
      <c r="FY30">
        <v>102.52200000000001</v>
      </c>
    </row>
    <row r="31" spans="1:181" x14ac:dyDescent="0.2">
      <c r="A31">
        <v>13</v>
      </c>
      <c r="B31">
        <v>1634303824.0999999</v>
      </c>
      <c r="C31">
        <v>893.09999990463257</v>
      </c>
      <c r="D31" t="s">
        <v>332</v>
      </c>
      <c r="E31" t="s">
        <v>333</v>
      </c>
      <c r="F31" t="s">
        <v>302</v>
      </c>
      <c r="G31">
        <v>1634303824.0999999</v>
      </c>
      <c r="H31">
        <f t="shared" si="0"/>
        <v>1.1735121071465628E-4</v>
      </c>
      <c r="I31">
        <f t="shared" si="1"/>
        <v>0.11735121071465628</v>
      </c>
      <c r="J31">
        <f t="shared" si="2"/>
        <v>-0.4052873655995699</v>
      </c>
      <c r="K31">
        <f t="shared" si="3"/>
        <v>400.20400000000001</v>
      </c>
      <c r="L31">
        <f t="shared" si="4"/>
        <v>481.6260292647529</v>
      </c>
      <c r="M31">
        <f t="shared" si="5"/>
        <v>43.772089062624332</v>
      </c>
      <c r="N31">
        <f t="shared" si="6"/>
        <v>36.372131211348801</v>
      </c>
      <c r="O31">
        <f t="shared" si="7"/>
        <v>6.955726916409573E-3</v>
      </c>
      <c r="P31">
        <f t="shared" si="8"/>
        <v>2.7657668369957102</v>
      </c>
      <c r="Q31">
        <f t="shared" si="9"/>
        <v>6.9460231086272877E-3</v>
      </c>
      <c r="R31">
        <f t="shared" si="10"/>
        <v>4.3421351445392959E-3</v>
      </c>
      <c r="S31">
        <f t="shared" si="11"/>
        <v>0</v>
      </c>
      <c r="T31">
        <f t="shared" si="12"/>
        <v>24.750753187268913</v>
      </c>
      <c r="U31">
        <f t="shared" si="13"/>
        <v>24.3675</v>
      </c>
      <c r="V31">
        <f t="shared" si="14"/>
        <v>3.0617322191954366</v>
      </c>
      <c r="W31">
        <f t="shared" si="15"/>
        <v>49.871668123818012</v>
      </c>
      <c r="X31">
        <f t="shared" si="16"/>
        <v>1.5653583580996402</v>
      </c>
      <c r="Y31">
        <f t="shared" si="17"/>
        <v>3.1387728082671589</v>
      </c>
      <c r="Z31">
        <f t="shared" si="18"/>
        <v>1.4963738610957964</v>
      </c>
      <c r="AA31">
        <f t="shared" si="19"/>
        <v>-5.1751883925163416</v>
      </c>
      <c r="AB31">
        <f t="shared" si="20"/>
        <v>61.954383023045075</v>
      </c>
      <c r="AC31">
        <f t="shared" si="21"/>
        <v>4.7180040826968437</v>
      </c>
      <c r="AD31">
        <f t="shared" si="22"/>
        <v>61.497198713225579</v>
      </c>
      <c r="AE31">
        <v>3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48442.554617817812</v>
      </c>
      <c r="AJ31" t="s">
        <v>303</v>
      </c>
      <c r="AK31" t="s">
        <v>303</v>
      </c>
      <c r="AL31">
        <v>0</v>
      </c>
      <c r="AM31">
        <v>0</v>
      </c>
      <c r="AN31" t="e">
        <f t="shared" si="26"/>
        <v>#DIV/0!</v>
      </c>
      <c r="AO31">
        <v>0</v>
      </c>
      <c r="AP31" t="s">
        <v>303</v>
      </c>
      <c r="AQ31" t="s">
        <v>303</v>
      </c>
      <c r="AR31">
        <v>0</v>
      </c>
      <c r="AS31">
        <v>0</v>
      </c>
      <c r="AT31" t="e">
        <f t="shared" si="27"/>
        <v>#DIV/0!</v>
      </c>
      <c r="AU31">
        <v>0.5</v>
      </c>
      <c r="AV31">
        <f t="shared" si="28"/>
        <v>0</v>
      </c>
      <c r="AW31">
        <f t="shared" si="29"/>
        <v>-0.4052873655995699</v>
      </c>
      <c r="AX31" t="e">
        <f t="shared" si="30"/>
        <v>#DIV/0!</v>
      </c>
      <c r="AY31" t="e">
        <f t="shared" si="31"/>
        <v>#DIV/0!</v>
      </c>
      <c r="AZ31" t="e">
        <f t="shared" si="32"/>
        <v>#DIV/0!</v>
      </c>
      <c r="BA31" t="e">
        <f t="shared" si="33"/>
        <v>#DIV/0!</v>
      </c>
      <c r="BB31" t="s">
        <v>303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f t="shared" si="42"/>
        <v>0</v>
      </c>
      <c r="BM31">
        <f t="shared" si="43"/>
        <v>0</v>
      </c>
      <c r="BN31">
        <f t="shared" si="44"/>
        <v>0</v>
      </c>
      <c r="BO31">
        <f t="shared" si="45"/>
        <v>0</v>
      </c>
      <c r="BP31">
        <v>6</v>
      </c>
      <c r="BQ31">
        <v>0.5</v>
      </c>
      <c r="BR31" t="s">
        <v>304</v>
      </c>
      <c r="BS31">
        <v>1634303824.0999999</v>
      </c>
      <c r="BT31">
        <v>400.20400000000001</v>
      </c>
      <c r="BU31">
        <v>399.98899999999998</v>
      </c>
      <c r="BV31">
        <v>17.223700000000001</v>
      </c>
      <c r="BW31">
        <v>17.154499999999999</v>
      </c>
      <c r="BX31">
        <v>397.738</v>
      </c>
      <c r="BY31">
        <v>17.1342</v>
      </c>
      <c r="BZ31">
        <v>999.971</v>
      </c>
      <c r="CA31">
        <v>90.784000000000006</v>
      </c>
      <c r="CB31">
        <v>9.9977200000000002E-2</v>
      </c>
      <c r="CC31">
        <v>24.783000000000001</v>
      </c>
      <c r="CD31">
        <v>24.3675</v>
      </c>
      <c r="CE31">
        <v>999.9</v>
      </c>
      <c r="CF31">
        <v>0</v>
      </c>
      <c r="CG31">
        <v>0</v>
      </c>
      <c r="CH31">
        <v>10017.5</v>
      </c>
      <c r="CI31">
        <v>0</v>
      </c>
      <c r="CJ31">
        <v>1.5289399999999999E-3</v>
      </c>
      <c r="CK31">
        <v>0</v>
      </c>
      <c r="CL31">
        <v>0</v>
      </c>
      <c r="CM31">
        <v>0</v>
      </c>
      <c r="CN31">
        <v>0</v>
      </c>
      <c r="CO31">
        <v>5.52</v>
      </c>
      <c r="CP31">
        <v>0</v>
      </c>
      <c r="CQ31">
        <v>-16.829999999999998</v>
      </c>
      <c r="CR31">
        <v>-0.35</v>
      </c>
      <c r="CS31">
        <v>32.686999999999998</v>
      </c>
      <c r="CT31">
        <v>38.5</v>
      </c>
      <c r="CU31">
        <v>34.25</v>
      </c>
      <c r="CV31">
        <v>38.5</v>
      </c>
      <c r="CW31">
        <v>33.25</v>
      </c>
      <c r="CX31">
        <v>0</v>
      </c>
      <c r="CY31">
        <v>0</v>
      </c>
      <c r="CZ31">
        <v>0</v>
      </c>
      <c r="DA31">
        <v>1634303827.3</v>
      </c>
      <c r="DB31">
        <v>0</v>
      </c>
      <c r="DC31">
        <v>2.3572000000000002</v>
      </c>
      <c r="DD31">
        <v>0.96692312511700118</v>
      </c>
      <c r="DE31">
        <v>-3.4592308705868899</v>
      </c>
      <c r="DF31">
        <v>-14.225199999999999</v>
      </c>
      <c r="DG31">
        <v>15</v>
      </c>
      <c r="DH31">
        <v>1634303717.0999999</v>
      </c>
      <c r="DI31" t="s">
        <v>334</v>
      </c>
      <c r="DJ31">
        <v>1634303716.0999999</v>
      </c>
      <c r="DK31">
        <v>1634303717.0999999</v>
      </c>
      <c r="DL31">
        <v>3</v>
      </c>
      <c r="DM31">
        <v>7.0000000000000007E-2</v>
      </c>
      <c r="DN31">
        <v>-4.0000000000000001E-3</v>
      </c>
      <c r="DO31">
        <v>2.4649999999999999</v>
      </c>
      <c r="DP31">
        <v>8.6999999999999994E-2</v>
      </c>
      <c r="DQ31">
        <v>400</v>
      </c>
      <c r="DR31">
        <v>17</v>
      </c>
      <c r="DS31">
        <v>0.33</v>
      </c>
      <c r="DT31">
        <v>0.14000000000000001</v>
      </c>
      <c r="DU31">
        <v>0.19360875609756101</v>
      </c>
      <c r="DV31">
        <v>-4.1355470383274652E-3</v>
      </c>
      <c r="DW31">
        <v>2.8547236365988809E-2</v>
      </c>
      <c r="DX31">
        <v>1</v>
      </c>
      <c r="DY31">
        <v>1.9347058823529411</v>
      </c>
      <c r="DZ31">
        <v>2.9989332665581552</v>
      </c>
      <c r="EA31">
        <v>1.7732128290265159</v>
      </c>
      <c r="EB31">
        <v>0</v>
      </c>
      <c r="EC31">
        <v>7.054784878048781E-2</v>
      </c>
      <c r="ED31">
        <v>-2.8669128919861782E-3</v>
      </c>
      <c r="EE31">
        <v>9.1265663410003515E-4</v>
      </c>
      <c r="EF31">
        <v>1</v>
      </c>
      <c r="EG31">
        <v>2</v>
      </c>
      <c r="EH31">
        <v>3</v>
      </c>
      <c r="EI31" t="s">
        <v>306</v>
      </c>
      <c r="EJ31">
        <v>100</v>
      </c>
      <c r="EK31">
        <v>100</v>
      </c>
      <c r="EL31">
        <v>2.4660000000000002</v>
      </c>
      <c r="EM31">
        <v>8.9499999999999996E-2</v>
      </c>
      <c r="EN31">
        <v>1.8520848859651491</v>
      </c>
      <c r="EO31">
        <v>1.948427853356016E-3</v>
      </c>
      <c r="EP31">
        <v>-1.17243448438673E-6</v>
      </c>
      <c r="EQ31">
        <v>3.7522437633766031E-10</v>
      </c>
      <c r="ER31">
        <v>-6.4542359341990235E-2</v>
      </c>
      <c r="ES31">
        <v>1.324990706552629E-3</v>
      </c>
      <c r="ET31">
        <v>4.5198677459254959E-4</v>
      </c>
      <c r="EU31">
        <v>-2.6198240979392152E-7</v>
      </c>
      <c r="EV31">
        <v>2</v>
      </c>
      <c r="EW31">
        <v>2078</v>
      </c>
      <c r="EX31">
        <v>1</v>
      </c>
      <c r="EY31">
        <v>28</v>
      </c>
      <c r="EZ31">
        <v>1.8</v>
      </c>
      <c r="FA31">
        <v>1.8</v>
      </c>
      <c r="FB31">
        <v>1.6149899999999999</v>
      </c>
      <c r="FC31">
        <v>2.4939</v>
      </c>
      <c r="FD31">
        <v>2.8491200000000001</v>
      </c>
      <c r="FE31">
        <v>3.2165499999999998</v>
      </c>
      <c r="FF31">
        <v>3.0981399999999999</v>
      </c>
      <c r="FG31">
        <v>2.3547400000000001</v>
      </c>
      <c r="FH31">
        <v>28.395299999999999</v>
      </c>
      <c r="FI31">
        <v>16.0321</v>
      </c>
      <c r="FJ31">
        <v>18</v>
      </c>
      <c r="FK31">
        <v>1055.5999999999999</v>
      </c>
      <c r="FL31">
        <v>843.33299999999997</v>
      </c>
      <c r="FM31">
        <v>24.9999</v>
      </c>
      <c r="FN31">
        <v>23.1404</v>
      </c>
      <c r="FO31">
        <v>30</v>
      </c>
      <c r="FP31">
        <v>22.822299999999998</v>
      </c>
      <c r="FQ31">
        <v>22.8672</v>
      </c>
      <c r="FR31">
        <v>32.343400000000003</v>
      </c>
      <c r="FS31">
        <v>16.304099999999998</v>
      </c>
      <c r="FT31">
        <v>100</v>
      </c>
      <c r="FU31">
        <v>25</v>
      </c>
      <c r="FV31">
        <v>400</v>
      </c>
      <c r="FW31">
        <v>17.160900000000002</v>
      </c>
      <c r="FX31">
        <v>101.253</v>
      </c>
      <c r="FY31">
        <v>102.145</v>
      </c>
    </row>
    <row r="32" spans="1:181" x14ac:dyDescent="0.2">
      <c r="A32">
        <v>14</v>
      </c>
      <c r="B32">
        <v>1634303829.0999999</v>
      </c>
      <c r="C32">
        <v>898.09999990463257</v>
      </c>
      <c r="D32" t="s">
        <v>335</v>
      </c>
      <c r="E32" t="s">
        <v>336</v>
      </c>
      <c r="F32" t="s">
        <v>302</v>
      </c>
      <c r="G32">
        <v>1634303829.0999999</v>
      </c>
      <c r="H32">
        <f t="shared" si="0"/>
        <v>1.1922175496127907E-4</v>
      </c>
      <c r="I32">
        <f t="shared" si="1"/>
        <v>0.11922175496127907</v>
      </c>
      <c r="J32">
        <f t="shared" si="2"/>
        <v>-0.40938211433833288</v>
      </c>
      <c r="K32">
        <f t="shared" si="3"/>
        <v>400.19400000000002</v>
      </c>
      <c r="L32">
        <f t="shared" si="4"/>
        <v>481.01663074130084</v>
      </c>
      <c r="M32">
        <f t="shared" si="5"/>
        <v>43.716915859820759</v>
      </c>
      <c r="N32">
        <f t="shared" si="6"/>
        <v>36.371398216820403</v>
      </c>
      <c r="O32">
        <f t="shared" si="7"/>
        <v>7.0730000396898888E-3</v>
      </c>
      <c r="P32">
        <f t="shared" si="8"/>
        <v>2.7651561006669354</v>
      </c>
      <c r="Q32">
        <f t="shared" si="9"/>
        <v>7.0629643044805759E-3</v>
      </c>
      <c r="R32">
        <f t="shared" si="10"/>
        <v>4.4152531552307268E-3</v>
      </c>
      <c r="S32">
        <f t="shared" si="11"/>
        <v>0</v>
      </c>
      <c r="T32">
        <f t="shared" si="12"/>
        <v>24.752832520599878</v>
      </c>
      <c r="U32">
        <f t="shared" si="13"/>
        <v>24.362400000000001</v>
      </c>
      <c r="V32">
        <f t="shared" si="14"/>
        <v>3.06079695829319</v>
      </c>
      <c r="W32">
        <f t="shared" si="15"/>
        <v>49.875747021607147</v>
      </c>
      <c r="X32">
        <f t="shared" si="16"/>
        <v>1.56572946385982</v>
      </c>
      <c r="Y32">
        <f t="shared" si="17"/>
        <v>3.1392601762566392</v>
      </c>
      <c r="Z32">
        <f t="shared" si="18"/>
        <v>1.4950674944333699</v>
      </c>
      <c r="AA32">
        <f t="shared" si="19"/>
        <v>-5.2576793937924071</v>
      </c>
      <c r="AB32">
        <f t="shared" si="20"/>
        <v>63.088580499882426</v>
      </c>
      <c r="AC32">
        <f t="shared" si="21"/>
        <v>4.8053771424899301</v>
      </c>
      <c r="AD32">
        <f t="shared" si="22"/>
        <v>62.636278248579949</v>
      </c>
      <c r="AE32">
        <v>4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48425.404021077542</v>
      </c>
      <c r="AJ32" t="s">
        <v>303</v>
      </c>
      <c r="AK32" t="s">
        <v>303</v>
      </c>
      <c r="AL32">
        <v>0</v>
      </c>
      <c r="AM32">
        <v>0</v>
      </c>
      <c r="AN32" t="e">
        <f t="shared" si="26"/>
        <v>#DIV/0!</v>
      </c>
      <c r="AO32">
        <v>0</v>
      </c>
      <c r="AP32" t="s">
        <v>303</v>
      </c>
      <c r="AQ32" t="s">
        <v>303</v>
      </c>
      <c r="AR32">
        <v>0</v>
      </c>
      <c r="AS32">
        <v>0</v>
      </c>
      <c r="AT32" t="e">
        <f t="shared" si="27"/>
        <v>#DIV/0!</v>
      </c>
      <c r="AU32">
        <v>0.5</v>
      </c>
      <c r="AV32">
        <f t="shared" si="28"/>
        <v>0</v>
      </c>
      <c r="AW32">
        <f t="shared" si="29"/>
        <v>-0.40938211433833288</v>
      </c>
      <c r="AX32" t="e">
        <f t="shared" si="30"/>
        <v>#DIV/0!</v>
      </c>
      <c r="AY32" t="e">
        <f t="shared" si="31"/>
        <v>#DIV/0!</v>
      </c>
      <c r="AZ32" t="e">
        <f t="shared" si="32"/>
        <v>#DIV/0!</v>
      </c>
      <c r="BA32" t="e">
        <f t="shared" si="33"/>
        <v>#DIV/0!</v>
      </c>
      <c r="BB32" t="s">
        <v>303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 t="e">
        <f t="shared" si="38"/>
        <v>#DIV/0!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f t="shared" si="42"/>
        <v>0</v>
      </c>
      <c r="BM32">
        <f t="shared" si="43"/>
        <v>0</v>
      </c>
      <c r="BN32">
        <f t="shared" si="44"/>
        <v>0</v>
      </c>
      <c r="BO32">
        <f t="shared" si="45"/>
        <v>0</v>
      </c>
      <c r="BP32">
        <v>6</v>
      </c>
      <c r="BQ32">
        <v>0.5</v>
      </c>
      <c r="BR32" t="s">
        <v>304</v>
      </c>
      <c r="BS32">
        <v>1634303829.0999999</v>
      </c>
      <c r="BT32">
        <v>400.19400000000002</v>
      </c>
      <c r="BU32">
        <v>399.97699999999998</v>
      </c>
      <c r="BV32">
        <v>17.227699999999999</v>
      </c>
      <c r="BW32">
        <v>17.157399999999999</v>
      </c>
      <c r="BX32">
        <v>397.72899999999998</v>
      </c>
      <c r="BY32">
        <v>17.138100000000001</v>
      </c>
      <c r="BZ32">
        <v>1000.01</v>
      </c>
      <c r="CA32">
        <v>90.784800000000004</v>
      </c>
      <c r="CB32">
        <v>9.96166E-2</v>
      </c>
      <c r="CC32">
        <v>24.785599999999999</v>
      </c>
      <c r="CD32">
        <v>24.362400000000001</v>
      </c>
      <c r="CE32">
        <v>999.9</v>
      </c>
      <c r="CF32">
        <v>0</v>
      </c>
      <c r="CG32">
        <v>0</v>
      </c>
      <c r="CH32">
        <v>10013.799999999999</v>
      </c>
      <c r="CI32">
        <v>0</v>
      </c>
      <c r="CJ32">
        <v>1.5289399999999999E-3</v>
      </c>
      <c r="CK32">
        <v>0</v>
      </c>
      <c r="CL32">
        <v>0</v>
      </c>
      <c r="CM32">
        <v>0</v>
      </c>
      <c r="CN32">
        <v>0</v>
      </c>
      <c r="CO32">
        <v>0.78</v>
      </c>
      <c r="CP32">
        <v>0</v>
      </c>
      <c r="CQ32">
        <v>-12.74</v>
      </c>
      <c r="CR32">
        <v>0.46</v>
      </c>
      <c r="CS32">
        <v>32.686999999999998</v>
      </c>
      <c r="CT32">
        <v>38.561999999999998</v>
      </c>
      <c r="CU32">
        <v>34.311999999999998</v>
      </c>
      <c r="CV32">
        <v>38.561999999999998</v>
      </c>
      <c r="CW32">
        <v>33.25</v>
      </c>
      <c r="CX32">
        <v>0</v>
      </c>
      <c r="CY32">
        <v>0</v>
      </c>
      <c r="CZ32">
        <v>0</v>
      </c>
      <c r="DA32">
        <v>1634303832.0999999</v>
      </c>
      <c r="DB32">
        <v>0</v>
      </c>
      <c r="DC32">
        <v>2.0739999999999998</v>
      </c>
      <c r="DD32">
        <v>-0.56076922924326333</v>
      </c>
      <c r="DE32">
        <v>-3.6169231181784589</v>
      </c>
      <c r="DF32">
        <v>-14.595599999999999</v>
      </c>
      <c r="DG32">
        <v>15</v>
      </c>
      <c r="DH32">
        <v>1634303717.0999999</v>
      </c>
      <c r="DI32" t="s">
        <v>334</v>
      </c>
      <c r="DJ32">
        <v>1634303716.0999999</v>
      </c>
      <c r="DK32">
        <v>1634303717.0999999</v>
      </c>
      <c r="DL32">
        <v>3</v>
      </c>
      <c r="DM32">
        <v>7.0000000000000007E-2</v>
      </c>
      <c r="DN32">
        <v>-4.0000000000000001E-3</v>
      </c>
      <c r="DO32">
        <v>2.4649999999999999</v>
      </c>
      <c r="DP32">
        <v>8.6999999999999994E-2</v>
      </c>
      <c r="DQ32">
        <v>400</v>
      </c>
      <c r="DR32">
        <v>17</v>
      </c>
      <c r="DS32">
        <v>0.33</v>
      </c>
      <c r="DT32">
        <v>0.14000000000000001</v>
      </c>
      <c r="DU32">
        <v>0.202374</v>
      </c>
      <c r="DV32">
        <v>7.9390578397212572E-2</v>
      </c>
      <c r="DW32">
        <v>3.124539088195015E-2</v>
      </c>
      <c r="DX32">
        <v>1</v>
      </c>
      <c r="DY32">
        <v>2.263235294117647</v>
      </c>
      <c r="DZ32">
        <v>-1.4756551141166501</v>
      </c>
      <c r="EA32">
        <v>1.678801604415965</v>
      </c>
      <c r="EB32">
        <v>0</v>
      </c>
      <c r="EC32">
        <v>7.0358229268292674E-2</v>
      </c>
      <c r="ED32">
        <v>-7.1025783972082122E-5</v>
      </c>
      <c r="EE32">
        <v>6.2767005284697765E-4</v>
      </c>
      <c r="EF32">
        <v>1</v>
      </c>
      <c r="EG32">
        <v>2</v>
      </c>
      <c r="EH32">
        <v>3</v>
      </c>
      <c r="EI32" t="s">
        <v>306</v>
      </c>
      <c r="EJ32">
        <v>100</v>
      </c>
      <c r="EK32">
        <v>100</v>
      </c>
      <c r="EL32">
        <v>2.4649999999999999</v>
      </c>
      <c r="EM32">
        <v>8.9599999999999999E-2</v>
      </c>
      <c r="EN32">
        <v>1.8520848859651491</v>
      </c>
      <c r="EO32">
        <v>1.948427853356016E-3</v>
      </c>
      <c r="EP32">
        <v>-1.17243448438673E-6</v>
      </c>
      <c r="EQ32">
        <v>3.7522437633766031E-10</v>
      </c>
      <c r="ER32">
        <v>-6.4542359341990235E-2</v>
      </c>
      <c r="ES32">
        <v>1.324990706552629E-3</v>
      </c>
      <c r="ET32">
        <v>4.5198677459254959E-4</v>
      </c>
      <c r="EU32">
        <v>-2.6198240979392152E-7</v>
      </c>
      <c r="EV32">
        <v>2</v>
      </c>
      <c r="EW32">
        <v>2078</v>
      </c>
      <c r="EX32">
        <v>1</v>
      </c>
      <c r="EY32">
        <v>28</v>
      </c>
      <c r="EZ32">
        <v>1.9</v>
      </c>
      <c r="FA32">
        <v>1.9</v>
      </c>
      <c r="FB32">
        <v>1.6149899999999999</v>
      </c>
      <c r="FC32">
        <v>2.49268</v>
      </c>
      <c r="FD32">
        <v>2.8491200000000001</v>
      </c>
      <c r="FE32">
        <v>3.2177699999999998</v>
      </c>
      <c r="FF32">
        <v>3.0981399999999999</v>
      </c>
      <c r="FG32">
        <v>2.4194300000000002</v>
      </c>
      <c r="FH32">
        <v>28.395299999999999</v>
      </c>
      <c r="FI32">
        <v>16.040800000000001</v>
      </c>
      <c r="FJ32">
        <v>18</v>
      </c>
      <c r="FK32">
        <v>1054.8</v>
      </c>
      <c r="FL32">
        <v>843.226</v>
      </c>
      <c r="FM32">
        <v>25</v>
      </c>
      <c r="FN32">
        <v>23.142299999999999</v>
      </c>
      <c r="FO32">
        <v>30.0002</v>
      </c>
      <c r="FP32">
        <v>22.8247</v>
      </c>
      <c r="FQ32">
        <v>22.870100000000001</v>
      </c>
      <c r="FR32">
        <v>32.3431</v>
      </c>
      <c r="FS32">
        <v>16.304099999999998</v>
      </c>
      <c r="FT32">
        <v>100</v>
      </c>
      <c r="FU32">
        <v>25</v>
      </c>
      <c r="FV32">
        <v>400</v>
      </c>
      <c r="FW32">
        <v>17.160900000000002</v>
      </c>
      <c r="FX32">
        <v>101.254</v>
      </c>
      <c r="FY32">
        <v>102.14400000000001</v>
      </c>
    </row>
    <row r="33" spans="1:181" x14ac:dyDescent="0.2">
      <c r="A33">
        <v>15</v>
      </c>
      <c r="B33">
        <v>1634303834.0999999</v>
      </c>
      <c r="C33">
        <v>903.09999990463257</v>
      </c>
      <c r="D33" t="s">
        <v>337</v>
      </c>
      <c r="E33" t="s">
        <v>338</v>
      </c>
      <c r="F33" t="s">
        <v>302</v>
      </c>
      <c r="G33">
        <v>1634303834.0999999</v>
      </c>
      <c r="H33">
        <f t="shared" si="0"/>
        <v>1.1887153320460899E-4</v>
      </c>
      <c r="I33">
        <f t="shared" si="1"/>
        <v>0.11887153320460898</v>
      </c>
      <c r="J33">
        <f t="shared" si="2"/>
        <v>-0.40420849989750413</v>
      </c>
      <c r="K33">
        <f t="shared" si="3"/>
        <v>400.19499999999999</v>
      </c>
      <c r="L33">
        <f t="shared" si="4"/>
        <v>480.16359676734925</v>
      </c>
      <c r="M33">
        <f t="shared" si="5"/>
        <v>43.638532377114231</v>
      </c>
      <c r="N33">
        <f t="shared" si="6"/>
        <v>36.370775673610503</v>
      </c>
      <c r="O33">
        <f t="shared" si="7"/>
        <v>7.0490016908014074E-3</v>
      </c>
      <c r="P33">
        <f t="shared" si="8"/>
        <v>2.7564284046049279</v>
      </c>
      <c r="Q33">
        <f t="shared" si="9"/>
        <v>7.0390023770110638E-3</v>
      </c>
      <c r="R33">
        <f t="shared" si="10"/>
        <v>4.4002736828987364E-3</v>
      </c>
      <c r="S33">
        <f t="shared" si="11"/>
        <v>0</v>
      </c>
      <c r="T33">
        <f t="shared" si="12"/>
        <v>24.756332770156689</v>
      </c>
      <c r="U33">
        <f t="shared" si="13"/>
        <v>24.366299999999999</v>
      </c>
      <c r="V33">
        <f t="shared" si="14"/>
        <v>3.0615121353344388</v>
      </c>
      <c r="W33">
        <f t="shared" si="15"/>
        <v>49.867529797241815</v>
      </c>
      <c r="X33">
        <f t="shared" si="16"/>
        <v>1.5657987229363199</v>
      </c>
      <c r="Y33">
        <f t="shared" si="17"/>
        <v>3.1399163529911291</v>
      </c>
      <c r="Z33">
        <f t="shared" si="18"/>
        <v>1.4957134123981188</v>
      </c>
      <c r="AA33">
        <f t="shared" si="19"/>
        <v>-5.2422346143232561</v>
      </c>
      <c r="AB33">
        <f t="shared" si="20"/>
        <v>62.830011413423271</v>
      </c>
      <c r="AC33">
        <f t="shared" si="21"/>
        <v>4.8010142747553077</v>
      </c>
      <c r="AD33">
        <f t="shared" si="22"/>
        <v>62.388791073855323</v>
      </c>
      <c r="AE33">
        <v>3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48185.686919612795</v>
      </c>
      <c r="AJ33" t="s">
        <v>303</v>
      </c>
      <c r="AK33" t="s">
        <v>303</v>
      </c>
      <c r="AL33">
        <v>0</v>
      </c>
      <c r="AM33">
        <v>0</v>
      </c>
      <c r="AN33" t="e">
        <f t="shared" si="26"/>
        <v>#DIV/0!</v>
      </c>
      <c r="AO33">
        <v>0</v>
      </c>
      <c r="AP33" t="s">
        <v>303</v>
      </c>
      <c r="AQ33" t="s">
        <v>303</v>
      </c>
      <c r="AR33">
        <v>0</v>
      </c>
      <c r="AS33">
        <v>0</v>
      </c>
      <c r="AT33" t="e">
        <f t="shared" si="27"/>
        <v>#DIV/0!</v>
      </c>
      <c r="AU33">
        <v>0.5</v>
      </c>
      <c r="AV33">
        <f t="shared" si="28"/>
        <v>0</v>
      </c>
      <c r="AW33">
        <f t="shared" si="29"/>
        <v>-0.40420849989750413</v>
      </c>
      <c r="AX33" t="e">
        <f t="shared" si="30"/>
        <v>#DIV/0!</v>
      </c>
      <c r="AY33" t="e">
        <f t="shared" si="31"/>
        <v>#DIV/0!</v>
      </c>
      <c r="AZ33" t="e">
        <f t="shared" si="32"/>
        <v>#DIV/0!</v>
      </c>
      <c r="BA33" t="e">
        <f t="shared" si="33"/>
        <v>#DIV/0!</v>
      </c>
      <c r="BB33" t="s">
        <v>303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 t="e">
        <f t="shared" si="38"/>
        <v>#DIV/0!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f t="shared" si="42"/>
        <v>0</v>
      </c>
      <c r="BM33">
        <f t="shared" si="43"/>
        <v>0</v>
      </c>
      <c r="BN33">
        <f t="shared" si="44"/>
        <v>0</v>
      </c>
      <c r="BO33">
        <f t="shared" si="45"/>
        <v>0</v>
      </c>
      <c r="BP33">
        <v>6</v>
      </c>
      <c r="BQ33">
        <v>0.5</v>
      </c>
      <c r="BR33" t="s">
        <v>304</v>
      </c>
      <c r="BS33">
        <v>1634303834.0999999</v>
      </c>
      <c r="BT33">
        <v>400.19499999999999</v>
      </c>
      <c r="BU33">
        <v>399.98099999999999</v>
      </c>
      <c r="BV33">
        <v>17.2288</v>
      </c>
      <c r="BW33">
        <v>17.1587</v>
      </c>
      <c r="BX33">
        <v>397.72899999999998</v>
      </c>
      <c r="BY33">
        <v>17.139099999999999</v>
      </c>
      <c r="BZ33">
        <v>999.91600000000005</v>
      </c>
      <c r="CA33">
        <v>90.782700000000006</v>
      </c>
      <c r="CB33">
        <v>9.9933900000000006E-2</v>
      </c>
      <c r="CC33">
        <v>24.789100000000001</v>
      </c>
      <c r="CD33">
        <v>24.366299999999999</v>
      </c>
      <c r="CE33">
        <v>999.9</v>
      </c>
      <c r="CF33">
        <v>0</v>
      </c>
      <c r="CG33">
        <v>0</v>
      </c>
      <c r="CH33">
        <v>9962.5</v>
      </c>
      <c r="CI33">
        <v>0</v>
      </c>
      <c r="CJ33">
        <v>1.5289399999999999E-3</v>
      </c>
      <c r="CK33">
        <v>0</v>
      </c>
      <c r="CL33">
        <v>0</v>
      </c>
      <c r="CM33">
        <v>0</v>
      </c>
      <c r="CN33">
        <v>0</v>
      </c>
      <c r="CO33">
        <v>0.83</v>
      </c>
      <c r="CP33">
        <v>0</v>
      </c>
      <c r="CQ33">
        <v>-12.2</v>
      </c>
      <c r="CR33">
        <v>-0.1</v>
      </c>
      <c r="CS33">
        <v>32.75</v>
      </c>
      <c r="CT33">
        <v>38.561999999999998</v>
      </c>
      <c r="CU33">
        <v>34.375</v>
      </c>
      <c r="CV33">
        <v>38.561999999999998</v>
      </c>
      <c r="CW33">
        <v>33.311999999999998</v>
      </c>
      <c r="CX33">
        <v>0</v>
      </c>
      <c r="CY33">
        <v>0</v>
      </c>
      <c r="CZ33">
        <v>0</v>
      </c>
      <c r="DA33">
        <v>1634303836.9000001</v>
      </c>
      <c r="DB33">
        <v>0</v>
      </c>
      <c r="DC33">
        <v>2.0716000000000001</v>
      </c>
      <c r="DD33">
        <v>-1.0100000696610081</v>
      </c>
      <c r="DE33">
        <v>-9.3846168536903682E-2</v>
      </c>
      <c r="DF33">
        <v>-14.579599999999999</v>
      </c>
      <c r="DG33">
        <v>15</v>
      </c>
      <c r="DH33">
        <v>1634303717.0999999</v>
      </c>
      <c r="DI33" t="s">
        <v>334</v>
      </c>
      <c r="DJ33">
        <v>1634303716.0999999</v>
      </c>
      <c r="DK33">
        <v>1634303717.0999999</v>
      </c>
      <c r="DL33">
        <v>3</v>
      </c>
      <c r="DM33">
        <v>7.0000000000000007E-2</v>
      </c>
      <c r="DN33">
        <v>-4.0000000000000001E-3</v>
      </c>
      <c r="DO33">
        <v>2.4649999999999999</v>
      </c>
      <c r="DP33">
        <v>8.6999999999999994E-2</v>
      </c>
      <c r="DQ33">
        <v>400</v>
      </c>
      <c r="DR33">
        <v>17</v>
      </c>
      <c r="DS33">
        <v>0.33</v>
      </c>
      <c r="DT33">
        <v>0.14000000000000001</v>
      </c>
      <c r="DU33">
        <v>0.1983672195121951</v>
      </c>
      <c r="DV33">
        <v>2.6175867595818671E-2</v>
      </c>
      <c r="DW33">
        <v>2.9880200356457762E-2</v>
      </c>
      <c r="DX33">
        <v>1</v>
      </c>
      <c r="DY33">
        <v>2.180857142857143</v>
      </c>
      <c r="DZ33">
        <v>-0.42293542074363588</v>
      </c>
      <c r="EA33">
        <v>1.485857850206542</v>
      </c>
      <c r="EB33">
        <v>1</v>
      </c>
      <c r="EC33">
        <v>7.0409685365853653E-2</v>
      </c>
      <c r="ED33">
        <v>-9.812027874563688E-4</v>
      </c>
      <c r="EE33">
        <v>5.968985813111031E-4</v>
      </c>
      <c r="EF33">
        <v>1</v>
      </c>
      <c r="EG33">
        <v>3</v>
      </c>
      <c r="EH33">
        <v>3</v>
      </c>
      <c r="EI33" t="s">
        <v>309</v>
      </c>
      <c r="EJ33">
        <v>100</v>
      </c>
      <c r="EK33">
        <v>100</v>
      </c>
      <c r="EL33">
        <v>2.4660000000000002</v>
      </c>
      <c r="EM33">
        <v>8.9700000000000002E-2</v>
      </c>
      <c r="EN33">
        <v>1.8520848859651491</v>
      </c>
      <c r="EO33">
        <v>1.948427853356016E-3</v>
      </c>
      <c r="EP33">
        <v>-1.17243448438673E-6</v>
      </c>
      <c r="EQ33">
        <v>3.7522437633766031E-10</v>
      </c>
      <c r="ER33">
        <v>-6.4542359341990235E-2</v>
      </c>
      <c r="ES33">
        <v>1.324990706552629E-3</v>
      </c>
      <c r="ET33">
        <v>4.5198677459254959E-4</v>
      </c>
      <c r="EU33">
        <v>-2.6198240979392152E-7</v>
      </c>
      <c r="EV33">
        <v>2</v>
      </c>
      <c r="EW33">
        <v>2078</v>
      </c>
      <c r="EX33">
        <v>1</v>
      </c>
      <c r="EY33">
        <v>28</v>
      </c>
      <c r="EZ33">
        <v>2</v>
      </c>
      <c r="FA33">
        <v>1.9</v>
      </c>
      <c r="FB33">
        <v>1.6149899999999999</v>
      </c>
      <c r="FC33">
        <v>2.49146</v>
      </c>
      <c r="FD33">
        <v>2.8491200000000001</v>
      </c>
      <c r="FE33">
        <v>3.2177699999999998</v>
      </c>
      <c r="FF33">
        <v>3.0981399999999999</v>
      </c>
      <c r="FG33">
        <v>2.36572</v>
      </c>
      <c r="FH33">
        <v>28.395299999999999</v>
      </c>
      <c r="FI33">
        <v>16.0321</v>
      </c>
      <c r="FJ33">
        <v>18</v>
      </c>
      <c r="FK33">
        <v>1055.82</v>
      </c>
      <c r="FL33">
        <v>843.40899999999999</v>
      </c>
      <c r="FM33">
        <v>24.9999</v>
      </c>
      <c r="FN33">
        <v>23.143899999999999</v>
      </c>
      <c r="FO33">
        <v>30.0001</v>
      </c>
      <c r="FP33">
        <v>22.8276</v>
      </c>
      <c r="FQ33">
        <v>22.8735</v>
      </c>
      <c r="FR33">
        <v>32.343499999999999</v>
      </c>
      <c r="FS33">
        <v>16.304099999999998</v>
      </c>
      <c r="FT33">
        <v>100</v>
      </c>
      <c r="FU33">
        <v>25</v>
      </c>
      <c r="FV33">
        <v>400</v>
      </c>
      <c r="FW33">
        <v>17.160900000000002</v>
      </c>
      <c r="FX33">
        <v>101.255</v>
      </c>
      <c r="FY33">
        <v>102.143</v>
      </c>
    </row>
    <row r="34" spans="1:181" x14ac:dyDescent="0.2">
      <c r="A34">
        <v>16</v>
      </c>
      <c r="B34">
        <v>1634303839.0999999</v>
      </c>
      <c r="C34">
        <v>908.09999990463257</v>
      </c>
      <c r="D34" t="s">
        <v>339</v>
      </c>
      <c r="E34" t="s">
        <v>340</v>
      </c>
      <c r="F34" t="s">
        <v>302</v>
      </c>
      <c r="G34">
        <v>1634303839.0999999</v>
      </c>
      <c r="H34">
        <f t="shared" si="0"/>
        <v>1.1735352854324678E-4</v>
      </c>
      <c r="I34">
        <f t="shared" si="1"/>
        <v>0.11735352854324678</v>
      </c>
      <c r="J34">
        <f t="shared" si="2"/>
        <v>-0.46029124487047068</v>
      </c>
      <c r="K34">
        <f t="shared" si="3"/>
        <v>400.20400000000001</v>
      </c>
      <c r="L34">
        <f t="shared" si="4"/>
        <v>494.00427906647997</v>
      </c>
      <c r="M34">
        <f t="shared" si="5"/>
        <v>44.895815999286754</v>
      </c>
      <c r="N34">
        <f t="shared" si="6"/>
        <v>36.371112372005598</v>
      </c>
      <c r="O34">
        <f t="shared" si="7"/>
        <v>6.964770070461832E-3</v>
      </c>
      <c r="P34">
        <f t="shared" si="8"/>
        <v>2.7636059625500908</v>
      </c>
      <c r="Q34">
        <f t="shared" si="9"/>
        <v>6.9550334377649825E-3</v>
      </c>
      <c r="R34">
        <f t="shared" si="10"/>
        <v>4.3477695432112048E-3</v>
      </c>
      <c r="S34">
        <f t="shared" si="11"/>
        <v>0</v>
      </c>
      <c r="T34">
        <f t="shared" si="12"/>
        <v>24.758229298002444</v>
      </c>
      <c r="U34">
        <f t="shared" si="13"/>
        <v>24.360900000000001</v>
      </c>
      <c r="V34">
        <f t="shared" si="14"/>
        <v>3.0605219290908652</v>
      </c>
      <c r="W34">
        <f t="shared" si="15"/>
        <v>49.872830864397521</v>
      </c>
      <c r="X34">
        <f t="shared" si="16"/>
        <v>1.5660960903142198</v>
      </c>
      <c r="Y34">
        <f t="shared" si="17"/>
        <v>3.1401788572467044</v>
      </c>
      <c r="Z34">
        <f t="shared" si="18"/>
        <v>1.4944258387766454</v>
      </c>
      <c r="AA34">
        <f t="shared" si="19"/>
        <v>-5.1752906087571828</v>
      </c>
      <c r="AB34">
        <f t="shared" si="20"/>
        <v>64.006758990929114</v>
      </c>
      <c r="AC34">
        <f t="shared" si="21"/>
        <v>4.8781319309001461</v>
      </c>
      <c r="AD34">
        <f t="shared" si="22"/>
        <v>63.70960031307208</v>
      </c>
      <c r="AE34">
        <v>3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48382.04176269046</v>
      </c>
      <c r="AJ34" t="s">
        <v>303</v>
      </c>
      <c r="AK34" t="s">
        <v>303</v>
      </c>
      <c r="AL34">
        <v>0</v>
      </c>
      <c r="AM34">
        <v>0</v>
      </c>
      <c r="AN34" t="e">
        <f t="shared" si="26"/>
        <v>#DIV/0!</v>
      </c>
      <c r="AO34">
        <v>0</v>
      </c>
      <c r="AP34" t="s">
        <v>303</v>
      </c>
      <c r="AQ34" t="s">
        <v>303</v>
      </c>
      <c r="AR34">
        <v>0</v>
      </c>
      <c r="AS34">
        <v>0</v>
      </c>
      <c r="AT34" t="e">
        <f t="shared" si="27"/>
        <v>#DIV/0!</v>
      </c>
      <c r="AU34">
        <v>0.5</v>
      </c>
      <c r="AV34">
        <f t="shared" si="28"/>
        <v>0</v>
      </c>
      <c r="AW34">
        <f t="shared" si="29"/>
        <v>-0.46029124487047068</v>
      </c>
      <c r="AX34" t="e">
        <f t="shared" si="30"/>
        <v>#DIV/0!</v>
      </c>
      <c r="AY34" t="e">
        <f t="shared" si="31"/>
        <v>#DIV/0!</v>
      </c>
      <c r="AZ34" t="e">
        <f t="shared" si="32"/>
        <v>#DIV/0!</v>
      </c>
      <c r="BA34" t="e">
        <f t="shared" si="33"/>
        <v>#DIV/0!</v>
      </c>
      <c r="BB34" t="s">
        <v>303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 t="e">
        <f t="shared" si="38"/>
        <v>#DIV/0!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f t="shared" si="42"/>
        <v>0</v>
      </c>
      <c r="BM34">
        <f t="shared" si="43"/>
        <v>0</v>
      </c>
      <c r="BN34">
        <f t="shared" si="44"/>
        <v>0</v>
      </c>
      <c r="BO34">
        <f t="shared" si="45"/>
        <v>0</v>
      </c>
      <c r="BP34">
        <v>6</v>
      </c>
      <c r="BQ34">
        <v>0.5</v>
      </c>
      <c r="BR34" t="s">
        <v>304</v>
      </c>
      <c r="BS34">
        <v>1634303839.0999999</v>
      </c>
      <c r="BT34">
        <v>400.20400000000001</v>
      </c>
      <c r="BU34">
        <v>399.95600000000002</v>
      </c>
      <c r="BV34">
        <v>17.232299999999999</v>
      </c>
      <c r="BW34">
        <v>17.1631</v>
      </c>
      <c r="BX34">
        <v>397.73899999999998</v>
      </c>
      <c r="BY34">
        <v>17.142600000000002</v>
      </c>
      <c r="BZ34">
        <v>999.98199999999997</v>
      </c>
      <c r="CA34">
        <v>90.781499999999994</v>
      </c>
      <c r="CB34">
        <v>9.9931400000000004E-2</v>
      </c>
      <c r="CC34">
        <v>24.790500000000002</v>
      </c>
      <c r="CD34">
        <v>24.360900000000001</v>
      </c>
      <c r="CE34">
        <v>999.9</v>
      </c>
      <c r="CF34">
        <v>0</v>
      </c>
      <c r="CG34">
        <v>0</v>
      </c>
      <c r="CH34">
        <v>10005</v>
      </c>
      <c r="CI34">
        <v>0</v>
      </c>
      <c r="CJ34">
        <v>1.5289399999999999E-3</v>
      </c>
      <c r="CK34">
        <v>0</v>
      </c>
      <c r="CL34">
        <v>0</v>
      </c>
      <c r="CM34">
        <v>0</v>
      </c>
      <c r="CN34">
        <v>0</v>
      </c>
      <c r="CO34">
        <v>4.08</v>
      </c>
      <c r="CP34">
        <v>0</v>
      </c>
      <c r="CQ34">
        <v>-17.71</v>
      </c>
      <c r="CR34">
        <v>-0.83</v>
      </c>
      <c r="CS34">
        <v>32.811999999999998</v>
      </c>
      <c r="CT34">
        <v>38.561999999999998</v>
      </c>
      <c r="CU34">
        <v>34.436999999999998</v>
      </c>
      <c r="CV34">
        <v>38.561999999999998</v>
      </c>
      <c r="CW34">
        <v>33.311999999999998</v>
      </c>
      <c r="CX34">
        <v>0</v>
      </c>
      <c r="CY34">
        <v>0</v>
      </c>
      <c r="CZ34">
        <v>0</v>
      </c>
      <c r="DA34">
        <v>1634303842.3</v>
      </c>
      <c r="DB34">
        <v>0</v>
      </c>
      <c r="DC34">
        <v>1.9750000000000001</v>
      </c>
      <c r="DD34">
        <v>-2.5781197750033442</v>
      </c>
      <c r="DE34">
        <v>9.9179488322238729</v>
      </c>
      <c r="DF34">
        <v>-14.45</v>
      </c>
      <c r="DG34">
        <v>15</v>
      </c>
      <c r="DH34">
        <v>1634303717.0999999</v>
      </c>
      <c r="DI34" t="s">
        <v>334</v>
      </c>
      <c r="DJ34">
        <v>1634303716.0999999</v>
      </c>
      <c r="DK34">
        <v>1634303717.0999999</v>
      </c>
      <c r="DL34">
        <v>3</v>
      </c>
      <c r="DM34">
        <v>7.0000000000000007E-2</v>
      </c>
      <c r="DN34">
        <v>-4.0000000000000001E-3</v>
      </c>
      <c r="DO34">
        <v>2.4649999999999999</v>
      </c>
      <c r="DP34">
        <v>8.6999999999999994E-2</v>
      </c>
      <c r="DQ34">
        <v>400</v>
      </c>
      <c r="DR34">
        <v>17</v>
      </c>
      <c r="DS34">
        <v>0.33</v>
      </c>
      <c r="DT34">
        <v>0.14000000000000001</v>
      </c>
      <c r="DU34">
        <v>0.20038363414634139</v>
      </c>
      <c r="DV34">
        <v>6.7222160278747134E-3</v>
      </c>
      <c r="DW34">
        <v>2.2582014716827841E-2</v>
      </c>
      <c r="DX34">
        <v>1</v>
      </c>
      <c r="DY34">
        <v>1.9432352941176469</v>
      </c>
      <c r="DZ34">
        <v>-3.1179867284337082</v>
      </c>
      <c r="EA34">
        <v>1.4569684896835611</v>
      </c>
      <c r="EB34">
        <v>0</v>
      </c>
      <c r="EC34">
        <v>7.0283287804878053E-2</v>
      </c>
      <c r="ED34">
        <v>-1.200894773519244E-3</v>
      </c>
      <c r="EE34">
        <v>5.8914574626240323E-4</v>
      </c>
      <c r="EF34">
        <v>1</v>
      </c>
      <c r="EG34">
        <v>2</v>
      </c>
      <c r="EH34">
        <v>3</v>
      </c>
      <c r="EI34" t="s">
        <v>306</v>
      </c>
      <c r="EJ34">
        <v>100</v>
      </c>
      <c r="EK34">
        <v>100</v>
      </c>
      <c r="EL34">
        <v>2.4649999999999999</v>
      </c>
      <c r="EM34">
        <v>8.9700000000000002E-2</v>
      </c>
      <c r="EN34">
        <v>1.8520848859651491</v>
      </c>
      <c r="EO34">
        <v>1.948427853356016E-3</v>
      </c>
      <c r="EP34">
        <v>-1.17243448438673E-6</v>
      </c>
      <c r="EQ34">
        <v>3.7522437633766031E-10</v>
      </c>
      <c r="ER34">
        <v>-6.4542359341990235E-2</v>
      </c>
      <c r="ES34">
        <v>1.324990706552629E-3</v>
      </c>
      <c r="ET34">
        <v>4.5198677459254959E-4</v>
      </c>
      <c r="EU34">
        <v>-2.6198240979392152E-7</v>
      </c>
      <c r="EV34">
        <v>2</v>
      </c>
      <c r="EW34">
        <v>2078</v>
      </c>
      <c r="EX34">
        <v>1</v>
      </c>
      <c r="EY34">
        <v>28</v>
      </c>
      <c r="EZ34">
        <v>2</v>
      </c>
      <c r="FA34">
        <v>2</v>
      </c>
      <c r="FB34">
        <v>1.6149899999999999</v>
      </c>
      <c r="FC34">
        <v>2.5</v>
      </c>
      <c r="FD34">
        <v>2.8491200000000001</v>
      </c>
      <c r="FE34">
        <v>3.2177699999999998</v>
      </c>
      <c r="FF34">
        <v>3.0981399999999999</v>
      </c>
      <c r="FG34">
        <v>2.3889200000000002</v>
      </c>
      <c r="FH34">
        <v>28.4163</v>
      </c>
      <c r="FI34">
        <v>16.023299999999999</v>
      </c>
      <c r="FJ34">
        <v>18</v>
      </c>
      <c r="FK34">
        <v>1055.6199999999999</v>
      </c>
      <c r="FL34">
        <v>842.97299999999996</v>
      </c>
      <c r="FM34">
        <v>24.9998</v>
      </c>
      <c r="FN34">
        <v>23.145900000000001</v>
      </c>
      <c r="FO34">
        <v>30.0002</v>
      </c>
      <c r="FP34">
        <v>22.830400000000001</v>
      </c>
      <c r="FQ34">
        <v>22.8766</v>
      </c>
      <c r="FR34">
        <v>32.345199999999998</v>
      </c>
      <c r="FS34">
        <v>16.304099999999998</v>
      </c>
      <c r="FT34">
        <v>100</v>
      </c>
      <c r="FU34">
        <v>25</v>
      </c>
      <c r="FV34">
        <v>400</v>
      </c>
      <c r="FW34">
        <v>17.160900000000002</v>
      </c>
      <c r="FX34">
        <v>101.25700000000001</v>
      </c>
      <c r="FY34">
        <v>102.142</v>
      </c>
    </row>
    <row r="35" spans="1:181" x14ac:dyDescent="0.2">
      <c r="A35">
        <v>17</v>
      </c>
      <c r="B35">
        <v>1634303844.0999999</v>
      </c>
      <c r="C35">
        <v>913.09999990463257</v>
      </c>
      <c r="D35" t="s">
        <v>341</v>
      </c>
      <c r="E35" t="s">
        <v>342</v>
      </c>
      <c r="F35" t="s">
        <v>302</v>
      </c>
      <c r="G35">
        <v>1634303844.0999999</v>
      </c>
      <c r="H35">
        <f t="shared" si="0"/>
        <v>1.1887408848238995E-4</v>
      </c>
      <c r="I35">
        <f t="shared" si="1"/>
        <v>0.11887408848238995</v>
      </c>
      <c r="J35">
        <f t="shared" si="2"/>
        <v>-0.39754913471435677</v>
      </c>
      <c r="K35">
        <f t="shared" si="3"/>
        <v>400.19600000000003</v>
      </c>
      <c r="L35">
        <f t="shared" si="4"/>
        <v>478.71704996481731</v>
      </c>
      <c r="M35">
        <f t="shared" si="5"/>
        <v>43.506538895323139</v>
      </c>
      <c r="N35">
        <f t="shared" si="6"/>
        <v>36.370425580271998</v>
      </c>
      <c r="O35">
        <f t="shared" si="7"/>
        <v>7.0448117397330151E-3</v>
      </c>
      <c r="P35">
        <f t="shared" si="8"/>
        <v>2.7574585433680454</v>
      </c>
      <c r="Q35">
        <f t="shared" si="9"/>
        <v>7.0348280259943082E-3</v>
      </c>
      <c r="R35">
        <f t="shared" si="10"/>
        <v>4.3976633149220012E-3</v>
      </c>
      <c r="S35">
        <f t="shared" si="11"/>
        <v>0</v>
      </c>
      <c r="T35">
        <f t="shared" si="12"/>
        <v>24.7577434697459</v>
      </c>
      <c r="U35">
        <f t="shared" si="13"/>
        <v>24.373699999999999</v>
      </c>
      <c r="V35">
        <f t="shared" si="14"/>
        <v>3.0628695394853982</v>
      </c>
      <c r="W35">
        <f t="shared" si="15"/>
        <v>49.878384958228125</v>
      </c>
      <c r="X35">
        <f t="shared" si="16"/>
        <v>1.5662704987944001</v>
      </c>
      <c r="Y35">
        <f t="shared" si="17"/>
        <v>3.1401788572467044</v>
      </c>
      <c r="Z35">
        <f t="shared" si="18"/>
        <v>1.4965990406909981</v>
      </c>
      <c r="AA35">
        <f t="shared" si="19"/>
        <v>-5.2423473020733971</v>
      </c>
      <c r="AB35">
        <f t="shared" si="20"/>
        <v>61.961531759856513</v>
      </c>
      <c r="AC35">
        <f t="shared" si="21"/>
        <v>4.733092445619361</v>
      </c>
      <c r="AD35">
        <f t="shared" si="22"/>
        <v>61.452276903402478</v>
      </c>
      <c r="AE35">
        <v>4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48213.629056929487</v>
      </c>
      <c r="AJ35" t="s">
        <v>303</v>
      </c>
      <c r="AK35" t="s">
        <v>303</v>
      </c>
      <c r="AL35">
        <v>0</v>
      </c>
      <c r="AM35">
        <v>0</v>
      </c>
      <c r="AN35" t="e">
        <f t="shared" si="26"/>
        <v>#DIV/0!</v>
      </c>
      <c r="AO35">
        <v>0</v>
      </c>
      <c r="AP35" t="s">
        <v>303</v>
      </c>
      <c r="AQ35" t="s">
        <v>303</v>
      </c>
      <c r="AR35">
        <v>0</v>
      </c>
      <c r="AS35">
        <v>0</v>
      </c>
      <c r="AT35" t="e">
        <f t="shared" si="27"/>
        <v>#DIV/0!</v>
      </c>
      <c r="AU35">
        <v>0.5</v>
      </c>
      <c r="AV35">
        <f t="shared" si="28"/>
        <v>0</v>
      </c>
      <c r="AW35">
        <f t="shared" si="29"/>
        <v>-0.39754913471435677</v>
      </c>
      <c r="AX35" t="e">
        <f t="shared" si="30"/>
        <v>#DIV/0!</v>
      </c>
      <c r="AY35" t="e">
        <f t="shared" si="31"/>
        <v>#DIV/0!</v>
      </c>
      <c r="AZ35" t="e">
        <f t="shared" si="32"/>
        <v>#DIV/0!</v>
      </c>
      <c r="BA35" t="e">
        <f t="shared" si="33"/>
        <v>#DIV/0!</v>
      </c>
      <c r="BB35" t="s">
        <v>303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 t="e">
        <f t="shared" si="38"/>
        <v>#DIV/0!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f t="shared" si="42"/>
        <v>0</v>
      </c>
      <c r="BM35">
        <f t="shared" si="43"/>
        <v>0</v>
      </c>
      <c r="BN35">
        <f t="shared" si="44"/>
        <v>0</v>
      </c>
      <c r="BO35">
        <f t="shared" si="45"/>
        <v>0</v>
      </c>
      <c r="BP35">
        <v>6</v>
      </c>
      <c r="BQ35">
        <v>0.5</v>
      </c>
      <c r="BR35" t="s">
        <v>304</v>
      </c>
      <c r="BS35">
        <v>1634303844.0999999</v>
      </c>
      <c r="BT35">
        <v>400.19600000000003</v>
      </c>
      <c r="BU35">
        <v>399.98599999999999</v>
      </c>
      <c r="BV35">
        <v>17.234200000000001</v>
      </c>
      <c r="BW35">
        <v>17.164100000000001</v>
      </c>
      <c r="BX35">
        <v>397.73099999999999</v>
      </c>
      <c r="BY35">
        <v>17.144500000000001</v>
      </c>
      <c r="BZ35">
        <v>999.93200000000002</v>
      </c>
      <c r="CA35">
        <v>90.781099999999995</v>
      </c>
      <c r="CB35">
        <v>0.10043199999999999</v>
      </c>
      <c r="CC35">
        <v>24.790500000000002</v>
      </c>
      <c r="CD35">
        <v>24.373699999999999</v>
      </c>
      <c r="CE35">
        <v>999.9</v>
      </c>
      <c r="CF35">
        <v>0</v>
      </c>
      <c r="CG35">
        <v>0</v>
      </c>
      <c r="CH35">
        <v>9968.75</v>
      </c>
      <c r="CI35">
        <v>0</v>
      </c>
      <c r="CJ35">
        <v>1.5289399999999999E-3</v>
      </c>
      <c r="CK35">
        <v>0</v>
      </c>
      <c r="CL35">
        <v>0</v>
      </c>
      <c r="CM35">
        <v>0</v>
      </c>
      <c r="CN35">
        <v>0</v>
      </c>
      <c r="CO35">
        <v>1.48</v>
      </c>
      <c r="CP35">
        <v>0</v>
      </c>
      <c r="CQ35">
        <v>-14.64</v>
      </c>
      <c r="CR35">
        <v>-0.35</v>
      </c>
      <c r="CS35">
        <v>32.561999999999998</v>
      </c>
      <c r="CT35">
        <v>38.625</v>
      </c>
      <c r="CU35">
        <v>34.625</v>
      </c>
      <c r="CV35">
        <v>38.686999999999998</v>
      </c>
      <c r="CW35">
        <v>33.311999999999998</v>
      </c>
      <c r="CX35">
        <v>0</v>
      </c>
      <c r="CY35">
        <v>0</v>
      </c>
      <c r="CZ35">
        <v>0</v>
      </c>
      <c r="DA35">
        <v>1634303847.0999999</v>
      </c>
      <c r="DB35">
        <v>0</v>
      </c>
      <c r="DC35">
        <v>1.809230769230769</v>
      </c>
      <c r="DD35">
        <v>-1.0837607908740039</v>
      </c>
      <c r="DE35">
        <v>5.6174360186025316</v>
      </c>
      <c r="DF35">
        <v>-13.65115384615385</v>
      </c>
      <c r="DG35">
        <v>15</v>
      </c>
      <c r="DH35">
        <v>1634303717.0999999</v>
      </c>
      <c r="DI35" t="s">
        <v>334</v>
      </c>
      <c r="DJ35">
        <v>1634303716.0999999</v>
      </c>
      <c r="DK35">
        <v>1634303717.0999999</v>
      </c>
      <c r="DL35">
        <v>3</v>
      </c>
      <c r="DM35">
        <v>7.0000000000000007E-2</v>
      </c>
      <c r="DN35">
        <v>-4.0000000000000001E-3</v>
      </c>
      <c r="DO35">
        <v>2.4649999999999999</v>
      </c>
      <c r="DP35">
        <v>8.6999999999999994E-2</v>
      </c>
      <c r="DQ35">
        <v>400</v>
      </c>
      <c r="DR35">
        <v>17</v>
      </c>
      <c r="DS35">
        <v>0.33</v>
      </c>
      <c r="DT35">
        <v>0.14000000000000001</v>
      </c>
      <c r="DU35">
        <v>0.20752848780487809</v>
      </c>
      <c r="DV35">
        <v>-1.6060912891986551E-2</v>
      </c>
      <c r="DW35">
        <v>2.0928338952793699E-2</v>
      </c>
      <c r="DX35">
        <v>1</v>
      </c>
      <c r="DY35">
        <v>1.920588235294117</v>
      </c>
      <c r="DZ35">
        <v>-1.933896872358412</v>
      </c>
      <c r="EA35">
        <v>1.44121668611357</v>
      </c>
      <c r="EB35">
        <v>0</v>
      </c>
      <c r="EC35">
        <v>7.0272307317073179E-2</v>
      </c>
      <c r="ED35">
        <v>7.9553519163773573E-4</v>
      </c>
      <c r="EE35">
        <v>4.7660180617972611E-4</v>
      </c>
      <c r="EF35">
        <v>1</v>
      </c>
      <c r="EG35">
        <v>2</v>
      </c>
      <c r="EH35">
        <v>3</v>
      </c>
      <c r="EI35" t="s">
        <v>306</v>
      </c>
      <c r="EJ35">
        <v>100</v>
      </c>
      <c r="EK35">
        <v>100</v>
      </c>
      <c r="EL35">
        <v>2.4649999999999999</v>
      </c>
      <c r="EM35">
        <v>8.9700000000000002E-2</v>
      </c>
      <c r="EN35">
        <v>1.8520848859651491</v>
      </c>
      <c r="EO35">
        <v>1.948427853356016E-3</v>
      </c>
      <c r="EP35">
        <v>-1.17243448438673E-6</v>
      </c>
      <c r="EQ35">
        <v>3.7522437633766031E-10</v>
      </c>
      <c r="ER35">
        <v>-6.4542359341990235E-2</v>
      </c>
      <c r="ES35">
        <v>1.324990706552629E-3</v>
      </c>
      <c r="ET35">
        <v>4.5198677459254959E-4</v>
      </c>
      <c r="EU35">
        <v>-2.6198240979392152E-7</v>
      </c>
      <c r="EV35">
        <v>2</v>
      </c>
      <c r="EW35">
        <v>2078</v>
      </c>
      <c r="EX35">
        <v>1</v>
      </c>
      <c r="EY35">
        <v>28</v>
      </c>
      <c r="EZ35">
        <v>2.1</v>
      </c>
      <c r="FA35">
        <v>2.1</v>
      </c>
      <c r="FB35">
        <v>1.6149899999999999</v>
      </c>
      <c r="FC35">
        <v>2.49268</v>
      </c>
      <c r="FD35">
        <v>2.8491200000000001</v>
      </c>
      <c r="FE35">
        <v>3.2177699999999998</v>
      </c>
      <c r="FF35">
        <v>3.0981399999999999</v>
      </c>
      <c r="FG35">
        <v>2.3901400000000002</v>
      </c>
      <c r="FH35">
        <v>28.4373</v>
      </c>
      <c r="FI35">
        <v>16.0321</v>
      </c>
      <c r="FJ35">
        <v>18</v>
      </c>
      <c r="FK35">
        <v>1054.78</v>
      </c>
      <c r="FL35">
        <v>842.97400000000005</v>
      </c>
      <c r="FM35">
        <v>24.9999</v>
      </c>
      <c r="FN35">
        <v>23.1477</v>
      </c>
      <c r="FO35">
        <v>30.0002</v>
      </c>
      <c r="FP35">
        <v>22.833400000000001</v>
      </c>
      <c r="FQ35">
        <v>22.8797</v>
      </c>
      <c r="FR35">
        <v>32.345500000000001</v>
      </c>
      <c r="FS35">
        <v>16.304099999999998</v>
      </c>
      <c r="FT35">
        <v>100</v>
      </c>
      <c r="FU35">
        <v>25</v>
      </c>
      <c r="FV35">
        <v>400</v>
      </c>
      <c r="FW35">
        <v>17.160900000000002</v>
      </c>
      <c r="FX35">
        <v>101.25700000000001</v>
      </c>
      <c r="FY35">
        <v>102.143</v>
      </c>
    </row>
    <row r="36" spans="1:181" x14ac:dyDescent="0.2">
      <c r="A36">
        <v>18</v>
      </c>
      <c r="B36">
        <v>1634303849.0999999</v>
      </c>
      <c r="C36">
        <v>918.09999990463257</v>
      </c>
      <c r="D36" t="s">
        <v>343</v>
      </c>
      <c r="E36" t="s">
        <v>344</v>
      </c>
      <c r="F36" t="s">
        <v>302</v>
      </c>
      <c r="G36">
        <v>1634303849.0999999</v>
      </c>
      <c r="H36">
        <f t="shared" si="0"/>
        <v>1.1991079270283273E-4</v>
      </c>
      <c r="I36">
        <f t="shared" si="1"/>
        <v>0.11991079270283274</v>
      </c>
      <c r="J36">
        <f t="shared" si="2"/>
        <v>-0.35634758391110022</v>
      </c>
      <c r="K36">
        <f t="shared" si="3"/>
        <v>400.185</v>
      </c>
      <c r="L36">
        <f t="shared" si="4"/>
        <v>468.80680661551861</v>
      </c>
      <c r="M36">
        <f t="shared" si="5"/>
        <v>42.606783250348798</v>
      </c>
      <c r="N36">
        <f t="shared" si="6"/>
        <v>36.370196239544995</v>
      </c>
      <c r="O36">
        <f t="shared" si="7"/>
        <v>7.1025514472070365E-3</v>
      </c>
      <c r="P36">
        <f t="shared" si="8"/>
        <v>2.7640606358413651</v>
      </c>
      <c r="Q36">
        <f t="shared" si="9"/>
        <v>7.0924277373028742E-3</v>
      </c>
      <c r="R36">
        <f t="shared" si="10"/>
        <v>4.4336756888957952E-3</v>
      </c>
      <c r="S36">
        <f t="shared" si="11"/>
        <v>0</v>
      </c>
      <c r="T36">
        <f t="shared" si="12"/>
        <v>24.759531169786616</v>
      </c>
      <c r="U36">
        <f t="shared" si="13"/>
        <v>24.3795</v>
      </c>
      <c r="V36">
        <f t="shared" si="14"/>
        <v>3.06393381859613</v>
      </c>
      <c r="W36">
        <f t="shared" si="15"/>
        <v>49.88043022039129</v>
      </c>
      <c r="X36">
        <f t="shared" si="16"/>
        <v>1.5665217949261998</v>
      </c>
      <c r="Y36">
        <f t="shared" si="17"/>
        <v>3.1405538965977091</v>
      </c>
      <c r="Z36">
        <f t="shared" si="18"/>
        <v>1.4974120236699302</v>
      </c>
      <c r="AA36">
        <f t="shared" si="19"/>
        <v>-5.2880659581949239</v>
      </c>
      <c r="AB36">
        <f t="shared" si="20"/>
        <v>61.543623280785155</v>
      </c>
      <c r="AC36">
        <f t="shared" si="21"/>
        <v>4.6901248055902034</v>
      </c>
      <c r="AD36">
        <f t="shared" si="22"/>
        <v>60.945682128180437</v>
      </c>
      <c r="AE36">
        <v>4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48394.216432045163</v>
      </c>
      <c r="AJ36" t="s">
        <v>303</v>
      </c>
      <c r="AK36" t="s">
        <v>303</v>
      </c>
      <c r="AL36">
        <v>0</v>
      </c>
      <c r="AM36">
        <v>0</v>
      </c>
      <c r="AN36" t="e">
        <f t="shared" si="26"/>
        <v>#DIV/0!</v>
      </c>
      <c r="AO36">
        <v>0</v>
      </c>
      <c r="AP36" t="s">
        <v>303</v>
      </c>
      <c r="AQ36" t="s">
        <v>303</v>
      </c>
      <c r="AR36">
        <v>0</v>
      </c>
      <c r="AS36">
        <v>0</v>
      </c>
      <c r="AT36" t="e">
        <f t="shared" si="27"/>
        <v>#DIV/0!</v>
      </c>
      <c r="AU36">
        <v>0.5</v>
      </c>
      <c r="AV36">
        <f t="shared" si="28"/>
        <v>0</v>
      </c>
      <c r="AW36">
        <f t="shared" si="29"/>
        <v>-0.35634758391110022</v>
      </c>
      <c r="AX36" t="e">
        <f t="shared" si="30"/>
        <v>#DIV/0!</v>
      </c>
      <c r="AY36" t="e">
        <f t="shared" si="31"/>
        <v>#DIV/0!</v>
      </c>
      <c r="AZ36" t="e">
        <f t="shared" si="32"/>
        <v>#DIV/0!</v>
      </c>
      <c r="BA36" t="e">
        <f t="shared" si="33"/>
        <v>#DIV/0!</v>
      </c>
      <c r="BB36" t="s">
        <v>303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 t="e">
        <f t="shared" si="38"/>
        <v>#DIV/0!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f t="shared" si="42"/>
        <v>0</v>
      </c>
      <c r="BM36">
        <f t="shared" si="43"/>
        <v>0</v>
      </c>
      <c r="BN36">
        <f t="shared" si="44"/>
        <v>0</v>
      </c>
      <c r="BO36">
        <f t="shared" si="45"/>
        <v>0</v>
      </c>
      <c r="BP36">
        <v>6</v>
      </c>
      <c r="BQ36">
        <v>0.5</v>
      </c>
      <c r="BR36" t="s">
        <v>304</v>
      </c>
      <c r="BS36">
        <v>1634303849.0999999</v>
      </c>
      <c r="BT36">
        <v>400.185</v>
      </c>
      <c r="BU36">
        <v>400</v>
      </c>
      <c r="BV36">
        <v>17.236599999999999</v>
      </c>
      <c r="BW36">
        <v>17.165900000000001</v>
      </c>
      <c r="BX36">
        <v>397.72</v>
      </c>
      <c r="BY36">
        <v>17.146799999999999</v>
      </c>
      <c r="BZ36">
        <v>1000.09</v>
      </c>
      <c r="CA36">
        <v>90.783199999999994</v>
      </c>
      <c r="CB36">
        <v>0.100257</v>
      </c>
      <c r="CC36">
        <v>24.7925</v>
      </c>
      <c r="CD36">
        <v>24.3795</v>
      </c>
      <c r="CE36">
        <v>999.9</v>
      </c>
      <c r="CF36">
        <v>0</v>
      </c>
      <c r="CG36">
        <v>0</v>
      </c>
      <c r="CH36">
        <v>10007.5</v>
      </c>
      <c r="CI36">
        <v>0</v>
      </c>
      <c r="CJ36">
        <v>1.5289399999999999E-3</v>
      </c>
      <c r="CK36">
        <v>0</v>
      </c>
      <c r="CL36">
        <v>0</v>
      </c>
      <c r="CM36">
        <v>0</v>
      </c>
      <c r="CN36">
        <v>0</v>
      </c>
      <c r="CO36">
        <v>1.66</v>
      </c>
      <c r="CP36">
        <v>0</v>
      </c>
      <c r="CQ36">
        <v>-17.32</v>
      </c>
      <c r="CR36">
        <v>-1.48</v>
      </c>
      <c r="CS36">
        <v>32.811999999999998</v>
      </c>
      <c r="CT36">
        <v>38.625</v>
      </c>
      <c r="CU36">
        <v>34.436999999999998</v>
      </c>
      <c r="CV36">
        <v>38.686999999999998</v>
      </c>
      <c r="CW36">
        <v>33.375</v>
      </c>
      <c r="CX36">
        <v>0</v>
      </c>
      <c r="CY36">
        <v>0</v>
      </c>
      <c r="CZ36">
        <v>0</v>
      </c>
      <c r="DA36">
        <v>1634303851.9000001</v>
      </c>
      <c r="DB36">
        <v>0</v>
      </c>
      <c r="DC36">
        <v>1.7592307692307689</v>
      </c>
      <c r="DD36">
        <v>3.3524785490744531</v>
      </c>
      <c r="DE36">
        <v>-7.9422221126510442</v>
      </c>
      <c r="DF36">
        <v>-13.86192307692308</v>
      </c>
      <c r="DG36">
        <v>15</v>
      </c>
      <c r="DH36">
        <v>1634303717.0999999</v>
      </c>
      <c r="DI36" t="s">
        <v>334</v>
      </c>
      <c r="DJ36">
        <v>1634303716.0999999</v>
      </c>
      <c r="DK36">
        <v>1634303717.0999999</v>
      </c>
      <c r="DL36">
        <v>3</v>
      </c>
      <c r="DM36">
        <v>7.0000000000000007E-2</v>
      </c>
      <c r="DN36">
        <v>-4.0000000000000001E-3</v>
      </c>
      <c r="DO36">
        <v>2.4649999999999999</v>
      </c>
      <c r="DP36">
        <v>8.6999999999999994E-2</v>
      </c>
      <c r="DQ36">
        <v>400</v>
      </c>
      <c r="DR36">
        <v>17</v>
      </c>
      <c r="DS36">
        <v>0.33</v>
      </c>
      <c r="DT36">
        <v>0.14000000000000001</v>
      </c>
      <c r="DU36">
        <v>0.20032414634146339</v>
      </c>
      <c r="DV36">
        <v>1.2064181184669049E-2</v>
      </c>
      <c r="DW36">
        <v>1.8708456497401639E-2</v>
      </c>
      <c r="DX36">
        <v>1</v>
      </c>
      <c r="DY36">
        <v>1.8839999999999999</v>
      </c>
      <c r="DZ36">
        <v>-0.14982387475538331</v>
      </c>
      <c r="EA36">
        <v>1.408235369937447</v>
      </c>
      <c r="EB36">
        <v>1</v>
      </c>
      <c r="EC36">
        <v>7.0382143902439034E-2</v>
      </c>
      <c r="ED36">
        <v>1.067644599303124E-3</v>
      </c>
      <c r="EE36">
        <v>4.318059552051416E-4</v>
      </c>
      <c r="EF36">
        <v>1</v>
      </c>
      <c r="EG36">
        <v>3</v>
      </c>
      <c r="EH36">
        <v>3</v>
      </c>
      <c r="EI36" t="s">
        <v>309</v>
      </c>
      <c r="EJ36">
        <v>100</v>
      </c>
      <c r="EK36">
        <v>100</v>
      </c>
      <c r="EL36">
        <v>2.4649999999999999</v>
      </c>
      <c r="EM36">
        <v>8.9800000000000005E-2</v>
      </c>
      <c r="EN36">
        <v>1.8520848859651491</v>
      </c>
      <c r="EO36">
        <v>1.948427853356016E-3</v>
      </c>
      <c r="EP36">
        <v>-1.17243448438673E-6</v>
      </c>
      <c r="EQ36">
        <v>3.7522437633766031E-10</v>
      </c>
      <c r="ER36">
        <v>-6.4542359341990235E-2</v>
      </c>
      <c r="ES36">
        <v>1.324990706552629E-3</v>
      </c>
      <c r="ET36">
        <v>4.5198677459254959E-4</v>
      </c>
      <c r="EU36">
        <v>-2.6198240979392152E-7</v>
      </c>
      <c r="EV36">
        <v>2</v>
      </c>
      <c r="EW36">
        <v>2078</v>
      </c>
      <c r="EX36">
        <v>1</v>
      </c>
      <c r="EY36">
        <v>28</v>
      </c>
      <c r="EZ36">
        <v>2.2000000000000002</v>
      </c>
      <c r="FA36">
        <v>2.2000000000000002</v>
      </c>
      <c r="FB36">
        <v>1.6149899999999999</v>
      </c>
      <c r="FC36">
        <v>2.4902299999999999</v>
      </c>
      <c r="FD36">
        <v>2.8491200000000001</v>
      </c>
      <c r="FE36">
        <v>3.2177699999999998</v>
      </c>
      <c r="FF36">
        <v>3.0981399999999999</v>
      </c>
      <c r="FG36">
        <v>2.3925800000000002</v>
      </c>
      <c r="FH36">
        <v>28.4373</v>
      </c>
      <c r="FI36">
        <v>16.0321</v>
      </c>
      <c r="FJ36">
        <v>18</v>
      </c>
      <c r="FK36">
        <v>1054.82</v>
      </c>
      <c r="FL36">
        <v>842.55600000000004</v>
      </c>
      <c r="FM36">
        <v>25</v>
      </c>
      <c r="FN36">
        <v>23.148599999999998</v>
      </c>
      <c r="FO36">
        <v>30.0002</v>
      </c>
      <c r="FP36">
        <v>22.835799999999999</v>
      </c>
      <c r="FQ36">
        <v>22.882300000000001</v>
      </c>
      <c r="FR36">
        <v>32.344700000000003</v>
      </c>
      <c r="FS36">
        <v>16.304099999999998</v>
      </c>
      <c r="FT36">
        <v>100</v>
      </c>
      <c r="FU36">
        <v>25</v>
      </c>
      <c r="FV36">
        <v>400</v>
      </c>
      <c r="FW36">
        <v>17.160900000000002</v>
      </c>
      <c r="FX36">
        <v>101.258</v>
      </c>
      <c r="FY36">
        <v>102.142</v>
      </c>
    </row>
    <row r="37" spans="1:181" x14ac:dyDescent="0.2">
      <c r="A37">
        <v>19</v>
      </c>
      <c r="B37">
        <v>1634303854.0999999</v>
      </c>
      <c r="C37">
        <v>923.09999990463257</v>
      </c>
      <c r="D37" t="s">
        <v>345</v>
      </c>
      <c r="E37" t="s">
        <v>346</v>
      </c>
      <c r="F37" t="s">
        <v>302</v>
      </c>
      <c r="G37">
        <v>1634303854.0999999</v>
      </c>
      <c r="H37">
        <f t="shared" si="0"/>
        <v>1.1922436654460842E-4</v>
      </c>
      <c r="I37">
        <f t="shared" si="1"/>
        <v>0.11922436654460843</v>
      </c>
      <c r="J37">
        <f t="shared" si="2"/>
        <v>-0.38105049165768301</v>
      </c>
      <c r="K37">
        <f t="shared" si="3"/>
        <v>400.17399999999998</v>
      </c>
      <c r="L37">
        <f t="shared" si="4"/>
        <v>474.63856792771611</v>
      </c>
      <c r="M37">
        <f t="shared" si="5"/>
        <v>43.137502466718225</v>
      </c>
      <c r="N37">
        <f t="shared" si="6"/>
        <v>36.369793941282595</v>
      </c>
      <c r="O37">
        <f t="shared" si="7"/>
        <v>7.0756035282822944E-3</v>
      </c>
      <c r="P37">
        <f t="shared" si="8"/>
        <v>2.7666307694014458</v>
      </c>
      <c r="Q37">
        <f t="shared" si="9"/>
        <v>7.065565754283562E-3</v>
      </c>
      <c r="R37">
        <f t="shared" si="10"/>
        <v>4.416879244484845E-3</v>
      </c>
      <c r="S37">
        <f t="shared" si="11"/>
        <v>0</v>
      </c>
      <c r="T37">
        <f t="shared" si="12"/>
        <v>24.763248274110971</v>
      </c>
      <c r="U37">
        <f t="shared" si="13"/>
        <v>24.365400000000001</v>
      </c>
      <c r="V37">
        <f t="shared" si="14"/>
        <v>3.061347081514417</v>
      </c>
      <c r="W37">
        <f t="shared" si="15"/>
        <v>49.878927255777242</v>
      </c>
      <c r="X37">
        <f t="shared" si="16"/>
        <v>1.5668020053060601</v>
      </c>
      <c r="Y37">
        <f t="shared" si="17"/>
        <v>3.1412103096595461</v>
      </c>
      <c r="Z37">
        <f t="shared" si="18"/>
        <v>1.494545076208357</v>
      </c>
      <c r="AA37">
        <f t="shared" si="19"/>
        <v>-5.2577945646172317</v>
      </c>
      <c r="AB37">
        <f t="shared" si="20"/>
        <v>64.225969916011152</v>
      </c>
      <c r="AC37">
        <f t="shared" si="21"/>
        <v>4.8897334685767397</v>
      </c>
      <c r="AD37">
        <f t="shared" si="22"/>
        <v>63.85790881997066</v>
      </c>
      <c r="AE37">
        <v>5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48464.151562580359</v>
      </c>
      <c r="AJ37" t="s">
        <v>303</v>
      </c>
      <c r="AK37" t="s">
        <v>303</v>
      </c>
      <c r="AL37">
        <v>0</v>
      </c>
      <c r="AM37">
        <v>0</v>
      </c>
      <c r="AN37" t="e">
        <f t="shared" si="26"/>
        <v>#DIV/0!</v>
      </c>
      <c r="AO37">
        <v>0</v>
      </c>
      <c r="AP37" t="s">
        <v>303</v>
      </c>
      <c r="AQ37" t="s">
        <v>303</v>
      </c>
      <c r="AR37">
        <v>0</v>
      </c>
      <c r="AS37">
        <v>0</v>
      </c>
      <c r="AT37" t="e">
        <f t="shared" si="27"/>
        <v>#DIV/0!</v>
      </c>
      <c r="AU37">
        <v>0.5</v>
      </c>
      <c r="AV37">
        <f t="shared" si="28"/>
        <v>0</v>
      </c>
      <c r="AW37">
        <f t="shared" si="29"/>
        <v>-0.38105049165768301</v>
      </c>
      <c r="AX37" t="e">
        <f t="shared" si="30"/>
        <v>#DIV/0!</v>
      </c>
      <c r="AY37" t="e">
        <f t="shared" si="31"/>
        <v>#DIV/0!</v>
      </c>
      <c r="AZ37" t="e">
        <f t="shared" si="32"/>
        <v>#DIV/0!</v>
      </c>
      <c r="BA37" t="e">
        <f t="shared" si="33"/>
        <v>#DIV/0!</v>
      </c>
      <c r="BB37" t="s">
        <v>303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 t="e">
        <f t="shared" si="38"/>
        <v>#DIV/0!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f t="shared" si="42"/>
        <v>0</v>
      </c>
      <c r="BM37">
        <f t="shared" si="43"/>
        <v>0</v>
      </c>
      <c r="BN37">
        <f t="shared" si="44"/>
        <v>0</v>
      </c>
      <c r="BO37">
        <f t="shared" si="45"/>
        <v>0</v>
      </c>
      <c r="BP37">
        <v>6</v>
      </c>
      <c r="BQ37">
        <v>0.5</v>
      </c>
      <c r="BR37" t="s">
        <v>304</v>
      </c>
      <c r="BS37">
        <v>1634303854.0999999</v>
      </c>
      <c r="BT37">
        <v>400.17399999999998</v>
      </c>
      <c r="BU37">
        <v>399.97399999999999</v>
      </c>
      <c r="BV37">
        <v>17.2394</v>
      </c>
      <c r="BW37">
        <v>17.1691</v>
      </c>
      <c r="BX37">
        <v>397.709</v>
      </c>
      <c r="BY37">
        <v>17.1496</v>
      </c>
      <c r="BZ37">
        <v>1000.02</v>
      </c>
      <c r="CA37">
        <v>90.784999999999997</v>
      </c>
      <c r="CB37">
        <v>9.9949899999999994E-2</v>
      </c>
      <c r="CC37">
        <v>24.795999999999999</v>
      </c>
      <c r="CD37">
        <v>24.365400000000001</v>
      </c>
      <c r="CE37">
        <v>999.9</v>
      </c>
      <c r="CF37">
        <v>0</v>
      </c>
      <c r="CG37">
        <v>0</v>
      </c>
      <c r="CH37">
        <v>10022.5</v>
      </c>
      <c r="CI37">
        <v>0</v>
      </c>
      <c r="CJ37">
        <v>1.5289399999999999E-3</v>
      </c>
      <c r="CK37">
        <v>0</v>
      </c>
      <c r="CL37">
        <v>0</v>
      </c>
      <c r="CM37">
        <v>0</v>
      </c>
      <c r="CN37">
        <v>0</v>
      </c>
      <c r="CO37">
        <v>2.96</v>
      </c>
      <c r="CP37">
        <v>0</v>
      </c>
      <c r="CQ37">
        <v>-16.88</v>
      </c>
      <c r="CR37">
        <v>-0.87</v>
      </c>
      <c r="CS37">
        <v>32.186999999999998</v>
      </c>
      <c r="CT37">
        <v>38.625</v>
      </c>
      <c r="CU37">
        <v>34.686999999999998</v>
      </c>
      <c r="CV37">
        <v>38.625</v>
      </c>
      <c r="CW37">
        <v>33.375</v>
      </c>
      <c r="CX37">
        <v>0</v>
      </c>
      <c r="CY37">
        <v>0</v>
      </c>
      <c r="CZ37">
        <v>0</v>
      </c>
      <c r="DA37">
        <v>1634303857.3</v>
      </c>
      <c r="DB37">
        <v>0</v>
      </c>
      <c r="DC37">
        <v>1.6856</v>
      </c>
      <c r="DD37">
        <v>-1.764615472538704</v>
      </c>
      <c r="DE37">
        <v>-3.414615373594982</v>
      </c>
      <c r="DF37">
        <v>-13.833600000000001</v>
      </c>
      <c r="DG37">
        <v>15</v>
      </c>
      <c r="DH37">
        <v>1634303717.0999999</v>
      </c>
      <c r="DI37" t="s">
        <v>334</v>
      </c>
      <c r="DJ37">
        <v>1634303716.0999999</v>
      </c>
      <c r="DK37">
        <v>1634303717.0999999</v>
      </c>
      <c r="DL37">
        <v>3</v>
      </c>
      <c r="DM37">
        <v>7.0000000000000007E-2</v>
      </c>
      <c r="DN37">
        <v>-4.0000000000000001E-3</v>
      </c>
      <c r="DO37">
        <v>2.4649999999999999</v>
      </c>
      <c r="DP37">
        <v>8.6999999999999994E-2</v>
      </c>
      <c r="DQ37">
        <v>400</v>
      </c>
      <c r="DR37">
        <v>17</v>
      </c>
      <c r="DS37">
        <v>0.33</v>
      </c>
      <c r="DT37">
        <v>0.14000000000000001</v>
      </c>
      <c r="DU37">
        <v>0.19432560975609761</v>
      </c>
      <c r="DV37">
        <v>-0.1299607944250869</v>
      </c>
      <c r="DW37">
        <v>2.2600945653513609E-2</v>
      </c>
      <c r="DX37">
        <v>1</v>
      </c>
      <c r="DY37">
        <v>1.6229411764705881</v>
      </c>
      <c r="DZ37">
        <v>-0.57777889069738464</v>
      </c>
      <c r="EA37">
        <v>1.4529251011256461</v>
      </c>
      <c r="EB37">
        <v>1</v>
      </c>
      <c r="EC37">
        <v>7.038242195121952E-2</v>
      </c>
      <c r="ED37">
        <v>1.0866543554006679E-3</v>
      </c>
      <c r="EE37">
        <v>4.3473253145858332E-4</v>
      </c>
      <c r="EF37">
        <v>1</v>
      </c>
      <c r="EG37">
        <v>3</v>
      </c>
      <c r="EH37">
        <v>3</v>
      </c>
      <c r="EI37" t="s">
        <v>309</v>
      </c>
      <c r="EJ37">
        <v>100</v>
      </c>
      <c r="EK37">
        <v>100</v>
      </c>
      <c r="EL37">
        <v>2.4649999999999999</v>
      </c>
      <c r="EM37">
        <v>8.9800000000000005E-2</v>
      </c>
      <c r="EN37">
        <v>1.8520848859651491</v>
      </c>
      <c r="EO37">
        <v>1.948427853356016E-3</v>
      </c>
      <c r="EP37">
        <v>-1.17243448438673E-6</v>
      </c>
      <c r="EQ37">
        <v>3.7522437633766031E-10</v>
      </c>
      <c r="ER37">
        <v>-6.4542359341990235E-2</v>
      </c>
      <c r="ES37">
        <v>1.324990706552629E-3</v>
      </c>
      <c r="ET37">
        <v>4.5198677459254959E-4</v>
      </c>
      <c r="EU37">
        <v>-2.6198240979392152E-7</v>
      </c>
      <c r="EV37">
        <v>2</v>
      </c>
      <c r="EW37">
        <v>2078</v>
      </c>
      <c r="EX37">
        <v>1</v>
      </c>
      <c r="EY37">
        <v>28</v>
      </c>
      <c r="EZ37">
        <v>2.2999999999999998</v>
      </c>
      <c r="FA37">
        <v>2.2999999999999998</v>
      </c>
      <c r="FB37">
        <v>1.6149899999999999</v>
      </c>
      <c r="FC37">
        <v>2.49634</v>
      </c>
      <c r="FD37">
        <v>2.8491200000000001</v>
      </c>
      <c r="FE37">
        <v>3.2165499999999998</v>
      </c>
      <c r="FF37">
        <v>3.0981399999999999</v>
      </c>
      <c r="FG37">
        <v>2.3974600000000001</v>
      </c>
      <c r="FH37">
        <v>28.4373</v>
      </c>
      <c r="FI37">
        <v>16.014600000000002</v>
      </c>
      <c r="FJ37">
        <v>18</v>
      </c>
      <c r="FK37">
        <v>1054.02</v>
      </c>
      <c r="FL37">
        <v>843.077</v>
      </c>
      <c r="FM37">
        <v>24.9999</v>
      </c>
      <c r="FN37">
        <v>23.149799999999999</v>
      </c>
      <c r="FO37">
        <v>30.0002</v>
      </c>
      <c r="FP37">
        <v>22.838100000000001</v>
      </c>
      <c r="FQ37">
        <v>22.884499999999999</v>
      </c>
      <c r="FR37">
        <v>32.346400000000003</v>
      </c>
      <c r="FS37">
        <v>16.304099999999998</v>
      </c>
      <c r="FT37">
        <v>100</v>
      </c>
      <c r="FU37">
        <v>25</v>
      </c>
      <c r="FV37">
        <v>400</v>
      </c>
      <c r="FW37">
        <v>17.160900000000002</v>
      </c>
      <c r="FX37">
        <v>101.256</v>
      </c>
      <c r="FY37">
        <v>102.14100000000001</v>
      </c>
    </row>
    <row r="38" spans="1:181" x14ac:dyDescent="0.2">
      <c r="A38">
        <v>20</v>
      </c>
      <c r="B38">
        <v>1634303859.0999999</v>
      </c>
      <c r="C38">
        <v>928.09999990463257</v>
      </c>
      <c r="D38" t="s">
        <v>347</v>
      </c>
      <c r="E38" t="s">
        <v>348</v>
      </c>
      <c r="F38" t="s">
        <v>302</v>
      </c>
      <c r="G38">
        <v>1634303859.0999999</v>
      </c>
      <c r="H38">
        <f t="shared" si="0"/>
        <v>1.2075213843586287E-4</v>
      </c>
      <c r="I38">
        <f t="shared" si="1"/>
        <v>0.12075213843586287</v>
      </c>
      <c r="J38">
        <f t="shared" si="2"/>
        <v>-0.28499490840031638</v>
      </c>
      <c r="K38">
        <f t="shared" si="3"/>
        <v>400.16800000000001</v>
      </c>
      <c r="L38">
        <f t="shared" si="4"/>
        <v>452.40014971481361</v>
      </c>
      <c r="M38">
        <f t="shared" si="5"/>
        <v>41.116321556408977</v>
      </c>
      <c r="N38">
        <f t="shared" si="6"/>
        <v>36.369210255472005</v>
      </c>
      <c r="O38">
        <f t="shared" si="7"/>
        <v>7.1621318554484469E-3</v>
      </c>
      <c r="P38">
        <f t="shared" si="8"/>
        <v>2.7596424331106602</v>
      </c>
      <c r="Q38">
        <f t="shared" si="9"/>
        <v>7.1518212633664875E-3</v>
      </c>
      <c r="R38">
        <f t="shared" si="10"/>
        <v>4.4708133985513895E-3</v>
      </c>
      <c r="S38">
        <f t="shared" si="11"/>
        <v>0</v>
      </c>
      <c r="T38">
        <f t="shared" si="12"/>
        <v>24.765350614629874</v>
      </c>
      <c r="U38">
        <f t="shared" si="13"/>
        <v>24.371099999999998</v>
      </c>
      <c r="V38">
        <f t="shared" si="14"/>
        <v>3.0623925537634888</v>
      </c>
      <c r="W38">
        <f t="shared" si="15"/>
        <v>49.87633886485807</v>
      </c>
      <c r="X38">
        <f t="shared" si="16"/>
        <v>1.5669639447848001</v>
      </c>
      <c r="Y38">
        <f t="shared" si="17"/>
        <v>3.141698008409461</v>
      </c>
      <c r="Z38">
        <f t="shared" si="18"/>
        <v>1.4954286089786888</v>
      </c>
      <c r="AA38">
        <f t="shared" si="19"/>
        <v>-5.3251693050215527</v>
      </c>
      <c r="AB38">
        <f t="shared" si="20"/>
        <v>63.60252782002626</v>
      </c>
      <c r="AC38">
        <f t="shared" si="21"/>
        <v>4.8547340886193906</v>
      </c>
      <c r="AD38">
        <f t="shared" si="22"/>
        <v>63.132092603624102</v>
      </c>
      <c r="AE38">
        <v>3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48272.197063224536</v>
      </c>
      <c r="AJ38" t="s">
        <v>303</v>
      </c>
      <c r="AK38" t="s">
        <v>303</v>
      </c>
      <c r="AL38">
        <v>0</v>
      </c>
      <c r="AM38">
        <v>0</v>
      </c>
      <c r="AN38" t="e">
        <f t="shared" si="26"/>
        <v>#DIV/0!</v>
      </c>
      <c r="AO38">
        <v>0</v>
      </c>
      <c r="AP38" t="s">
        <v>303</v>
      </c>
      <c r="AQ38" t="s">
        <v>303</v>
      </c>
      <c r="AR38">
        <v>0</v>
      </c>
      <c r="AS38">
        <v>0</v>
      </c>
      <c r="AT38" t="e">
        <f t="shared" si="27"/>
        <v>#DIV/0!</v>
      </c>
      <c r="AU38">
        <v>0.5</v>
      </c>
      <c r="AV38">
        <f t="shared" si="28"/>
        <v>0</v>
      </c>
      <c r="AW38">
        <f t="shared" si="29"/>
        <v>-0.28499490840031638</v>
      </c>
      <c r="AX38" t="e">
        <f t="shared" si="30"/>
        <v>#DIV/0!</v>
      </c>
      <c r="AY38" t="e">
        <f t="shared" si="31"/>
        <v>#DIV/0!</v>
      </c>
      <c r="AZ38" t="e">
        <f t="shared" si="32"/>
        <v>#DIV/0!</v>
      </c>
      <c r="BA38" t="e">
        <f t="shared" si="33"/>
        <v>#DIV/0!</v>
      </c>
      <c r="BB38" t="s">
        <v>303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 t="e">
        <f t="shared" si="38"/>
        <v>#DIV/0!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f t="shared" si="42"/>
        <v>0</v>
      </c>
      <c r="BM38">
        <f t="shared" si="43"/>
        <v>0</v>
      </c>
      <c r="BN38">
        <f t="shared" si="44"/>
        <v>0</v>
      </c>
      <c r="BO38">
        <f t="shared" si="45"/>
        <v>0</v>
      </c>
      <c r="BP38">
        <v>6</v>
      </c>
      <c r="BQ38">
        <v>0.5</v>
      </c>
      <c r="BR38" t="s">
        <v>304</v>
      </c>
      <c r="BS38">
        <v>1634303859.0999999</v>
      </c>
      <c r="BT38">
        <v>400.16800000000001</v>
      </c>
      <c r="BU38">
        <v>400.02600000000001</v>
      </c>
      <c r="BV38">
        <v>17.241199999999999</v>
      </c>
      <c r="BW38">
        <v>17.170000000000002</v>
      </c>
      <c r="BX38">
        <v>397.702</v>
      </c>
      <c r="BY38">
        <v>17.151399999999999</v>
      </c>
      <c r="BZ38">
        <v>1000.03</v>
      </c>
      <c r="CA38">
        <v>90.784599999999998</v>
      </c>
      <c r="CB38">
        <v>0.100254</v>
      </c>
      <c r="CC38">
        <v>24.7986</v>
      </c>
      <c r="CD38">
        <v>24.371099999999998</v>
      </c>
      <c r="CE38">
        <v>999.9</v>
      </c>
      <c r="CF38">
        <v>0</v>
      </c>
      <c r="CG38">
        <v>0</v>
      </c>
      <c r="CH38">
        <v>9981.25</v>
      </c>
      <c r="CI38">
        <v>0</v>
      </c>
      <c r="CJ38">
        <v>1.5289399999999999E-3</v>
      </c>
      <c r="CK38">
        <v>0</v>
      </c>
      <c r="CL38">
        <v>0</v>
      </c>
      <c r="CM38">
        <v>0</v>
      </c>
      <c r="CN38">
        <v>0</v>
      </c>
      <c r="CO38">
        <v>2.2799999999999998</v>
      </c>
      <c r="CP38">
        <v>0</v>
      </c>
      <c r="CQ38">
        <v>-12.76</v>
      </c>
      <c r="CR38">
        <v>-0.23</v>
      </c>
      <c r="CS38">
        <v>32.936999999999998</v>
      </c>
      <c r="CT38">
        <v>38.625</v>
      </c>
      <c r="CU38">
        <v>34.436999999999998</v>
      </c>
      <c r="CV38">
        <v>38.686999999999998</v>
      </c>
      <c r="CW38">
        <v>33.436999999999998</v>
      </c>
      <c r="CX38">
        <v>0</v>
      </c>
      <c r="CY38">
        <v>0</v>
      </c>
      <c r="CZ38">
        <v>0</v>
      </c>
      <c r="DA38">
        <v>1634303862.0999999</v>
      </c>
      <c r="DB38">
        <v>0</v>
      </c>
      <c r="DC38">
        <v>1.7596000000000001</v>
      </c>
      <c r="DD38">
        <v>0.50538462328723122</v>
      </c>
      <c r="DE38">
        <v>2.44615380594712</v>
      </c>
      <c r="DF38">
        <v>-14.314</v>
      </c>
      <c r="DG38">
        <v>15</v>
      </c>
      <c r="DH38">
        <v>1634303717.0999999</v>
      </c>
      <c r="DI38" t="s">
        <v>334</v>
      </c>
      <c r="DJ38">
        <v>1634303716.0999999</v>
      </c>
      <c r="DK38">
        <v>1634303717.0999999</v>
      </c>
      <c r="DL38">
        <v>3</v>
      </c>
      <c r="DM38">
        <v>7.0000000000000007E-2</v>
      </c>
      <c r="DN38">
        <v>-4.0000000000000001E-3</v>
      </c>
      <c r="DO38">
        <v>2.4649999999999999</v>
      </c>
      <c r="DP38">
        <v>8.6999999999999994E-2</v>
      </c>
      <c r="DQ38">
        <v>400</v>
      </c>
      <c r="DR38">
        <v>17</v>
      </c>
      <c r="DS38">
        <v>0.33</v>
      </c>
      <c r="DT38">
        <v>0.14000000000000001</v>
      </c>
      <c r="DU38">
        <v>0.19302521951219509</v>
      </c>
      <c r="DV38">
        <v>-0.1387495400696864</v>
      </c>
      <c r="DW38">
        <v>2.275781453941373E-2</v>
      </c>
      <c r="DX38">
        <v>1</v>
      </c>
      <c r="DY38">
        <v>1.7876470588235289</v>
      </c>
      <c r="DZ38">
        <v>-0.93753169907015521</v>
      </c>
      <c r="EA38">
        <v>1.5145142083180441</v>
      </c>
      <c r="EB38">
        <v>1</v>
      </c>
      <c r="EC38">
        <v>7.0372792682926816E-2</v>
      </c>
      <c r="ED38">
        <v>-4.73347735191601E-4</v>
      </c>
      <c r="EE38">
        <v>4.4862962745385762E-4</v>
      </c>
      <c r="EF38">
        <v>1</v>
      </c>
      <c r="EG38">
        <v>3</v>
      </c>
      <c r="EH38">
        <v>3</v>
      </c>
      <c r="EI38" t="s">
        <v>309</v>
      </c>
      <c r="EJ38">
        <v>100</v>
      </c>
      <c r="EK38">
        <v>100</v>
      </c>
      <c r="EL38">
        <v>2.4660000000000002</v>
      </c>
      <c r="EM38">
        <v>8.9800000000000005E-2</v>
      </c>
      <c r="EN38">
        <v>1.8520848859651491</v>
      </c>
      <c r="EO38">
        <v>1.948427853356016E-3</v>
      </c>
      <c r="EP38">
        <v>-1.17243448438673E-6</v>
      </c>
      <c r="EQ38">
        <v>3.7522437633766031E-10</v>
      </c>
      <c r="ER38">
        <v>-6.4542359341990235E-2</v>
      </c>
      <c r="ES38">
        <v>1.324990706552629E-3</v>
      </c>
      <c r="ET38">
        <v>4.5198677459254959E-4</v>
      </c>
      <c r="EU38">
        <v>-2.6198240979392152E-7</v>
      </c>
      <c r="EV38">
        <v>2</v>
      </c>
      <c r="EW38">
        <v>2078</v>
      </c>
      <c r="EX38">
        <v>1</v>
      </c>
      <c r="EY38">
        <v>28</v>
      </c>
      <c r="EZ38">
        <v>2.4</v>
      </c>
      <c r="FA38">
        <v>2.4</v>
      </c>
      <c r="FB38">
        <v>1.6149899999999999</v>
      </c>
      <c r="FC38">
        <v>2.49512</v>
      </c>
      <c r="FD38">
        <v>2.8491200000000001</v>
      </c>
      <c r="FE38">
        <v>3.2177699999999998</v>
      </c>
      <c r="FF38">
        <v>3.0981399999999999</v>
      </c>
      <c r="FG38">
        <v>2.4108900000000002</v>
      </c>
      <c r="FH38">
        <v>28.458400000000001</v>
      </c>
      <c r="FI38">
        <v>16.0321</v>
      </c>
      <c r="FJ38">
        <v>18</v>
      </c>
      <c r="FK38">
        <v>1056.1199999999999</v>
      </c>
      <c r="FL38">
        <v>842.99599999999998</v>
      </c>
      <c r="FM38">
        <v>25</v>
      </c>
      <c r="FN38">
        <v>23.151700000000002</v>
      </c>
      <c r="FO38">
        <v>30.0002</v>
      </c>
      <c r="FP38">
        <v>22.840599999999998</v>
      </c>
      <c r="FQ38">
        <v>22.8874</v>
      </c>
      <c r="FR38">
        <v>32.344999999999999</v>
      </c>
      <c r="FS38">
        <v>16.304099999999998</v>
      </c>
      <c r="FT38">
        <v>100</v>
      </c>
      <c r="FU38">
        <v>25</v>
      </c>
      <c r="FV38">
        <v>400</v>
      </c>
      <c r="FW38">
        <v>17.160699999999999</v>
      </c>
      <c r="FX38">
        <v>101.25700000000001</v>
      </c>
      <c r="FY38">
        <v>102.142</v>
      </c>
    </row>
    <row r="39" spans="1:181" x14ac:dyDescent="0.2">
      <c r="A39">
        <v>21</v>
      </c>
      <c r="B39">
        <v>1634303864.0999999</v>
      </c>
      <c r="C39">
        <v>933.09999990463257</v>
      </c>
      <c r="D39" t="s">
        <v>349</v>
      </c>
      <c r="E39" t="s">
        <v>350</v>
      </c>
      <c r="F39" t="s">
        <v>302</v>
      </c>
      <c r="G39">
        <v>1634303864.0999999</v>
      </c>
      <c r="H39">
        <f t="shared" si="0"/>
        <v>1.1836827261420624E-4</v>
      </c>
      <c r="I39">
        <f t="shared" si="1"/>
        <v>0.11836827261420624</v>
      </c>
      <c r="J39">
        <f t="shared" si="2"/>
        <v>-0.39068421370295642</v>
      </c>
      <c r="K39">
        <f t="shared" si="3"/>
        <v>400.18099999999998</v>
      </c>
      <c r="L39">
        <f t="shared" si="4"/>
        <v>477.49853176978979</v>
      </c>
      <c r="M39">
        <f t="shared" si="5"/>
        <v>43.397159491053088</v>
      </c>
      <c r="N39">
        <f t="shared" si="6"/>
        <v>36.370203313341094</v>
      </c>
      <c r="O39">
        <f t="shared" si="7"/>
        <v>7.0183109735794478E-3</v>
      </c>
      <c r="P39">
        <f t="shared" si="8"/>
        <v>2.7611227605820901</v>
      </c>
      <c r="Q39">
        <f t="shared" si="9"/>
        <v>7.0084153035388881E-3</v>
      </c>
      <c r="R39">
        <f t="shared" si="10"/>
        <v>4.3811474694940272E-3</v>
      </c>
      <c r="S39">
        <f t="shared" si="11"/>
        <v>0</v>
      </c>
      <c r="T39">
        <f t="shared" si="12"/>
        <v>24.76802329739748</v>
      </c>
      <c r="U39">
        <f t="shared" si="13"/>
        <v>24.374300000000002</v>
      </c>
      <c r="V39">
        <f t="shared" si="14"/>
        <v>3.0629796223360271</v>
      </c>
      <c r="W39">
        <f t="shared" si="15"/>
        <v>49.87446343784702</v>
      </c>
      <c r="X39">
        <f t="shared" si="16"/>
        <v>1.5670921524783699</v>
      </c>
      <c r="Y39">
        <f t="shared" si="17"/>
        <v>3.1420732063238375</v>
      </c>
      <c r="Z39">
        <f t="shared" si="18"/>
        <v>1.4958874698576572</v>
      </c>
      <c r="AA39">
        <f t="shared" si="19"/>
        <v>-5.2200408222864949</v>
      </c>
      <c r="AB39">
        <f t="shared" si="20"/>
        <v>63.458016309461911</v>
      </c>
      <c r="AC39">
        <f t="shared" si="21"/>
        <v>4.8412336422302511</v>
      </c>
      <c r="AD39">
        <f t="shared" si="22"/>
        <v>63.079209129405669</v>
      </c>
      <c r="AE39">
        <v>4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48312.421208103238</v>
      </c>
      <c r="AJ39" t="s">
        <v>303</v>
      </c>
      <c r="AK39" t="s">
        <v>303</v>
      </c>
      <c r="AL39">
        <v>0</v>
      </c>
      <c r="AM39">
        <v>0</v>
      </c>
      <c r="AN39" t="e">
        <f t="shared" si="26"/>
        <v>#DIV/0!</v>
      </c>
      <c r="AO39">
        <v>0</v>
      </c>
      <c r="AP39" t="s">
        <v>303</v>
      </c>
      <c r="AQ39" t="s">
        <v>303</v>
      </c>
      <c r="AR39">
        <v>0</v>
      </c>
      <c r="AS39">
        <v>0</v>
      </c>
      <c r="AT39" t="e">
        <f t="shared" si="27"/>
        <v>#DIV/0!</v>
      </c>
      <c r="AU39">
        <v>0.5</v>
      </c>
      <c r="AV39">
        <f t="shared" si="28"/>
        <v>0</v>
      </c>
      <c r="AW39">
        <f t="shared" si="29"/>
        <v>-0.39068421370295642</v>
      </c>
      <c r="AX39" t="e">
        <f t="shared" si="30"/>
        <v>#DIV/0!</v>
      </c>
      <c r="AY39" t="e">
        <f t="shared" si="31"/>
        <v>#DIV/0!</v>
      </c>
      <c r="AZ39" t="e">
        <f t="shared" si="32"/>
        <v>#DIV/0!</v>
      </c>
      <c r="BA39" t="e">
        <f t="shared" si="33"/>
        <v>#DIV/0!</v>
      </c>
      <c r="BB39" t="s">
        <v>303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 t="e">
        <f t="shared" si="38"/>
        <v>#DIV/0!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f t="shared" si="42"/>
        <v>0</v>
      </c>
      <c r="BM39">
        <f t="shared" si="43"/>
        <v>0</v>
      </c>
      <c r="BN39">
        <f t="shared" si="44"/>
        <v>0</v>
      </c>
      <c r="BO39">
        <f t="shared" si="45"/>
        <v>0</v>
      </c>
      <c r="BP39">
        <v>6</v>
      </c>
      <c r="BQ39">
        <v>0.5</v>
      </c>
      <c r="BR39" t="s">
        <v>304</v>
      </c>
      <c r="BS39">
        <v>1634303864.0999999</v>
      </c>
      <c r="BT39">
        <v>400.18099999999998</v>
      </c>
      <c r="BU39">
        <v>399.97500000000002</v>
      </c>
      <c r="BV39">
        <v>17.242699999999999</v>
      </c>
      <c r="BW39">
        <v>17.172899999999998</v>
      </c>
      <c r="BX39">
        <v>397.71600000000001</v>
      </c>
      <c r="BY39">
        <v>17.152799999999999</v>
      </c>
      <c r="BZ39">
        <v>999.94799999999998</v>
      </c>
      <c r="CA39">
        <v>90.784499999999994</v>
      </c>
      <c r="CB39">
        <v>9.9883100000000002E-2</v>
      </c>
      <c r="CC39">
        <v>24.800599999999999</v>
      </c>
      <c r="CD39">
        <v>24.374300000000002</v>
      </c>
      <c r="CE39">
        <v>999.9</v>
      </c>
      <c r="CF39">
        <v>0</v>
      </c>
      <c r="CG39">
        <v>0</v>
      </c>
      <c r="CH39">
        <v>9990</v>
      </c>
      <c r="CI39">
        <v>0</v>
      </c>
      <c r="CJ39">
        <v>1.5289399999999999E-3</v>
      </c>
      <c r="CK39">
        <v>0</v>
      </c>
      <c r="CL39">
        <v>0</v>
      </c>
      <c r="CM39">
        <v>0</v>
      </c>
      <c r="CN39">
        <v>0</v>
      </c>
      <c r="CO39">
        <v>1.87</v>
      </c>
      <c r="CP39">
        <v>0</v>
      </c>
      <c r="CQ39">
        <v>-9.59</v>
      </c>
      <c r="CR39">
        <v>0.12</v>
      </c>
      <c r="CS39">
        <v>32.25</v>
      </c>
      <c r="CT39">
        <v>38.686999999999998</v>
      </c>
      <c r="CU39">
        <v>34.686999999999998</v>
      </c>
      <c r="CV39">
        <v>38.75</v>
      </c>
      <c r="CW39">
        <v>33.436999999999998</v>
      </c>
      <c r="CX39">
        <v>0</v>
      </c>
      <c r="CY39">
        <v>0</v>
      </c>
      <c r="CZ39">
        <v>0</v>
      </c>
      <c r="DA39">
        <v>1634303866.9000001</v>
      </c>
      <c r="DB39">
        <v>0</v>
      </c>
      <c r="DC39">
        <v>1.6524000000000001</v>
      </c>
      <c r="DD39">
        <v>1.7330769614895849</v>
      </c>
      <c r="DE39">
        <v>1.3100000623861521</v>
      </c>
      <c r="DF39">
        <v>-13.789199999999999</v>
      </c>
      <c r="DG39">
        <v>15</v>
      </c>
      <c r="DH39">
        <v>1634303717.0999999</v>
      </c>
      <c r="DI39" t="s">
        <v>334</v>
      </c>
      <c r="DJ39">
        <v>1634303716.0999999</v>
      </c>
      <c r="DK39">
        <v>1634303717.0999999</v>
      </c>
      <c r="DL39">
        <v>3</v>
      </c>
      <c r="DM39">
        <v>7.0000000000000007E-2</v>
      </c>
      <c r="DN39">
        <v>-4.0000000000000001E-3</v>
      </c>
      <c r="DO39">
        <v>2.4649999999999999</v>
      </c>
      <c r="DP39">
        <v>8.6999999999999994E-2</v>
      </c>
      <c r="DQ39">
        <v>400</v>
      </c>
      <c r="DR39">
        <v>17</v>
      </c>
      <c r="DS39">
        <v>0.33</v>
      </c>
      <c r="DT39">
        <v>0.14000000000000001</v>
      </c>
      <c r="DU39">
        <v>0.18498941463414639</v>
      </c>
      <c r="DV39">
        <v>-9.3156794424873853E-5</v>
      </c>
      <c r="DW39">
        <v>2.074267224003086E-2</v>
      </c>
      <c r="DX39">
        <v>1</v>
      </c>
      <c r="DY39">
        <v>1.6559999999999999</v>
      </c>
      <c r="DZ39">
        <v>0.92994129158512917</v>
      </c>
      <c r="EA39">
        <v>1.386374923522288</v>
      </c>
      <c r="EB39">
        <v>1</v>
      </c>
      <c r="EC39">
        <v>7.0562175609756098E-2</v>
      </c>
      <c r="ED39">
        <v>1.4757658536584781E-3</v>
      </c>
      <c r="EE39">
        <v>5.21225505609422E-4</v>
      </c>
      <c r="EF39">
        <v>1</v>
      </c>
      <c r="EG39">
        <v>3</v>
      </c>
      <c r="EH39">
        <v>3</v>
      </c>
      <c r="EI39" t="s">
        <v>309</v>
      </c>
      <c r="EJ39">
        <v>100</v>
      </c>
      <c r="EK39">
        <v>100</v>
      </c>
      <c r="EL39">
        <v>2.4649999999999999</v>
      </c>
      <c r="EM39">
        <v>8.9899999999999994E-2</v>
      </c>
      <c r="EN39">
        <v>1.8520848859651491</v>
      </c>
      <c r="EO39">
        <v>1.948427853356016E-3</v>
      </c>
      <c r="EP39">
        <v>-1.17243448438673E-6</v>
      </c>
      <c r="EQ39">
        <v>3.7522437633766031E-10</v>
      </c>
      <c r="ER39">
        <v>-6.4542359341990235E-2</v>
      </c>
      <c r="ES39">
        <v>1.324990706552629E-3</v>
      </c>
      <c r="ET39">
        <v>4.5198677459254959E-4</v>
      </c>
      <c r="EU39">
        <v>-2.6198240979392152E-7</v>
      </c>
      <c r="EV39">
        <v>2</v>
      </c>
      <c r="EW39">
        <v>2078</v>
      </c>
      <c r="EX39">
        <v>1</v>
      </c>
      <c r="EY39">
        <v>28</v>
      </c>
      <c r="EZ39">
        <v>2.5</v>
      </c>
      <c r="FA39">
        <v>2.5</v>
      </c>
      <c r="FB39">
        <v>1.6149899999999999</v>
      </c>
      <c r="FC39">
        <v>2.4902299999999999</v>
      </c>
      <c r="FD39">
        <v>2.8491200000000001</v>
      </c>
      <c r="FE39">
        <v>3.2177699999999998</v>
      </c>
      <c r="FF39">
        <v>3.0981399999999999</v>
      </c>
      <c r="FG39">
        <v>2.4316399999999998</v>
      </c>
      <c r="FH39">
        <v>28.458400000000001</v>
      </c>
      <c r="FI39">
        <v>16.040800000000001</v>
      </c>
      <c r="FJ39">
        <v>18</v>
      </c>
      <c r="FK39">
        <v>1055.1500000000001</v>
      </c>
      <c r="FL39">
        <v>842.88499999999999</v>
      </c>
      <c r="FM39">
        <v>24.9999</v>
      </c>
      <c r="FN39">
        <v>23.152999999999999</v>
      </c>
      <c r="FO39">
        <v>30.0002</v>
      </c>
      <c r="FP39">
        <v>22.843</v>
      </c>
      <c r="FQ39">
        <v>22.89</v>
      </c>
      <c r="FR39">
        <v>32.346400000000003</v>
      </c>
      <c r="FS39">
        <v>16.304099999999998</v>
      </c>
      <c r="FT39">
        <v>100</v>
      </c>
      <c r="FU39">
        <v>25</v>
      </c>
      <c r="FV39">
        <v>400</v>
      </c>
      <c r="FW39">
        <v>17.160299999999999</v>
      </c>
      <c r="FX39">
        <v>101.258</v>
      </c>
      <c r="FY39">
        <v>102.142</v>
      </c>
    </row>
    <row r="40" spans="1:181" x14ac:dyDescent="0.2">
      <c r="A40">
        <v>22</v>
      </c>
      <c r="B40">
        <v>1634303869.0999999</v>
      </c>
      <c r="C40">
        <v>938.09999990463257</v>
      </c>
      <c r="D40" t="s">
        <v>351</v>
      </c>
      <c r="E40" t="s">
        <v>352</v>
      </c>
      <c r="F40" t="s">
        <v>302</v>
      </c>
      <c r="G40">
        <v>1634303869.0999999</v>
      </c>
      <c r="H40">
        <f t="shared" si="0"/>
        <v>1.1922507018027213E-4</v>
      </c>
      <c r="I40">
        <f t="shared" si="1"/>
        <v>0.11922507018027213</v>
      </c>
      <c r="J40">
        <f t="shared" si="2"/>
        <v>-0.35271603865888268</v>
      </c>
      <c r="K40">
        <f t="shared" si="3"/>
        <v>400.16699999999997</v>
      </c>
      <c r="L40">
        <f t="shared" si="4"/>
        <v>468.3509085873406</v>
      </c>
      <c r="M40">
        <f t="shared" si="5"/>
        <v>42.566445508964414</v>
      </c>
      <c r="N40">
        <f t="shared" si="6"/>
        <v>36.369496648065592</v>
      </c>
      <c r="O40">
        <f t="shared" si="7"/>
        <v>7.0704783038254655E-3</v>
      </c>
      <c r="P40">
        <f t="shared" si="8"/>
        <v>2.7611488500571597</v>
      </c>
      <c r="Q40">
        <f t="shared" si="9"/>
        <v>7.0604351857957697E-3</v>
      </c>
      <c r="R40">
        <f t="shared" si="10"/>
        <v>4.4136731171888627E-3</v>
      </c>
      <c r="S40">
        <f t="shared" si="11"/>
        <v>0</v>
      </c>
      <c r="T40">
        <f t="shared" si="12"/>
        <v>24.772987904108938</v>
      </c>
      <c r="U40">
        <f t="shared" si="13"/>
        <v>24.374300000000002</v>
      </c>
      <c r="V40">
        <f t="shared" si="14"/>
        <v>3.0629796223360271</v>
      </c>
      <c r="W40">
        <f t="shared" si="15"/>
        <v>49.866985553142122</v>
      </c>
      <c r="X40">
        <f t="shared" si="16"/>
        <v>1.5673437429753598</v>
      </c>
      <c r="Y40">
        <f t="shared" si="17"/>
        <v>3.1430489041794534</v>
      </c>
      <c r="Z40">
        <f t="shared" si="18"/>
        <v>1.4956358793606672</v>
      </c>
      <c r="AA40">
        <f t="shared" si="19"/>
        <v>-5.2578255949500008</v>
      </c>
      <c r="AB40">
        <f t="shared" si="20"/>
        <v>64.232683011047484</v>
      </c>
      <c r="AC40">
        <f t="shared" si="21"/>
        <v>4.9004154293005353</v>
      </c>
      <c r="AD40">
        <f t="shared" si="22"/>
        <v>63.875272845398015</v>
      </c>
      <c r="AE40">
        <v>3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48312.322642163927</v>
      </c>
      <c r="AJ40" t="s">
        <v>303</v>
      </c>
      <c r="AK40" t="s">
        <v>303</v>
      </c>
      <c r="AL40">
        <v>0</v>
      </c>
      <c r="AM40">
        <v>0</v>
      </c>
      <c r="AN40" t="e">
        <f t="shared" si="26"/>
        <v>#DIV/0!</v>
      </c>
      <c r="AO40">
        <v>0</v>
      </c>
      <c r="AP40" t="s">
        <v>303</v>
      </c>
      <c r="AQ40" t="s">
        <v>303</v>
      </c>
      <c r="AR40">
        <v>0</v>
      </c>
      <c r="AS40">
        <v>0</v>
      </c>
      <c r="AT40" t="e">
        <f t="shared" si="27"/>
        <v>#DIV/0!</v>
      </c>
      <c r="AU40">
        <v>0.5</v>
      </c>
      <c r="AV40">
        <f t="shared" si="28"/>
        <v>0</v>
      </c>
      <c r="AW40">
        <f t="shared" si="29"/>
        <v>-0.35271603865888268</v>
      </c>
      <c r="AX40" t="e">
        <f t="shared" si="30"/>
        <v>#DIV/0!</v>
      </c>
      <c r="AY40" t="e">
        <f t="shared" si="31"/>
        <v>#DIV/0!</v>
      </c>
      <c r="AZ40" t="e">
        <f t="shared" si="32"/>
        <v>#DIV/0!</v>
      </c>
      <c r="BA40" t="e">
        <f t="shared" si="33"/>
        <v>#DIV/0!</v>
      </c>
      <c r="BB40" t="s">
        <v>303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 t="e">
        <f t="shared" si="38"/>
        <v>#DIV/0!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f t="shared" si="42"/>
        <v>0</v>
      </c>
      <c r="BM40">
        <f t="shared" si="43"/>
        <v>0</v>
      </c>
      <c r="BN40">
        <f t="shared" si="44"/>
        <v>0</v>
      </c>
      <c r="BO40">
        <f t="shared" si="45"/>
        <v>0</v>
      </c>
      <c r="BP40">
        <v>6</v>
      </c>
      <c r="BQ40">
        <v>0.5</v>
      </c>
      <c r="BR40" t="s">
        <v>304</v>
      </c>
      <c r="BS40">
        <v>1634303869.0999999</v>
      </c>
      <c r="BT40">
        <v>400.16699999999997</v>
      </c>
      <c r="BU40">
        <v>399.98399999999998</v>
      </c>
      <c r="BV40">
        <v>17.245200000000001</v>
      </c>
      <c r="BW40">
        <v>17.174900000000001</v>
      </c>
      <c r="BX40">
        <v>397.702</v>
      </c>
      <c r="BY40">
        <v>17.1553</v>
      </c>
      <c r="BZ40">
        <v>1000.02</v>
      </c>
      <c r="CA40">
        <v>90.785899999999998</v>
      </c>
      <c r="CB40">
        <v>9.9896799999999994E-2</v>
      </c>
      <c r="CC40">
        <v>24.805800000000001</v>
      </c>
      <c r="CD40">
        <v>24.374300000000002</v>
      </c>
      <c r="CE40">
        <v>999.9</v>
      </c>
      <c r="CF40">
        <v>0</v>
      </c>
      <c r="CG40">
        <v>0</v>
      </c>
      <c r="CH40">
        <v>9990</v>
      </c>
      <c r="CI40">
        <v>0</v>
      </c>
      <c r="CJ40">
        <v>1.5289399999999999E-3</v>
      </c>
      <c r="CK40">
        <v>0</v>
      </c>
      <c r="CL40">
        <v>0</v>
      </c>
      <c r="CM40">
        <v>0</v>
      </c>
      <c r="CN40">
        <v>0</v>
      </c>
      <c r="CO40">
        <v>4.91</v>
      </c>
      <c r="CP40">
        <v>0</v>
      </c>
      <c r="CQ40">
        <v>-13.04</v>
      </c>
      <c r="CR40">
        <v>-1</v>
      </c>
      <c r="CS40">
        <v>32.875</v>
      </c>
      <c r="CT40">
        <v>38.686999999999998</v>
      </c>
      <c r="CU40">
        <v>34.561999999999998</v>
      </c>
      <c r="CV40">
        <v>38.686999999999998</v>
      </c>
      <c r="CW40">
        <v>33.436999999999998</v>
      </c>
      <c r="CX40">
        <v>0</v>
      </c>
      <c r="CY40">
        <v>0</v>
      </c>
      <c r="CZ40">
        <v>0</v>
      </c>
      <c r="DA40">
        <v>1634303872.3</v>
      </c>
      <c r="DB40">
        <v>0</v>
      </c>
      <c r="DC40">
        <v>2.0950000000000002</v>
      </c>
      <c r="DD40">
        <v>3.8047863929085279</v>
      </c>
      <c r="DE40">
        <v>10.74735050309215</v>
      </c>
      <c r="DF40">
        <v>-13.70846153846154</v>
      </c>
      <c r="DG40">
        <v>15</v>
      </c>
      <c r="DH40">
        <v>1634303717.0999999</v>
      </c>
      <c r="DI40" t="s">
        <v>334</v>
      </c>
      <c r="DJ40">
        <v>1634303716.0999999</v>
      </c>
      <c r="DK40">
        <v>1634303717.0999999</v>
      </c>
      <c r="DL40">
        <v>3</v>
      </c>
      <c r="DM40">
        <v>7.0000000000000007E-2</v>
      </c>
      <c r="DN40">
        <v>-4.0000000000000001E-3</v>
      </c>
      <c r="DO40">
        <v>2.4649999999999999</v>
      </c>
      <c r="DP40">
        <v>8.6999999999999994E-2</v>
      </c>
      <c r="DQ40">
        <v>400</v>
      </c>
      <c r="DR40">
        <v>17</v>
      </c>
      <c r="DS40">
        <v>0.33</v>
      </c>
      <c r="DT40">
        <v>0.14000000000000001</v>
      </c>
      <c r="DU40">
        <v>0.1766588048780488</v>
      </c>
      <c r="DV40">
        <v>-2.7248195121951091E-2</v>
      </c>
      <c r="DW40">
        <v>2.4466251595466341E-2</v>
      </c>
      <c r="DX40">
        <v>1</v>
      </c>
      <c r="DY40">
        <v>1.784117647058824</v>
      </c>
      <c r="DZ40">
        <v>3.0346463002378838</v>
      </c>
      <c r="EA40">
        <v>1.3977905204644741</v>
      </c>
      <c r="EB40">
        <v>0</v>
      </c>
      <c r="EC40">
        <v>7.041986829268293E-2</v>
      </c>
      <c r="ED40">
        <v>-1.7799930313578419E-4</v>
      </c>
      <c r="EE40">
        <v>5.6021920598167891E-4</v>
      </c>
      <c r="EF40">
        <v>1</v>
      </c>
      <c r="EG40">
        <v>2</v>
      </c>
      <c r="EH40">
        <v>3</v>
      </c>
      <c r="EI40" t="s">
        <v>306</v>
      </c>
      <c r="EJ40">
        <v>100</v>
      </c>
      <c r="EK40">
        <v>100</v>
      </c>
      <c r="EL40">
        <v>2.4649999999999999</v>
      </c>
      <c r="EM40">
        <v>8.9899999999999994E-2</v>
      </c>
      <c r="EN40">
        <v>1.8520848859651491</v>
      </c>
      <c r="EO40">
        <v>1.948427853356016E-3</v>
      </c>
      <c r="EP40">
        <v>-1.17243448438673E-6</v>
      </c>
      <c r="EQ40">
        <v>3.7522437633766031E-10</v>
      </c>
      <c r="ER40">
        <v>-6.4542359341990235E-2</v>
      </c>
      <c r="ES40">
        <v>1.324990706552629E-3</v>
      </c>
      <c r="ET40">
        <v>4.5198677459254959E-4</v>
      </c>
      <c r="EU40">
        <v>-2.6198240979392152E-7</v>
      </c>
      <c r="EV40">
        <v>2</v>
      </c>
      <c r="EW40">
        <v>2078</v>
      </c>
      <c r="EX40">
        <v>1</v>
      </c>
      <c r="EY40">
        <v>28</v>
      </c>
      <c r="EZ40">
        <v>2.5</v>
      </c>
      <c r="FA40">
        <v>2.5</v>
      </c>
      <c r="FB40">
        <v>1.6149899999999999</v>
      </c>
      <c r="FC40">
        <v>2.49146</v>
      </c>
      <c r="FD40">
        <v>2.8491200000000001</v>
      </c>
      <c r="FE40">
        <v>3.2165499999999998</v>
      </c>
      <c r="FF40">
        <v>3.0981399999999999</v>
      </c>
      <c r="FG40">
        <v>2.36938</v>
      </c>
      <c r="FH40">
        <v>28.479399999999998</v>
      </c>
      <c r="FI40">
        <v>16.0321</v>
      </c>
      <c r="FJ40">
        <v>18</v>
      </c>
      <c r="FK40">
        <v>1055.73</v>
      </c>
      <c r="FL40">
        <v>842.87800000000004</v>
      </c>
      <c r="FM40">
        <v>24.9998</v>
      </c>
      <c r="FN40">
        <v>23.153700000000001</v>
      </c>
      <c r="FO40">
        <v>30.0001</v>
      </c>
      <c r="FP40">
        <v>22.845400000000001</v>
      </c>
      <c r="FQ40">
        <v>22.892700000000001</v>
      </c>
      <c r="FR40">
        <v>32.346800000000002</v>
      </c>
      <c r="FS40">
        <v>16.304099999999998</v>
      </c>
      <c r="FT40">
        <v>100</v>
      </c>
      <c r="FU40">
        <v>25</v>
      </c>
      <c r="FV40">
        <v>400</v>
      </c>
      <c r="FW40">
        <v>17.1541</v>
      </c>
      <c r="FX40">
        <v>101.258</v>
      </c>
      <c r="FY40">
        <v>102.142</v>
      </c>
    </row>
    <row r="41" spans="1:181" x14ac:dyDescent="0.2">
      <c r="A41">
        <v>23</v>
      </c>
      <c r="B41">
        <v>1634303874.0999999</v>
      </c>
      <c r="C41">
        <v>943.09999990463257</v>
      </c>
      <c r="D41" t="s">
        <v>353</v>
      </c>
      <c r="E41" t="s">
        <v>354</v>
      </c>
      <c r="F41" t="s">
        <v>302</v>
      </c>
      <c r="G41">
        <v>1634303874.0999999</v>
      </c>
      <c r="H41">
        <f t="shared" si="0"/>
        <v>1.216010820645309E-4</v>
      </c>
      <c r="I41">
        <f t="shared" si="1"/>
        <v>0.12160108206453091</v>
      </c>
      <c r="J41">
        <f t="shared" si="2"/>
        <v>-0.37367182781849501</v>
      </c>
      <c r="K41">
        <f t="shared" si="3"/>
        <v>400.178</v>
      </c>
      <c r="L41">
        <f t="shared" si="4"/>
        <v>471.41293843230244</v>
      </c>
      <c r="M41">
        <f t="shared" si="5"/>
        <v>42.844861778656913</v>
      </c>
      <c r="N41">
        <f t="shared" si="6"/>
        <v>36.370599317612005</v>
      </c>
      <c r="O41">
        <f t="shared" si="7"/>
        <v>7.2116659997218755E-3</v>
      </c>
      <c r="P41">
        <f t="shared" si="8"/>
        <v>2.763892912237397</v>
      </c>
      <c r="Q41">
        <f t="shared" si="9"/>
        <v>7.2012284593477062E-3</v>
      </c>
      <c r="R41">
        <f t="shared" si="10"/>
        <v>4.5017042796737334E-3</v>
      </c>
      <c r="S41">
        <f t="shared" si="11"/>
        <v>0</v>
      </c>
      <c r="T41">
        <f t="shared" si="12"/>
        <v>24.775564943211673</v>
      </c>
      <c r="U41">
        <f t="shared" si="13"/>
        <v>24.376100000000001</v>
      </c>
      <c r="V41">
        <f t="shared" si="14"/>
        <v>3.0633098916400567</v>
      </c>
      <c r="W41">
        <f t="shared" si="15"/>
        <v>49.868586265215988</v>
      </c>
      <c r="X41">
        <f t="shared" si="16"/>
        <v>1.5676935454459999</v>
      </c>
      <c r="Y41">
        <f t="shared" si="17"/>
        <v>3.1436494652335618</v>
      </c>
      <c r="Z41">
        <f t="shared" si="18"/>
        <v>1.4956163461940568</v>
      </c>
      <c r="AA41">
        <f t="shared" si="19"/>
        <v>-5.3626077190458128</v>
      </c>
      <c r="AB41">
        <f t="shared" si="20"/>
        <v>64.505127998938477</v>
      </c>
      <c r="AC41">
        <f t="shared" si="21"/>
        <v>4.9164387282856845</v>
      </c>
      <c r="AD41">
        <f t="shared" si="22"/>
        <v>64.058959008178348</v>
      </c>
      <c r="AE41">
        <v>4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48386.999277015602</v>
      </c>
      <c r="AJ41" t="s">
        <v>303</v>
      </c>
      <c r="AK41" t="s">
        <v>303</v>
      </c>
      <c r="AL41">
        <v>0</v>
      </c>
      <c r="AM41">
        <v>0</v>
      </c>
      <c r="AN41" t="e">
        <f t="shared" si="26"/>
        <v>#DIV/0!</v>
      </c>
      <c r="AO41">
        <v>0</v>
      </c>
      <c r="AP41" t="s">
        <v>303</v>
      </c>
      <c r="AQ41" t="s">
        <v>303</v>
      </c>
      <c r="AR41">
        <v>0</v>
      </c>
      <c r="AS41">
        <v>0</v>
      </c>
      <c r="AT41" t="e">
        <f t="shared" si="27"/>
        <v>#DIV/0!</v>
      </c>
      <c r="AU41">
        <v>0.5</v>
      </c>
      <c r="AV41">
        <f t="shared" si="28"/>
        <v>0</v>
      </c>
      <c r="AW41">
        <f t="shared" si="29"/>
        <v>-0.37367182781849501</v>
      </c>
      <c r="AX41" t="e">
        <f t="shared" si="30"/>
        <v>#DIV/0!</v>
      </c>
      <c r="AY41" t="e">
        <f t="shared" si="31"/>
        <v>#DIV/0!</v>
      </c>
      <c r="AZ41" t="e">
        <f t="shared" si="32"/>
        <v>#DIV/0!</v>
      </c>
      <c r="BA41" t="e">
        <f t="shared" si="33"/>
        <v>#DIV/0!</v>
      </c>
      <c r="BB41" t="s">
        <v>303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 t="e">
        <f t="shared" si="38"/>
        <v>#DIV/0!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f t="shared" si="42"/>
        <v>0</v>
      </c>
      <c r="BM41">
        <f t="shared" si="43"/>
        <v>0</v>
      </c>
      <c r="BN41">
        <f t="shared" si="44"/>
        <v>0</v>
      </c>
      <c r="BO41">
        <f t="shared" si="45"/>
        <v>0</v>
      </c>
      <c r="BP41">
        <v>6</v>
      </c>
      <c r="BQ41">
        <v>0.5</v>
      </c>
      <c r="BR41" t="s">
        <v>304</v>
      </c>
      <c r="BS41">
        <v>1634303874.0999999</v>
      </c>
      <c r="BT41">
        <v>400.178</v>
      </c>
      <c r="BU41">
        <v>399.983</v>
      </c>
      <c r="BV41">
        <v>17.248999999999999</v>
      </c>
      <c r="BW41">
        <v>17.177299999999999</v>
      </c>
      <c r="BX41">
        <v>397.71199999999999</v>
      </c>
      <c r="BY41">
        <v>17.158999999999999</v>
      </c>
      <c r="BZ41">
        <v>1000.03</v>
      </c>
      <c r="CA41">
        <v>90.786000000000001</v>
      </c>
      <c r="CB41">
        <v>0.100054</v>
      </c>
      <c r="CC41">
        <v>24.809000000000001</v>
      </c>
      <c r="CD41">
        <v>24.376100000000001</v>
      </c>
      <c r="CE41">
        <v>999.9</v>
      </c>
      <c r="CF41">
        <v>0</v>
      </c>
      <c r="CG41">
        <v>0</v>
      </c>
      <c r="CH41">
        <v>10006.200000000001</v>
      </c>
      <c r="CI41">
        <v>0</v>
      </c>
      <c r="CJ41">
        <v>1.5289399999999999E-3</v>
      </c>
      <c r="CK41">
        <v>0</v>
      </c>
      <c r="CL41">
        <v>0</v>
      </c>
      <c r="CM41">
        <v>0</v>
      </c>
      <c r="CN41">
        <v>0</v>
      </c>
      <c r="CO41">
        <v>1.1200000000000001</v>
      </c>
      <c r="CP41">
        <v>0</v>
      </c>
      <c r="CQ41">
        <v>-13.38</v>
      </c>
      <c r="CR41">
        <v>-0.03</v>
      </c>
      <c r="CS41">
        <v>32.186999999999998</v>
      </c>
      <c r="CT41">
        <v>38.686999999999998</v>
      </c>
      <c r="CU41">
        <v>34.811999999999998</v>
      </c>
      <c r="CV41">
        <v>38.75</v>
      </c>
      <c r="CW41">
        <v>33.5</v>
      </c>
      <c r="CX41">
        <v>0</v>
      </c>
      <c r="CY41">
        <v>0</v>
      </c>
      <c r="CZ41">
        <v>0</v>
      </c>
      <c r="DA41">
        <v>1634303877.0999999</v>
      </c>
      <c r="DB41">
        <v>0</v>
      </c>
      <c r="DC41">
        <v>1.6288461538461541</v>
      </c>
      <c r="DD41">
        <v>-3.8670085729958159</v>
      </c>
      <c r="DE41">
        <v>1.04581197127945</v>
      </c>
      <c r="DF41">
        <v>-13.20192307692308</v>
      </c>
      <c r="DG41">
        <v>15</v>
      </c>
      <c r="DH41">
        <v>1634303717.0999999</v>
      </c>
      <c r="DI41" t="s">
        <v>334</v>
      </c>
      <c r="DJ41">
        <v>1634303716.0999999</v>
      </c>
      <c r="DK41">
        <v>1634303717.0999999</v>
      </c>
      <c r="DL41">
        <v>3</v>
      </c>
      <c r="DM41">
        <v>7.0000000000000007E-2</v>
      </c>
      <c r="DN41">
        <v>-4.0000000000000001E-3</v>
      </c>
      <c r="DO41">
        <v>2.4649999999999999</v>
      </c>
      <c r="DP41">
        <v>8.6999999999999994E-2</v>
      </c>
      <c r="DQ41">
        <v>400</v>
      </c>
      <c r="DR41">
        <v>17</v>
      </c>
      <c r="DS41">
        <v>0.33</v>
      </c>
      <c r="DT41">
        <v>0.14000000000000001</v>
      </c>
      <c r="DU41">
        <v>0.18352524390243899</v>
      </c>
      <c r="DV41">
        <v>-1.0421017421602679E-2</v>
      </c>
      <c r="DW41">
        <v>2.4139417818651681E-2</v>
      </c>
      <c r="DX41">
        <v>1</v>
      </c>
      <c r="DY41">
        <v>1.6852941176470591</v>
      </c>
      <c r="DZ41">
        <v>-1.677007607776833</v>
      </c>
      <c r="EA41">
        <v>1.628238375549617</v>
      </c>
      <c r="EB41">
        <v>0</v>
      </c>
      <c r="EC41">
        <v>7.0604468292682923E-2</v>
      </c>
      <c r="ED41">
        <v>2.1268452961673181E-3</v>
      </c>
      <c r="EE41">
        <v>6.7895960705997448E-4</v>
      </c>
      <c r="EF41">
        <v>1</v>
      </c>
      <c r="EG41">
        <v>2</v>
      </c>
      <c r="EH41">
        <v>3</v>
      </c>
      <c r="EI41" t="s">
        <v>306</v>
      </c>
      <c r="EJ41">
        <v>100</v>
      </c>
      <c r="EK41">
        <v>100</v>
      </c>
      <c r="EL41">
        <v>2.4660000000000002</v>
      </c>
      <c r="EM41">
        <v>0.09</v>
      </c>
      <c r="EN41">
        <v>1.8520848859651491</v>
      </c>
      <c r="EO41">
        <v>1.948427853356016E-3</v>
      </c>
      <c r="EP41">
        <v>-1.17243448438673E-6</v>
      </c>
      <c r="EQ41">
        <v>3.7522437633766031E-10</v>
      </c>
      <c r="ER41">
        <v>-6.4542359341990235E-2</v>
      </c>
      <c r="ES41">
        <v>1.324990706552629E-3</v>
      </c>
      <c r="ET41">
        <v>4.5198677459254959E-4</v>
      </c>
      <c r="EU41">
        <v>-2.6198240979392152E-7</v>
      </c>
      <c r="EV41">
        <v>2</v>
      </c>
      <c r="EW41">
        <v>2078</v>
      </c>
      <c r="EX41">
        <v>1</v>
      </c>
      <c r="EY41">
        <v>28</v>
      </c>
      <c r="EZ41">
        <v>2.6</v>
      </c>
      <c r="FA41">
        <v>2.6</v>
      </c>
      <c r="FB41">
        <v>1.6149899999999999</v>
      </c>
      <c r="FC41">
        <v>2.49634</v>
      </c>
      <c r="FD41">
        <v>2.8491200000000001</v>
      </c>
      <c r="FE41">
        <v>3.2177699999999998</v>
      </c>
      <c r="FF41">
        <v>3.0981399999999999</v>
      </c>
      <c r="FG41">
        <v>2.3864700000000001</v>
      </c>
      <c r="FH41">
        <v>28.479399999999998</v>
      </c>
      <c r="FI41">
        <v>16.014600000000002</v>
      </c>
      <c r="FJ41">
        <v>18</v>
      </c>
      <c r="FK41">
        <v>1054.56</v>
      </c>
      <c r="FL41">
        <v>842.84</v>
      </c>
      <c r="FM41">
        <v>24.9998</v>
      </c>
      <c r="FN41">
        <v>23.1556</v>
      </c>
      <c r="FO41">
        <v>30.0001</v>
      </c>
      <c r="FP41">
        <v>22.847799999999999</v>
      </c>
      <c r="FQ41">
        <v>22.895099999999999</v>
      </c>
      <c r="FR41">
        <v>32.347099999999998</v>
      </c>
      <c r="FS41">
        <v>16.304099999999998</v>
      </c>
      <c r="FT41">
        <v>100</v>
      </c>
      <c r="FU41">
        <v>25</v>
      </c>
      <c r="FV41">
        <v>400</v>
      </c>
      <c r="FW41">
        <v>17.150400000000001</v>
      </c>
      <c r="FX41">
        <v>101.258</v>
      </c>
      <c r="FY41">
        <v>102.142</v>
      </c>
    </row>
    <row r="42" spans="1:181" x14ac:dyDescent="0.2">
      <c r="A42">
        <v>24</v>
      </c>
      <c r="B42">
        <v>1634303879.0999999</v>
      </c>
      <c r="C42">
        <v>948.09999990463257</v>
      </c>
      <c r="D42" t="s">
        <v>355</v>
      </c>
      <c r="E42" t="s">
        <v>356</v>
      </c>
      <c r="F42" t="s">
        <v>302</v>
      </c>
      <c r="G42">
        <v>1634303879.0999999</v>
      </c>
      <c r="H42">
        <f t="shared" si="0"/>
        <v>1.2143428427226528E-4</v>
      </c>
      <c r="I42">
        <f t="shared" si="1"/>
        <v>0.12143428427226528</v>
      </c>
      <c r="J42">
        <f t="shared" si="2"/>
        <v>-0.41528494351434847</v>
      </c>
      <c r="K42">
        <f t="shared" si="3"/>
        <v>400.21600000000001</v>
      </c>
      <c r="L42">
        <f t="shared" si="4"/>
        <v>480.72722057826053</v>
      </c>
      <c r="M42">
        <f t="shared" si="5"/>
        <v>43.690686248823141</v>
      </c>
      <c r="N42">
        <f t="shared" si="6"/>
        <v>36.373458666904</v>
      </c>
      <c r="O42">
        <f t="shared" si="7"/>
        <v>7.1988880894284808E-3</v>
      </c>
      <c r="P42">
        <f t="shared" si="8"/>
        <v>2.765556353971609</v>
      </c>
      <c r="Q42">
        <f t="shared" si="9"/>
        <v>7.188493720829775E-3</v>
      </c>
      <c r="R42">
        <f t="shared" si="10"/>
        <v>4.4937411975384586E-3</v>
      </c>
      <c r="S42">
        <f t="shared" si="11"/>
        <v>0</v>
      </c>
      <c r="T42">
        <f t="shared" si="12"/>
        <v>24.777929518989897</v>
      </c>
      <c r="U42">
        <f t="shared" si="13"/>
        <v>24.380500000000001</v>
      </c>
      <c r="V42">
        <f t="shared" si="14"/>
        <v>3.0641173476645744</v>
      </c>
      <c r="W42">
        <f t="shared" si="15"/>
        <v>49.869596057023244</v>
      </c>
      <c r="X42">
        <f t="shared" si="16"/>
        <v>1.5679405843879999</v>
      </c>
      <c r="Y42">
        <f t="shared" si="17"/>
        <v>3.1440811804353554</v>
      </c>
      <c r="Z42">
        <f t="shared" si="18"/>
        <v>1.4961767632765746</v>
      </c>
      <c r="AA42">
        <f t="shared" si="19"/>
        <v>-5.3552519364068987</v>
      </c>
      <c r="AB42">
        <f t="shared" si="20"/>
        <v>64.230847226110413</v>
      </c>
      <c r="AC42">
        <f t="shared" si="21"/>
        <v>4.8927542645740951</v>
      </c>
      <c r="AD42">
        <f t="shared" si="22"/>
        <v>63.768349554277606</v>
      </c>
      <c r="AE42">
        <v>4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48432.191549836512</v>
      </c>
      <c r="AJ42" t="s">
        <v>303</v>
      </c>
      <c r="AK42" t="s">
        <v>303</v>
      </c>
      <c r="AL42">
        <v>0</v>
      </c>
      <c r="AM42">
        <v>0</v>
      </c>
      <c r="AN42" t="e">
        <f t="shared" si="26"/>
        <v>#DIV/0!</v>
      </c>
      <c r="AO42">
        <v>0</v>
      </c>
      <c r="AP42" t="s">
        <v>303</v>
      </c>
      <c r="AQ42" t="s">
        <v>303</v>
      </c>
      <c r="AR42">
        <v>0</v>
      </c>
      <c r="AS42">
        <v>0</v>
      </c>
      <c r="AT42" t="e">
        <f t="shared" si="27"/>
        <v>#DIV/0!</v>
      </c>
      <c r="AU42">
        <v>0.5</v>
      </c>
      <c r="AV42">
        <f t="shared" si="28"/>
        <v>0</v>
      </c>
      <c r="AW42">
        <f t="shared" si="29"/>
        <v>-0.41528494351434847</v>
      </c>
      <c r="AX42" t="e">
        <f t="shared" si="30"/>
        <v>#DIV/0!</v>
      </c>
      <c r="AY42" t="e">
        <f t="shared" si="31"/>
        <v>#DIV/0!</v>
      </c>
      <c r="AZ42" t="e">
        <f t="shared" si="32"/>
        <v>#DIV/0!</v>
      </c>
      <c r="BA42" t="e">
        <f t="shared" si="33"/>
        <v>#DIV/0!</v>
      </c>
      <c r="BB42" t="s">
        <v>303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 t="e">
        <f t="shared" si="38"/>
        <v>#DIV/0!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f t="shared" si="42"/>
        <v>0</v>
      </c>
      <c r="BM42">
        <f t="shared" si="43"/>
        <v>0</v>
      </c>
      <c r="BN42">
        <f t="shared" si="44"/>
        <v>0</v>
      </c>
      <c r="BO42">
        <f t="shared" si="45"/>
        <v>0</v>
      </c>
      <c r="BP42">
        <v>6</v>
      </c>
      <c r="BQ42">
        <v>0.5</v>
      </c>
      <c r="BR42" t="s">
        <v>304</v>
      </c>
      <c r="BS42">
        <v>1634303879.0999999</v>
      </c>
      <c r="BT42">
        <v>400.21600000000001</v>
      </c>
      <c r="BU42">
        <v>399.99599999999998</v>
      </c>
      <c r="BV42">
        <v>17.251999999999999</v>
      </c>
      <c r="BW42">
        <v>17.180399999999999</v>
      </c>
      <c r="BX42">
        <v>397.75099999999998</v>
      </c>
      <c r="BY42">
        <v>17.161999999999999</v>
      </c>
      <c r="BZ42">
        <v>1000.05</v>
      </c>
      <c r="CA42">
        <v>90.784499999999994</v>
      </c>
      <c r="CB42">
        <v>0.10006900000000001</v>
      </c>
      <c r="CC42">
        <v>24.811299999999999</v>
      </c>
      <c r="CD42">
        <v>24.380500000000001</v>
      </c>
      <c r="CE42">
        <v>999.9</v>
      </c>
      <c r="CF42">
        <v>0</v>
      </c>
      <c r="CG42">
        <v>0</v>
      </c>
      <c r="CH42">
        <v>10016.200000000001</v>
      </c>
      <c r="CI42">
        <v>0</v>
      </c>
      <c r="CJ42">
        <v>1.5289399999999999E-3</v>
      </c>
      <c r="CK42">
        <v>0</v>
      </c>
      <c r="CL42">
        <v>0</v>
      </c>
      <c r="CM42">
        <v>0</v>
      </c>
      <c r="CN42">
        <v>0</v>
      </c>
      <c r="CO42">
        <v>2.44</v>
      </c>
      <c r="CP42">
        <v>0</v>
      </c>
      <c r="CQ42">
        <v>-12.8</v>
      </c>
      <c r="CR42">
        <v>-0.06</v>
      </c>
      <c r="CS42">
        <v>33.061999999999998</v>
      </c>
      <c r="CT42">
        <v>38.686999999999998</v>
      </c>
      <c r="CU42">
        <v>34.561999999999998</v>
      </c>
      <c r="CV42">
        <v>38.811999999999998</v>
      </c>
      <c r="CW42">
        <v>33.5</v>
      </c>
      <c r="CX42">
        <v>0</v>
      </c>
      <c r="CY42">
        <v>0</v>
      </c>
      <c r="CZ42">
        <v>0</v>
      </c>
      <c r="DA42">
        <v>1634303881.9000001</v>
      </c>
      <c r="DB42">
        <v>0</v>
      </c>
      <c r="DC42">
        <v>1.5984615384615379</v>
      </c>
      <c r="DD42">
        <v>-1.917265012132058</v>
      </c>
      <c r="DE42">
        <v>-6.3849572963994401</v>
      </c>
      <c r="DF42">
        <v>-13.15692307692308</v>
      </c>
      <c r="DG42">
        <v>15</v>
      </c>
      <c r="DH42">
        <v>1634303717.0999999</v>
      </c>
      <c r="DI42" t="s">
        <v>334</v>
      </c>
      <c r="DJ42">
        <v>1634303716.0999999</v>
      </c>
      <c r="DK42">
        <v>1634303717.0999999</v>
      </c>
      <c r="DL42">
        <v>3</v>
      </c>
      <c r="DM42">
        <v>7.0000000000000007E-2</v>
      </c>
      <c r="DN42">
        <v>-4.0000000000000001E-3</v>
      </c>
      <c r="DO42">
        <v>2.4649999999999999</v>
      </c>
      <c r="DP42">
        <v>8.6999999999999994E-2</v>
      </c>
      <c r="DQ42">
        <v>400</v>
      </c>
      <c r="DR42">
        <v>17</v>
      </c>
      <c r="DS42">
        <v>0.33</v>
      </c>
      <c r="DT42">
        <v>0.14000000000000001</v>
      </c>
      <c r="DU42">
        <v>0.17792563414634149</v>
      </c>
      <c r="DV42">
        <v>-2.419233449477834E-4</v>
      </c>
      <c r="DW42">
        <v>2.444500935225848E-2</v>
      </c>
      <c r="DX42">
        <v>1</v>
      </c>
      <c r="DY42">
        <v>1.6845714285714291</v>
      </c>
      <c r="DZ42">
        <v>-3.163209393346377</v>
      </c>
      <c r="EA42">
        <v>1.449654821687155</v>
      </c>
      <c r="EB42">
        <v>0</v>
      </c>
      <c r="EC42">
        <v>7.0946763414634156E-2</v>
      </c>
      <c r="ED42">
        <v>2.319183972125521E-3</v>
      </c>
      <c r="EE42">
        <v>6.7450917611364732E-4</v>
      </c>
      <c r="EF42">
        <v>1</v>
      </c>
      <c r="EG42">
        <v>2</v>
      </c>
      <c r="EH42">
        <v>3</v>
      </c>
      <c r="EI42" t="s">
        <v>306</v>
      </c>
      <c r="EJ42">
        <v>100</v>
      </c>
      <c r="EK42">
        <v>100</v>
      </c>
      <c r="EL42">
        <v>2.4649999999999999</v>
      </c>
      <c r="EM42">
        <v>0.09</v>
      </c>
      <c r="EN42">
        <v>1.8520848859651491</v>
      </c>
      <c r="EO42">
        <v>1.948427853356016E-3</v>
      </c>
      <c r="EP42">
        <v>-1.17243448438673E-6</v>
      </c>
      <c r="EQ42">
        <v>3.7522437633766031E-10</v>
      </c>
      <c r="ER42">
        <v>-6.4542359341990235E-2</v>
      </c>
      <c r="ES42">
        <v>1.324990706552629E-3</v>
      </c>
      <c r="ET42">
        <v>4.5198677459254959E-4</v>
      </c>
      <c r="EU42">
        <v>-2.6198240979392152E-7</v>
      </c>
      <c r="EV42">
        <v>2</v>
      </c>
      <c r="EW42">
        <v>2078</v>
      </c>
      <c r="EX42">
        <v>1</v>
      </c>
      <c r="EY42">
        <v>28</v>
      </c>
      <c r="EZ42">
        <v>2.7</v>
      </c>
      <c r="FA42">
        <v>2.7</v>
      </c>
      <c r="FB42">
        <v>1.6149899999999999</v>
      </c>
      <c r="FC42">
        <v>2.4939</v>
      </c>
      <c r="FD42">
        <v>2.8491200000000001</v>
      </c>
      <c r="FE42">
        <v>3.2177699999999998</v>
      </c>
      <c r="FF42">
        <v>3.0981399999999999</v>
      </c>
      <c r="FG42">
        <v>2.3901400000000002</v>
      </c>
      <c r="FH42">
        <v>28.500499999999999</v>
      </c>
      <c r="FI42">
        <v>16.0321</v>
      </c>
      <c r="FJ42">
        <v>18</v>
      </c>
      <c r="FK42">
        <v>1054.42</v>
      </c>
      <c r="FL42">
        <v>842.65300000000002</v>
      </c>
      <c r="FM42">
        <v>24.9999</v>
      </c>
      <c r="FN42">
        <v>23.156400000000001</v>
      </c>
      <c r="FO42">
        <v>30.0002</v>
      </c>
      <c r="FP42">
        <v>22.849699999999999</v>
      </c>
      <c r="FQ42">
        <v>22.8977</v>
      </c>
      <c r="FR42">
        <v>32.348300000000002</v>
      </c>
      <c r="FS42">
        <v>16.304099999999998</v>
      </c>
      <c r="FT42">
        <v>100</v>
      </c>
      <c r="FU42">
        <v>25</v>
      </c>
      <c r="FV42">
        <v>400</v>
      </c>
      <c r="FW42">
        <v>17.142299999999999</v>
      </c>
      <c r="FX42">
        <v>101.25700000000001</v>
      </c>
      <c r="FY42">
        <v>102.14</v>
      </c>
    </row>
    <row r="43" spans="1:181" x14ac:dyDescent="0.2">
      <c r="A43">
        <v>25</v>
      </c>
      <c r="B43">
        <v>1634304595.0999999</v>
      </c>
      <c r="C43">
        <v>1664.099999904633</v>
      </c>
      <c r="D43" t="s">
        <v>357</v>
      </c>
      <c r="E43" t="s">
        <v>358</v>
      </c>
      <c r="F43" t="s">
        <v>302</v>
      </c>
      <c r="G43">
        <v>1634304595.0999999</v>
      </c>
      <c r="H43">
        <f t="shared" si="0"/>
        <v>1.1484099680930021E-4</v>
      </c>
      <c r="I43">
        <f t="shared" si="1"/>
        <v>0.11484099680930021</v>
      </c>
      <c r="J43">
        <f t="shared" si="2"/>
        <v>-0.43095588215301328</v>
      </c>
      <c r="K43">
        <f t="shared" si="3"/>
        <v>400.23</v>
      </c>
      <c r="L43">
        <f t="shared" si="4"/>
        <v>489.85933228307806</v>
      </c>
      <c r="M43">
        <f t="shared" si="5"/>
        <v>44.534262577426162</v>
      </c>
      <c r="N43">
        <f t="shared" si="6"/>
        <v>36.38584944027</v>
      </c>
      <c r="O43">
        <f t="shared" si="7"/>
        <v>6.7886695055592644E-3</v>
      </c>
      <c r="P43">
        <f t="shared" si="8"/>
        <v>2.7659716046780471</v>
      </c>
      <c r="Q43">
        <f t="shared" si="9"/>
        <v>6.7794265667060266E-3</v>
      </c>
      <c r="R43">
        <f t="shared" si="10"/>
        <v>4.2379709788418372E-3</v>
      </c>
      <c r="S43">
        <f t="shared" si="11"/>
        <v>0</v>
      </c>
      <c r="T43">
        <f t="shared" si="12"/>
        <v>25.048151829073404</v>
      </c>
      <c r="U43">
        <f t="shared" si="13"/>
        <v>24.528099999999998</v>
      </c>
      <c r="V43">
        <f t="shared" si="14"/>
        <v>3.0913118556788053</v>
      </c>
      <c r="W43">
        <f t="shared" si="15"/>
        <v>49.797768852589854</v>
      </c>
      <c r="X43">
        <f t="shared" si="16"/>
        <v>1.5909479250302001</v>
      </c>
      <c r="Y43">
        <f t="shared" si="17"/>
        <v>3.1948176829762902</v>
      </c>
      <c r="Z43">
        <f t="shared" si="18"/>
        <v>1.5003639306486052</v>
      </c>
      <c r="AA43">
        <f t="shared" si="19"/>
        <v>-5.0644879592901395</v>
      </c>
      <c r="AB43">
        <f t="shared" si="20"/>
        <v>82.25407413111391</v>
      </c>
      <c r="AC43">
        <f t="shared" si="21"/>
        <v>6.2778715276111088</v>
      </c>
      <c r="AD43">
        <f t="shared" si="22"/>
        <v>83.467457699434874</v>
      </c>
      <c r="AE43">
        <v>3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48400.566083848513</v>
      </c>
      <c r="AJ43" t="s">
        <v>303</v>
      </c>
      <c r="AK43" t="s">
        <v>303</v>
      </c>
      <c r="AL43">
        <v>0</v>
      </c>
      <c r="AM43">
        <v>0</v>
      </c>
      <c r="AN43" t="e">
        <f t="shared" si="26"/>
        <v>#DIV/0!</v>
      </c>
      <c r="AO43">
        <v>0</v>
      </c>
      <c r="AP43" t="s">
        <v>303</v>
      </c>
      <c r="AQ43" t="s">
        <v>303</v>
      </c>
      <c r="AR43">
        <v>0</v>
      </c>
      <c r="AS43">
        <v>0</v>
      </c>
      <c r="AT43" t="e">
        <f t="shared" si="27"/>
        <v>#DIV/0!</v>
      </c>
      <c r="AU43">
        <v>0.5</v>
      </c>
      <c r="AV43">
        <f t="shared" si="28"/>
        <v>0</v>
      </c>
      <c r="AW43">
        <f t="shared" si="29"/>
        <v>-0.43095588215301328</v>
      </c>
      <c r="AX43" t="e">
        <f t="shared" si="30"/>
        <v>#DIV/0!</v>
      </c>
      <c r="AY43" t="e">
        <f t="shared" si="31"/>
        <v>#DIV/0!</v>
      </c>
      <c r="AZ43" t="e">
        <f t="shared" si="32"/>
        <v>#DIV/0!</v>
      </c>
      <c r="BA43" t="e">
        <f t="shared" si="33"/>
        <v>#DIV/0!</v>
      </c>
      <c r="BB43" t="s">
        <v>303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 t="e">
        <f t="shared" si="38"/>
        <v>#DIV/0!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f t="shared" si="42"/>
        <v>0</v>
      </c>
      <c r="BM43">
        <f t="shared" si="43"/>
        <v>0</v>
      </c>
      <c r="BN43">
        <f t="shared" si="44"/>
        <v>0</v>
      </c>
      <c r="BO43">
        <f t="shared" si="45"/>
        <v>0</v>
      </c>
      <c r="BP43">
        <v>6</v>
      </c>
      <c r="BQ43">
        <v>0.5</v>
      </c>
      <c r="BR43" t="s">
        <v>304</v>
      </c>
      <c r="BS43">
        <v>1634304595.0999999</v>
      </c>
      <c r="BT43">
        <v>400.23</v>
      </c>
      <c r="BU43">
        <v>399.99900000000002</v>
      </c>
      <c r="BV43">
        <v>17.4998</v>
      </c>
      <c r="BW43">
        <v>17.432099999999998</v>
      </c>
      <c r="BX43">
        <v>397.70499999999998</v>
      </c>
      <c r="BY43">
        <v>17.403400000000001</v>
      </c>
      <c r="BZ43">
        <v>999.98199999999997</v>
      </c>
      <c r="CA43">
        <v>90.812200000000004</v>
      </c>
      <c r="CB43">
        <v>0.100149</v>
      </c>
      <c r="CC43">
        <v>25.079699999999999</v>
      </c>
      <c r="CD43">
        <v>24.528099999999998</v>
      </c>
      <c r="CE43">
        <v>999.9</v>
      </c>
      <c r="CF43">
        <v>0</v>
      </c>
      <c r="CG43">
        <v>0</v>
      </c>
      <c r="CH43">
        <v>10015.6</v>
      </c>
      <c r="CI43">
        <v>0</v>
      </c>
      <c r="CJ43">
        <v>1.5289399999999999E-3</v>
      </c>
      <c r="CK43">
        <v>0</v>
      </c>
      <c r="CL43">
        <v>0</v>
      </c>
      <c r="CM43">
        <v>0</v>
      </c>
      <c r="CN43">
        <v>0</v>
      </c>
      <c r="CO43">
        <v>-1.58</v>
      </c>
      <c r="CP43">
        <v>0</v>
      </c>
      <c r="CQ43">
        <v>-2.42</v>
      </c>
      <c r="CR43">
        <v>-1.52</v>
      </c>
      <c r="CS43">
        <v>34.875</v>
      </c>
      <c r="CT43">
        <v>40.811999999999998</v>
      </c>
      <c r="CU43">
        <v>37.311999999999998</v>
      </c>
      <c r="CV43">
        <v>41.125</v>
      </c>
      <c r="CW43">
        <v>35.875</v>
      </c>
      <c r="CX43">
        <v>0</v>
      </c>
      <c r="CY43">
        <v>0</v>
      </c>
      <c r="CZ43">
        <v>0</v>
      </c>
      <c r="DA43">
        <v>1634304598.3</v>
      </c>
      <c r="DB43">
        <v>0</v>
      </c>
      <c r="DC43">
        <v>2.0565384615384619</v>
      </c>
      <c r="DD43">
        <v>2.653333299587235</v>
      </c>
      <c r="DE43">
        <v>1.8000000535148819</v>
      </c>
      <c r="DF43">
        <v>-5.5219230769230752</v>
      </c>
      <c r="DG43">
        <v>15</v>
      </c>
      <c r="DH43">
        <v>1634304458.0999999</v>
      </c>
      <c r="DI43" t="s">
        <v>359</v>
      </c>
      <c r="DJ43">
        <v>1634304458.0999999</v>
      </c>
      <c r="DK43">
        <v>1634304455.0999999</v>
      </c>
      <c r="DL43">
        <v>5</v>
      </c>
      <c r="DM43">
        <v>4.0000000000000001E-3</v>
      </c>
      <c r="DN43">
        <v>1E-3</v>
      </c>
      <c r="DO43">
        <v>2.5249999999999999</v>
      </c>
      <c r="DP43">
        <v>9.5000000000000001E-2</v>
      </c>
      <c r="DQ43">
        <v>400</v>
      </c>
      <c r="DR43">
        <v>17</v>
      </c>
      <c r="DS43">
        <v>0.25</v>
      </c>
      <c r="DT43">
        <v>0.18</v>
      </c>
      <c r="DU43">
        <v>0.22642407317073171</v>
      </c>
      <c r="DV43">
        <v>1.3444515679441899E-2</v>
      </c>
      <c r="DW43">
        <v>2.2852076576816711E-2</v>
      </c>
      <c r="DX43">
        <v>1</v>
      </c>
      <c r="DY43">
        <v>1.753529411764706</v>
      </c>
      <c r="DZ43">
        <v>7.6969475397520979</v>
      </c>
      <c r="EA43">
        <v>1.794265181976342</v>
      </c>
      <c r="EB43">
        <v>0</v>
      </c>
      <c r="EC43">
        <v>6.8470753658536582E-2</v>
      </c>
      <c r="ED43">
        <v>3.5181554006968722E-3</v>
      </c>
      <c r="EE43">
        <v>1.00055045608382E-3</v>
      </c>
      <c r="EF43">
        <v>1</v>
      </c>
      <c r="EG43">
        <v>2</v>
      </c>
      <c r="EH43">
        <v>3</v>
      </c>
      <c r="EI43" t="s">
        <v>306</v>
      </c>
      <c r="EJ43">
        <v>100</v>
      </c>
      <c r="EK43">
        <v>100</v>
      </c>
      <c r="EL43">
        <v>2.5249999999999999</v>
      </c>
      <c r="EM43">
        <v>9.64E-2</v>
      </c>
      <c r="EN43">
        <v>1.912301166613765</v>
      </c>
      <c r="EO43">
        <v>1.948427853356016E-3</v>
      </c>
      <c r="EP43">
        <v>-1.17243448438673E-6</v>
      </c>
      <c r="EQ43">
        <v>3.7522437633766031E-10</v>
      </c>
      <c r="ER43">
        <v>-6.2183884748506578E-2</v>
      </c>
      <c r="ES43">
        <v>1.324990706552629E-3</v>
      </c>
      <c r="ET43">
        <v>4.5198677459254959E-4</v>
      </c>
      <c r="EU43">
        <v>-2.6198240979392152E-7</v>
      </c>
      <c r="EV43">
        <v>2</v>
      </c>
      <c r="EW43">
        <v>2078</v>
      </c>
      <c r="EX43">
        <v>1</v>
      </c>
      <c r="EY43">
        <v>28</v>
      </c>
      <c r="EZ43">
        <v>2.2999999999999998</v>
      </c>
      <c r="FA43">
        <v>2.2999999999999998</v>
      </c>
      <c r="FB43">
        <v>1.6186499999999999</v>
      </c>
      <c r="FC43">
        <v>2.50488</v>
      </c>
      <c r="FD43">
        <v>2.8491200000000001</v>
      </c>
      <c r="FE43">
        <v>3.2141099999999998</v>
      </c>
      <c r="FF43">
        <v>3.0981399999999999</v>
      </c>
      <c r="FG43">
        <v>2.3962400000000001</v>
      </c>
      <c r="FH43">
        <v>29.537800000000001</v>
      </c>
      <c r="FI43">
        <v>15.988300000000001</v>
      </c>
      <c r="FJ43">
        <v>18</v>
      </c>
      <c r="FK43">
        <v>1056.25</v>
      </c>
      <c r="FL43">
        <v>836.55799999999999</v>
      </c>
      <c r="FM43">
        <v>24.9998</v>
      </c>
      <c r="FN43">
        <v>23.155100000000001</v>
      </c>
      <c r="FO43">
        <v>30.0001</v>
      </c>
      <c r="FP43">
        <v>22.907599999999999</v>
      </c>
      <c r="FQ43">
        <v>22.9679</v>
      </c>
      <c r="FR43">
        <v>32.4178</v>
      </c>
      <c r="FS43">
        <v>15.9945</v>
      </c>
      <c r="FT43">
        <v>100</v>
      </c>
      <c r="FU43">
        <v>25</v>
      </c>
      <c r="FV43">
        <v>400</v>
      </c>
      <c r="FW43">
        <v>17.3919</v>
      </c>
      <c r="FX43">
        <v>101.31100000000001</v>
      </c>
      <c r="FY43">
        <v>102.087</v>
      </c>
    </row>
    <row r="44" spans="1:181" x14ac:dyDescent="0.2">
      <c r="A44">
        <v>26</v>
      </c>
      <c r="B44">
        <v>1634304600.0999999</v>
      </c>
      <c r="C44">
        <v>1669.099999904633</v>
      </c>
      <c r="D44" t="s">
        <v>360</v>
      </c>
      <c r="E44" t="s">
        <v>361</v>
      </c>
      <c r="F44" t="s">
        <v>302</v>
      </c>
      <c r="G44">
        <v>1634304600.0999999</v>
      </c>
      <c r="H44">
        <f t="shared" si="0"/>
        <v>1.1518049156631492E-4</v>
      </c>
      <c r="I44">
        <f t="shared" si="1"/>
        <v>0.11518049156631492</v>
      </c>
      <c r="J44">
        <f t="shared" si="2"/>
        <v>-0.4377579363347317</v>
      </c>
      <c r="K44">
        <f t="shared" si="3"/>
        <v>400.22</v>
      </c>
      <c r="L44">
        <f t="shared" si="4"/>
        <v>491.1142417129002</v>
      </c>
      <c r="M44">
        <f t="shared" si="5"/>
        <v>44.647960870108342</v>
      </c>
      <c r="N44">
        <f t="shared" si="6"/>
        <v>36.384623742759999</v>
      </c>
      <c r="O44">
        <f t="shared" si="7"/>
        <v>6.8101859132170426E-3</v>
      </c>
      <c r="P44">
        <f t="shared" si="8"/>
        <v>2.7607770315217568</v>
      </c>
      <c r="Q44">
        <f t="shared" si="9"/>
        <v>6.8008668589963914E-3</v>
      </c>
      <c r="R44">
        <f t="shared" si="10"/>
        <v>4.2513779860787167E-3</v>
      </c>
      <c r="S44">
        <f t="shared" si="11"/>
        <v>0</v>
      </c>
      <c r="T44">
        <f t="shared" si="12"/>
        <v>25.048903290999018</v>
      </c>
      <c r="U44">
        <f t="shared" si="13"/>
        <v>24.526299999999999</v>
      </c>
      <c r="V44">
        <f t="shared" si="14"/>
        <v>3.0909789488488024</v>
      </c>
      <c r="W44">
        <f t="shared" si="15"/>
        <v>49.794665274309587</v>
      </c>
      <c r="X44">
        <f t="shared" si="16"/>
        <v>1.5909340826884</v>
      </c>
      <c r="Y44">
        <f t="shared" si="17"/>
        <v>3.1949890092126112</v>
      </c>
      <c r="Z44">
        <f t="shared" si="18"/>
        <v>1.5000448661604024</v>
      </c>
      <c r="AA44">
        <f t="shared" si="19"/>
        <v>-5.0794596780744881</v>
      </c>
      <c r="AB44">
        <f t="shared" si="20"/>
        <v>82.501463976561354</v>
      </c>
      <c r="AC44">
        <f t="shared" si="21"/>
        <v>6.3085722305883492</v>
      </c>
      <c r="AD44">
        <f t="shared" si="22"/>
        <v>83.730576529075222</v>
      </c>
      <c r="AE44">
        <v>2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48258.156411835742</v>
      </c>
      <c r="AJ44" t="s">
        <v>303</v>
      </c>
      <c r="AK44" t="s">
        <v>303</v>
      </c>
      <c r="AL44">
        <v>0</v>
      </c>
      <c r="AM44">
        <v>0</v>
      </c>
      <c r="AN44" t="e">
        <f t="shared" si="26"/>
        <v>#DIV/0!</v>
      </c>
      <c r="AO44">
        <v>0</v>
      </c>
      <c r="AP44" t="s">
        <v>303</v>
      </c>
      <c r="AQ44" t="s">
        <v>303</v>
      </c>
      <c r="AR44">
        <v>0</v>
      </c>
      <c r="AS44">
        <v>0</v>
      </c>
      <c r="AT44" t="e">
        <f t="shared" si="27"/>
        <v>#DIV/0!</v>
      </c>
      <c r="AU44">
        <v>0.5</v>
      </c>
      <c r="AV44">
        <f t="shared" si="28"/>
        <v>0</v>
      </c>
      <c r="AW44">
        <f t="shared" si="29"/>
        <v>-0.4377579363347317</v>
      </c>
      <c r="AX44" t="e">
        <f t="shared" si="30"/>
        <v>#DIV/0!</v>
      </c>
      <c r="AY44" t="e">
        <f t="shared" si="31"/>
        <v>#DIV/0!</v>
      </c>
      <c r="AZ44" t="e">
        <f t="shared" si="32"/>
        <v>#DIV/0!</v>
      </c>
      <c r="BA44" t="e">
        <f t="shared" si="33"/>
        <v>#DIV/0!</v>
      </c>
      <c r="BB44" t="s">
        <v>303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 t="e">
        <f t="shared" si="38"/>
        <v>#DIV/0!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f t="shared" si="42"/>
        <v>0</v>
      </c>
      <c r="BM44">
        <f t="shared" si="43"/>
        <v>0</v>
      </c>
      <c r="BN44">
        <f t="shared" si="44"/>
        <v>0</v>
      </c>
      <c r="BO44">
        <f t="shared" si="45"/>
        <v>0</v>
      </c>
      <c r="BP44">
        <v>6</v>
      </c>
      <c r="BQ44">
        <v>0.5</v>
      </c>
      <c r="BR44" t="s">
        <v>304</v>
      </c>
      <c r="BS44">
        <v>1634304600.0999999</v>
      </c>
      <c r="BT44">
        <v>400.22</v>
      </c>
      <c r="BU44">
        <v>399.98500000000001</v>
      </c>
      <c r="BV44">
        <v>17.4998</v>
      </c>
      <c r="BW44">
        <v>17.431899999999999</v>
      </c>
      <c r="BX44">
        <v>397.69499999999999</v>
      </c>
      <c r="BY44">
        <v>17.403400000000001</v>
      </c>
      <c r="BZ44">
        <v>999.98400000000004</v>
      </c>
      <c r="CA44">
        <v>90.811400000000006</v>
      </c>
      <c r="CB44">
        <v>0.100158</v>
      </c>
      <c r="CC44">
        <v>25.0806</v>
      </c>
      <c r="CD44">
        <v>24.526299999999999</v>
      </c>
      <c r="CE44">
        <v>999.9</v>
      </c>
      <c r="CF44">
        <v>0</v>
      </c>
      <c r="CG44">
        <v>0</v>
      </c>
      <c r="CH44">
        <v>9985</v>
      </c>
      <c r="CI44">
        <v>0</v>
      </c>
      <c r="CJ44">
        <v>1.5289399999999999E-3</v>
      </c>
      <c r="CK44">
        <v>0</v>
      </c>
      <c r="CL44">
        <v>0</v>
      </c>
      <c r="CM44">
        <v>0</v>
      </c>
      <c r="CN44">
        <v>0</v>
      </c>
      <c r="CO44">
        <v>0.2</v>
      </c>
      <c r="CP44">
        <v>0</v>
      </c>
      <c r="CQ44">
        <v>-6.03</v>
      </c>
      <c r="CR44">
        <v>-2.09</v>
      </c>
      <c r="CS44">
        <v>36</v>
      </c>
      <c r="CT44">
        <v>40.811999999999998</v>
      </c>
      <c r="CU44">
        <v>37.25</v>
      </c>
      <c r="CV44">
        <v>41.061999999999998</v>
      </c>
      <c r="CW44">
        <v>35.875</v>
      </c>
      <c r="CX44">
        <v>0</v>
      </c>
      <c r="CY44">
        <v>0</v>
      </c>
      <c r="CZ44">
        <v>0</v>
      </c>
      <c r="DA44">
        <v>1634304603.0999999</v>
      </c>
      <c r="DB44">
        <v>0</v>
      </c>
      <c r="DC44">
        <v>2.2865384615384619</v>
      </c>
      <c r="DD44">
        <v>-0.56717947922907097</v>
      </c>
      <c r="DE44">
        <v>2.0365812208212302</v>
      </c>
      <c r="DF44">
        <v>-5.7696153846153839</v>
      </c>
      <c r="DG44">
        <v>15</v>
      </c>
      <c r="DH44">
        <v>1634304458.0999999</v>
      </c>
      <c r="DI44" t="s">
        <v>359</v>
      </c>
      <c r="DJ44">
        <v>1634304458.0999999</v>
      </c>
      <c r="DK44">
        <v>1634304455.0999999</v>
      </c>
      <c r="DL44">
        <v>5</v>
      </c>
      <c r="DM44">
        <v>4.0000000000000001E-3</v>
      </c>
      <c r="DN44">
        <v>1E-3</v>
      </c>
      <c r="DO44">
        <v>2.5249999999999999</v>
      </c>
      <c r="DP44">
        <v>9.5000000000000001E-2</v>
      </c>
      <c r="DQ44">
        <v>400</v>
      </c>
      <c r="DR44">
        <v>17</v>
      </c>
      <c r="DS44">
        <v>0.25</v>
      </c>
      <c r="DT44">
        <v>0.18</v>
      </c>
      <c r="DU44">
        <v>0.2359604146341463</v>
      </c>
      <c r="DV44">
        <v>1.080622996515654E-2</v>
      </c>
      <c r="DW44">
        <v>2.1888790236073132E-2</v>
      </c>
      <c r="DX44">
        <v>1</v>
      </c>
      <c r="DY44">
        <v>2.138823529411765</v>
      </c>
      <c r="DZ44">
        <v>3.8297548605240941</v>
      </c>
      <c r="EA44">
        <v>1.675868106395787</v>
      </c>
      <c r="EB44">
        <v>0</v>
      </c>
      <c r="EC44">
        <v>6.8524392682926816E-2</v>
      </c>
      <c r="ED44">
        <v>-6.1231254355401171E-3</v>
      </c>
      <c r="EE44">
        <v>9.4084076213913877E-4</v>
      </c>
      <c r="EF44">
        <v>1</v>
      </c>
      <c r="EG44">
        <v>2</v>
      </c>
      <c r="EH44">
        <v>3</v>
      </c>
      <c r="EI44" t="s">
        <v>306</v>
      </c>
      <c r="EJ44">
        <v>100</v>
      </c>
      <c r="EK44">
        <v>100</v>
      </c>
      <c r="EL44">
        <v>2.5249999999999999</v>
      </c>
      <c r="EM44">
        <v>9.64E-2</v>
      </c>
      <c r="EN44">
        <v>1.912301166613765</v>
      </c>
      <c r="EO44">
        <v>1.948427853356016E-3</v>
      </c>
      <c r="EP44">
        <v>-1.17243448438673E-6</v>
      </c>
      <c r="EQ44">
        <v>3.7522437633766031E-10</v>
      </c>
      <c r="ER44">
        <v>-6.2183884748506578E-2</v>
      </c>
      <c r="ES44">
        <v>1.324990706552629E-3</v>
      </c>
      <c r="ET44">
        <v>4.5198677459254959E-4</v>
      </c>
      <c r="EU44">
        <v>-2.6198240979392152E-7</v>
      </c>
      <c r="EV44">
        <v>2</v>
      </c>
      <c r="EW44">
        <v>2078</v>
      </c>
      <c r="EX44">
        <v>1</v>
      </c>
      <c r="EY44">
        <v>28</v>
      </c>
      <c r="EZ44">
        <v>2.4</v>
      </c>
      <c r="FA44">
        <v>2.4</v>
      </c>
      <c r="FB44">
        <v>1.6186499999999999</v>
      </c>
      <c r="FC44">
        <v>2.50488</v>
      </c>
      <c r="FD44">
        <v>2.8491200000000001</v>
      </c>
      <c r="FE44">
        <v>3.2153299999999998</v>
      </c>
      <c r="FF44">
        <v>3.0981399999999999</v>
      </c>
      <c r="FG44">
        <v>2.3828100000000001</v>
      </c>
      <c r="FH44">
        <v>29.537800000000001</v>
      </c>
      <c r="FI44">
        <v>15.988300000000001</v>
      </c>
      <c r="FJ44">
        <v>18</v>
      </c>
      <c r="FK44">
        <v>1057.27</v>
      </c>
      <c r="FL44">
        <v>836.46600000000001</v>
      </c>
      <c r="FM44">
        <v>24.9999</v>
      </c>
      <c r="FN44">
        <v>23.153700000000001</v>
      </c>
      <c r="FO44">
        <v>30.0001</v>
      </c>
      <c r="FP44">
        <v>22.906300000000002</v>
      </c>
      <c r="FQ44">
        <v>22.966999999999999</v>
      </c>
      <c r="FR44">
        <v>32.417999999999999</v>
      </c>
      <c r="FS44">
        <v>15.9945</v>
      </c>
      <c r="FT44">
        <v>100</v>
      </c>
      <c r="FU44">
        <v>25</v>
      </c>
      <c r="FV44">
        <v>400</v>
      </c>
      <c r="FW44">
        <v>17.3919</v>
      </c>
      <c r="FX44">
        <v>101.31</v>
      </c>
      <c r="FY44">
        <v>102.086</v>
      </c>
    </row>
    <row r="45" spans="1:181" x14ac:dyDescent="0.2">
      <c r="A45">
        <v>27</v>
      </c>
      <c r="B45">
        <v>1634304605.0999999</v>
      </c>
      <c r="C45">
        <v>1674.099999904633</v>
      </c>
      <c r="D45" t="s">
        <v>362</v>
      </c>
      <c r="E45" t="s">
        <v>363</v>
      </c>
      <c r="F45" t="s">
        <v>302</v>
      </c>
      <c r="G45">
        <v>1634304605.0999999</v>
      </c>
      <c r="H45">
        <f t="shared" si="0"/>
        <v>1.1399958676802674E-4</v>
      </c>
      <c r="I45">
        <f t="shared" si="1"/>
        <v>0.11399958676802674</v>
      </c>
      <c r="J45">
        <f t="shared" si="2"/>
        <v>-0.34229558197815596</v>
      </c>
      <c r="K45">
        <f t="shared" si="3"/>
        <v>400.15100000000001</v>
      </c>
      <c r="L45">
        <f t="shared" si="4"/>
        <v>469.70860105878711</v>
      </c>
      <c r="M45">
        <f t="shared" si="5"/>
        <v>42.701332173791258</v>
      </c>
      <c r="N45">
        <f t="shared" si="6"/>
        <v>36.3778324096224</v>
      </c>
      <c r="O45">
        <f t="shared" si="7"/>
        <v>6.7409634829424516E-3</v>
      </c>
      <c r="P45">
        <f t="shared" si="8"/>
        <v>2.764347884963358</v>
      </c>
      <c r="Q45">
        <f t="shared" si="9"/>
        <v>6.7318445540018677E-3</v>
      </c>
      <c r="R45">
        <f t="shared" si="10"/>
        <v>4.2082211000536935E-3</v>
      </c>
      <c r="S45">
        <f t="shared" si="11"/>
        <v>0</v>
      </c>
      <c r="T45">
        <f t="shared" si="12"/>
        <v>25.05116595062977</v>
      </c>
      <c r="U45">
        <f t="shared" si="13"/>
        <v>24.5258</v>
      </c>
      <c r="V45">
        <f t="shared" si="14"/>
        <v>3.090886480290949</v>
      </c>
      <c r="W45">
        <f t="shared" si="15"/>
        <v>49.791733037740045</v>
      </c>
      <c r="X45">
        <f t="shared" si="16"/>
        <v>1.5910205022624002</v>
      </c>
      <c r="Y45">
        <f t="shared" si="17"/>
        <v>3.1953507242988981</v>
      </c>
      <c r="Z45">
        <f t="shared" si="18"/>
        <v>1.4998659780285488</v>
      </c>
      <c r="AA45">
        <f t="shared" si="19"/>
        <v>-5.0273817764699791</v>
      </c>
      <c r="AB45">
        <f t="shared" si="20"/>
        <v>82.965848951046183</v>
      </c>
      <c r="AC45">
        <f t="shared" si="21"/>
        <v>6.335931720027693</v>
      </c>
      <c r="AD45">
        <f t="shared" si="22"/>
        <v>84.274398894603891</v>
      </c>
      <c r="AE45">
        <v>3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48355.595441260564</v>
      </c>
      <c r="AJ45" t="s">
        <v>303</v>
      </c>
      <c r="AK45" t="s">
        <v>303</v>
      </c>
      <c r="AL45">
        <v>0</v>
      </c>
      <c r="AM45">
        <v>0</v>
      </c>
      <c r="AN45" t="e">
        <f t="shared" si="26"/>
        <v>#DIV/0!</v>
      </c>
      <c r="AO45">
        <v>0</v>
      </c>
      <c r="AP45" t="s">
        <v>303</v>
      </c>
      <c r="AQ45" t="s">
        <v>303</v>
      </c>
      <c r="AR45">
        <v>0</v>
      </c>
      <c r="AS45">
        <v>0</v>
      </c>
      <c r="AT45" t="e">
        <f t="shared" si="27"/>
        <v>#DIV/0!</v>
      </c>
      <c r="AU45">
        <v>0.5</v>
      </c>
      <c r="AV45">
        <f t="shared" si="28"/>
        <v>0</v>
      </c>
      <c r="AW45">
        <f t="shared" si="29"/>
        <v>-0.34229558197815596</v>
      </c>
      <c r="AX45" t="e">
        <f t="shared" si="30"/>
        <v>#DIV/0!</v>
      </c>
      <c r="AY45" t="e">
        <f t="shared" si="31"/>
        <v>#DIV/0!</v>
      </c>
      <c r="AZ45" t="e">
        <f t="shared" si="32"/>
        <v>#DIV/0!</v>
      </c>
      <c r="BA45" t="e">
        <f t="shared" si="33"/>
        <v>#DIV/0!</v>
      </c>
      <c r="BB45" t="s">
        <v>303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 t="e">
        <f t="shared" si="38"/>
        <v>#DIV/0!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f t="shared" si="42"/>
        <v>0</v>
      </c>
      <c r="BM45">
        <f t="shared" si="43"/>
        <v>0</v>
      </c>
      <c r="BN45">
        <f t="shared" si="44"/>
        <v>0</v>
      </c>
      <c r="BO45">
        <f t="shared" si="45"/>
        <v>0</v>
      </c>
      <c r="BP45">
        <v>6</v>
      </c>
      <c r="BQ45">
        <v>0.5</v>
      </c>
      <c r="BR45" t="s">
        <v>304</v>
      </c>
      <c r="BS45">
        <v>1634304605.0999999</v>
      </c>
      <c r="BT45">
        <v>400.15100000000001</v>
      </c>
      <c r="BU45">
        <v>399.97300000000001</v>
      </c>
      <c r="BV45">
        <v>17.501000000000001</v>
      </c>
      <c r="BW45">
        <v>17.433800000000002</v>
      </c>
      <c r="BX45">
        <v>397.62599999999998</v>
      </c>
      <c r="BY45">
        <v>17.404599999999999</v>
      </c>
      <c r="BZ45">
        <v>1000.04</v>
      </c>
      <c r="CA45">
        <v>90.810400000000001</v>
      </c>
      <c r="CB45">
        <v>9.9862400000000004E-2</v>
      </c>
      <c r="CC45">
        <v>25.0825</v>
      </c>
      <c r="CD45">
        <v>24.5258</v>
      </c>
      <c r="CE45">
        <v>999.9</v>
      </c>
      <c r="CF45">
        <v>0</v>
      </c>
      <c r="CG45">
        <v>0</v>
      </c>
      <c r="CH45">
        <v>10006.200000000001</v>
      </c>
      <c r="CI45">
        <v>0</v>
      </c>
      <c r="CJ45">
        <v>1.5289399999999999E-3</v>
      </c>
      <c r="CK45">
        <v>0</v>
      </c>
      <c r="CL45">
        <v>0</v>
      </c>
      <c r="CM45">
        <v>0</v>
      </c>
      <c r="CN45">
        <v>0</v>
      </c>
      <c r="CO45">
        <v>5.82</v>
      </c>
      <c r="CP45">
        <v>0</v>
      </c>
      <c r="CQ45">
        <v>-3.18</v>
      </c>
      <c r="CR45">
        <v>-1.22</v>
      </c>
      <c r="CS45">
        <v>35.186999999999998</v>
      </c>
      <c r="CT45">
        <v>40.811999999999998</v>
      </c>
      <c r="CU45">
        <v>37.311999999999998</v>
      </c>
      <c r="CV45">
        <v>41.125</v>
      </c>
      <c r="CW45">
        <v>35.936999999999998</v>
      </c>
      <c r="CX45">
        <v>0</v>
      </c>
      <c r="CY45">
        <v>0</v>
      </c>
      <c r="CZ45">
        <v>0</v>
      </c>
      <c r="DA45">
        <v>1634304607.9000001</v>
      </c>
      <c r="DB45">
        <v>0</v>
      </c>
      <c r="DC45">
        <v>2.7157692307692298</v>
      </c>
      <c r="DD45">
        <v>5.0184616058352987</v>
      </c>
      <c r="DE45">
        <v>-1.4324786022988161</v>
      </c>
      <c r="DF45">
        <v>-5.6269230769230782</v>
      </c>
      <c r="DG45">
        <v>15</v>
      </c>
      <c r="DH45">
        <v>1634304458.0999999</v>
      </c>
      <c r="DI45" t="s">
        <v>359</v>
      </c>
      <c r="DJ45">
        <v>1634304458.0999999</v>
      </c>
      <c r="DK45">
        <v>1634304455.0999999</v>
      </c>
      <c r="DL45">
        <v>5</v>
      </c>
      <c r="DM45">
        <v>4.0000000000000001E-3</v>
      </c>
      <c r="DN45">
        <v>1E-3</v>
      </c>
      <c r="DO45">
        <v>2.5249999999999999</v>
      </c>
      <c r="DP45">
        <v>9.5000000000000001E-2</v>
      </c>
      <c r="DQ45">
        <v>400</v>
      </c>
      <c r="DR45">
        <v>17</v>
      </c>
      <c r="DS45">
        <v>0.25</v>
      </c>
      <c r="DT45">
        <v>0.18</v>
      </c>
      <c r="DU45">
        <v>0.23249702439024389</v>
      </c>
      <c r="DV45">
        <v>-1.0229414634146431E-2</v>
      </c>
      <c r="DW45">
        <v>2.023182107411527E-2</v>
      </c>
      <c r="DX45">
        <v>1</v>
      </c>
      <c r="DY45">
        <v>2.4382857142857142</v>
      </c>
      <c r="DZ45">
        <v>3.1108414872798482</v>
      </c>
      <c r="EA45">
        <v>1.9405396682576821</v>
      </c>
      <c r="EB45">
        <v>0</v>
      </c>
      <c r="EC45">
        <v>6.8032851219512191E-2</v>
      </c>
      <c r="ED45">
        <v>-1.037025783972122E-2</v>
      </c>
      <c r="EE45">
        <v>1.1124883416483019E-3</v>
      </c>
      <c r="EF45">
        <v>1</v>
      </c>
      <c r="EG45">
        <v>2</v>
      </c>
      <c r="EH45">
        <v>3</v>
      </c>
      <c r="EI45" t="s">
        <v>306</v>
      </c>
      <c r="EJ45">
        <v>100</v>
      </c>
      <c r="EK45">
        <v>100</v>
      </c>
      <c r="EL45">
        <v>2.5249999999999999</v>
      </c>
      <c r="EM45">
        <v>9.64E-2</v>
      </c>
      <c r="EN45">
        <v>1.912301166613765</v>
      </c>
      <c r="EO45">
        <v>1.948427853356016E-3</v>
      </c>
      <c r="EP45">
        <v>-1.17243448438673E-6</v>
      </c>
      <c r="EQ45">
        <v>3.7522437633766031E-10</v>
      </c>
      <c r="ER45">
        <v>-6.2183884748506578E-2</v>
      </c>
      <c r="ES45">
        <v>1.324990706552629E-3</v>
      </c>
      <c r="ET45">
        <v>4.5198677459254959E-4</v>
      </c>
      <c r="EU45">
        <v>-2.6198240979392152E-7</v>
      </c>
      <c r="EV45">
        <v>2</v>
      </c>
      <c r="EW45">
        <v>2078</v>
      </c>
      <c r="EX45">
        <v>1</v>
      </c>
      <c r="EY45">
        <v>28</v>
      </c>
      <c r="EZ45">
        <v>2.5</v>
      </c>
      <c r="FA45">
        <v>2.5</v>
      </c>
      <c r="FB45">
        <v>1.6186499999999999</v>
      </c>
      <c r="FC45">
        <v>2.50488</v>
      </c>
      <c r="FD45">
        <v>2.8491200000000001</v>
      </c>
      <c r="FE45">
        <v>3.2153299999999998</v>
      </c>
      <c r="FF45">
        <v>3.0981399999999999</v>
      </c>
      <c r="FG45">
        <v>2.3767100000000001</v>
      </c>
      <c r="FH45">
        <v>29.559100000000001</v>
      </c>
      <c r="FI45">
        <v>15.997</v>
      </c>
      <c r="FJ45">
        <v>18</v>
      </c>
      <c r="FK45">
        <v>1055.95</v>
      </c>
      <c r="FL45">
        <v>836.69500000000005</v>
      </c>
      <c r="FM45">
        <v>25</v>
      </c>
      <c r="FN45">
        <v>23.153700000000001</v>
      </c>
      <c r="FO45">
        <v>30</v>
      </c>
      <c r="FP45">
        <v>22.906300000000002</v>
      </c>
      <c r="FQ45">
        <v>22.966999999999999</v>
      </c>
      <c r="FR45">
        <v>32.419400000000003</v>
      </c>
      <c r="FS45">
        <v>15.9945</v>
      </c>
      <c r="FT45">
        <v>100</v>
      </c>
      <c r="FU45">
        <v>25</v>
      </c>
      <c r="FV45">
        <v>400</v>
      </c>
      <c r="FW45">
        <v>17.3919</v>
      </c>
      <c r="FX45">
        <v>101.31</v>
      </c>
      <c r="FY45">
        <v>102.087</v>
      </c>
    </row>
    <row r="46" spans="1:181" x14ac:dyDescent="0.2">
      <c r="A46">
        <v>28</v>
      </c>
      <c r="B46">
        <v>1634304610.0999999</v>
      </c>
      <c r="C46">
        <v>1679.099999904633</v>
      </c>
      <c r="D46" t="s">
        <v>364</v>
      </c>
      <c r="E46" t="s">
        <v>365</v>
      </c>
      <c r="F46" t="s">
        <v>302</v>
      </c>
      <c r="G46">
        <v>1634304610.0999999</v>
      </c>
      <c r="H46">
        <f t="shared" si="0"/>
        <v>1.1535118222522105E-4</v>
      </c>
      <c r="I46">
        <f t="shared" si="1"/>
        <v>0.11535118222522105</v>
      </c>
      <c r="J46">
        <f t="shared" si="2"/>
        <v>-0.37615714469816508</v>
      </c>
      <c r="K46">
        <f t="shared" si="3"/>
        <v>400.17599999999999</v>
      </c>
      <c r="L46">
        <f t="shared" si="4"/>
        <v>476.63831018666986</v>
      </c>
      <c r="M46">
        <f t="shared" si="5"/>
        <v>43.329767920267493</v>
      </c>
      <c r="N46">
        <f t="shared" si="6"/>
        <v>36.378807235343999</v>
      </c>
      <c r="O46">
        <f t="shared" si="7"/>
        <v>6.821018909819827E-3</v>
      </c>
      <c r="P46">
        <f t="shared" si="8"/>
        <v>2.7585747224893686</v>
      </c>
      <c r="Q46">
        <f t="shared" si="9"/>
        <v>6.811662753775558E-3</v>
      </c>
      <c r="R46">
        <f t="shared" si="10"/>
        <v>4.2581287469249697E-3</v>
      </c>
      <c r="S46">
        <f t="shared" si="11"/>
        <v>0</v>
      </c>
      <c r="T46">
        <f t="shared" si="12"/>
        <v>25.052332861736968</v>
      </c>
      <c r="U46">
        <f t="shared" si="13"/>
        <v>24.526599999999998</v>
      </c>
      <c r="V46">
        <f t="shared" si="14"/>
        <v>3.0910344311441698</v>
      </c>
      <c r="W46">
        <f t="shared" si="15"/>
        <v>49.793459978940788</v>
      </c>
      <c r="X46">
        <f t="shared" si="16"/>
        <v>1.5912273698741004</v>
      </c>
      <c r="Y46">
        <f t="shared" si="17"/>
        <v>3.1956553542314197</v>
      </c>
      <c r="Z46">
        <f t="shared" si="18"/>
        <v>1.4998070612700694</v>
      </c>
      <c r="AA46">
        <f t="shared" si="19"/>
        <v>-5.0869871361322483</v>
      </c>
      <c r="AB46">
        <f t="shared" si="20"/>
        <v>82.911556344657271</v>
      </c>
      <c r="AC46">
        <f t="shared" si="21"/>
        <v>6.3451134235018314</v>
      </c>
      <c r="AD46">
        <f t="shared" si="22"/>
        <v>84.169682632026849</v>
      </c>
      <c r="AE46">
        <v>3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48197.225536336955</v>
      </c>
      <c r="AJ46" t="s">
        <v>303</v>
      </c>
      <c r="AK46" t="s">
        <v>303</v>
      </c>
      <c r="AL46">
        <v>0</v>
      </c>
      <c r="AM46">
        <v>0</v>
      </c>
      <c r="AN46" t="e">
        <f t="shared" si="26"/>
        <v>#DIV/0!</v>
      </c>
      <c r="AO46">
        <v>0</v>
      </c>
      <c r="AP46" t="s">
        <v>303</v>
      </c>
      <c r="AQ46" t="s">
        <v>303</v>
      </c>
      <c r="AR46">
        <v>0</v>
      </c>
      <c r="AS46">
        <v>0</v>
      </c>
      <c r="AT46" t="e">
        <f t="shared" si="27"/>
        <v>#DIV/0!</v>
      </c>
      <c r="AU46">
        <v>0.5</v>
      </c>
      <c r="AV46">
        <f t="shared" si="28"/>
        <v>0</v>
      </c>
      <c r="AW46">
        <f t="shared" si="29"/>
        <v>-0.37615714469816508</v>
      </c>
      <c r="AX46" t="e">
        <f t="shared" si="30"/>
        <v>#DIV/0!</v>
      </c>
      <c r="AY46" t="e">
        <f t="shared" si="31"/>
        <v>#DIV/0!</v>
      </c>
      <c r="AZ46" t="e">
        <f t="shared" si="32"/>
        <v>#DIV/0!</v>
      </c>
      <c r="BA46" t="e">
        <f t="shared" si="33"/>
        <v>#DIV/0!</v>
      </c>
      <c r="BB46" t="s">
        <v>303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 t="e">
        <f t="shared" si="38"/>
        <v>#DIV/0!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f t="shared" si="42"/>
        <v>0</v>
      </c>
      <c r="BM46">
        <f t="shared" si="43"/>
        <v>0</v>
      </c>
      <c r="BN46">
        <f t="shared" si="44"/>
        <v>0</v>
      </c>
      <c r="BO46">
        <f t="shared" si="45"/>
        <v>0</v>
      </c>
      <c r="BP46">
        <v>6</v>
      </c>
      <c r="BQ46">
        <v>0.5</v>
      </c>
      <c r="BR46" t="s">
        <v>304</v>
      </c>
      <c r="BS46">
        <v>1634304610.0999999</v>
      </c>
      <c r="BT46">
        <v>400.17599999999999</v>
      </c>
      <c r="BU46">
        <v>399.97800000000001</v>
      </c>
      <c r="BV46">
        <v>17.503900000000002</v>
      </c>
      <c r="BW46">
        <v>17.4359</v>
      </c>
      <c r="BX46">
        <v>397.65</v>
      </c>
      <c r="BY46">
        <v>17.407399999999999</v>
      </c>
      <c r="BZ46">
        <v>999.98900000000003</v>
      </c>
      <c r="CA46">
        <v>90.806899999999999</v>
      </c>
      <c r="CB46">
        <v>0.100119</v>
      </c>
      <c r="CC46">
        <v>25.084099999999999</v>
      </c>
      <c r="CD46">
        <v>24.526599999999998</v>
      </c>
      <c r="CE46">
        <v>999.9</v>
      </c>
      <c r="CF46">
        <v>0</v>
      </c>
      <c r="CG46">
        <v>0</v>
      </c>
      <c r="CH46">
        <v>9972.5</v>
      </c>
      <c r="CI46">
        <v>0</v>
      </c>
      <c r="CJ46">
        <v>1.5289399999999999E-3</v>
      </c>
      <c r="CK46">
        <v>0</v>
      </c>
      <c r="CL46">
        <v>0</v>
      </c>
      <c r="CM46">
        <v>0</v>
      </c>
      <c r="CN46">
        <v>0</v>
      </c>
      <c r="CO46">
        <v>-0.25</v>
      </c>
      <c r="CP46">
        <v>0</v>
      </c>
      <c r="CQ46">
        <v>-3.43</v>
      </c>
      <c r="CR46">
        <v>-2.08</v>
      </c>
      <c r="CS46">
        <v>35.936999999999998</v>
      </c>
      <c r="CT46">
        <v>40.875</v>
      </c>
      <c r="CU46">
        <v>37.186999999999998</v>
      </c>
      <c r="CV46">
        <v>41.125</v>
      </c>
      <c r="CW46">
        <v>35.936999999999998</v>
      </c>
      <c r="CX46">
        <v>0</v>
      </c>
      <c r="CY46">
        <v>0</v>
      </c>
      <c r="CZ46">
        <v>0</v>
      </c>
      <c r="DA46">
        <v>1634304613.3</v>
      </c>
      <c r="DB46">
        <v>0</v>
      </c>
      <c r="DC46">
        <v>2.1092</v>
      </c>
      <c r="DD46">
        <v>-8.2584614670535341</v>
      </c>
      <c r="DE46">
        <v>11.55153856091481</v>
      </c>
      <c r="DF46">
        <v>-5.1283999999999992</v>
      </c>
      <c r="DG46">
        <v>15</v>
      </c>
      <c r="DH46">
        <v>1634304458.0999999</v>
      </c>
      <c r="DI46" t="s">
        <v>359</v>
      </c>
      <c r="DJ46">
        <v>1634304458.0999999</v>
      </c>
      <c r="DK46">
        <v>1634304455.0999999</v>
      </c>
      <c r="DL46">
        <v>5</v>
      </c>
      <c r="DM46">
        <v>4.0000000000000001E-3</v>
      </c>
      <c r="DN46">
        <v>1E-3</v>
      </c>
      <c r="DO46">
        <v>2.5249999999999999</v>
      </c>
      <c r="DP46">
        <v>9.5000000000000001E-2</v>
      </c>
      <c r="DQ46">
        <v>400</v>
      </c>
      <c r="DR46">
        <v>17</v>
      </c>
      <c r="DS46">
        <v>0.25</v>
      </c>
      <c r="DT46">
        <v>0.18</v>
      </c>
      <c r="DU46">
        <v>0.2172270731707317</v>
      </c>
      <c r="DV46">
        <v>-0.12516668989547</v>
      </c>
      <c r="DW46">
        <v>2.9058482022185372E-2</v>
      </c>
      <c r="DX46">
        <v>1</v>
      </c>
      <c r="DY46">
        <v>2.249411764705882</v>
      </c>
      <c r="DZ46">
        <v>-3.6713809941154358</v>
      </c>
      <c r="EA46">
        <v>2.2407469095823309</v>
      </c>
      <c r="EB46">
        <v>0</v>
      </c>
      <c r="EC46">
        <v>6.7474648780487811E-2</v>
      </c>
      <c r="ED46">
        <v>-4.3632606271777506E-3</v>
      </c>
      <c r="EE46">
        <v>7.290260004470207E-4</v>
      </c>
      <c r="EF46">
        <v>1</v>
      </c>
      <c r="EG46">
        <v>2</v>
      </c>
      <c r="EH46">
        <v>3</v>
      </c>
      <c r="EI46" t="s">
        <v>306</v>
      </c>
      <c r="EJ46">
        <v>100</v>
      </c>
      <c r="EK46">
        <v>100</v>
      </c>
      <c r="EL46">
        <v>2.5259999999999998</v>
      </c>
      <c r="EM46">
        <v>9.6500000000000002E-2</v>
      </c>
      <c r="EN46">
        <v>1.912301166613765</v>
      </c>
      <c r="EO46">
        <v>1.948427853356016E-3</v>
      </c>
      <c r="EP46">
        <v>-1.17243448438673E-6</v>
      </c>
      <c r="EQ46">
        <v>3.7522437633766031E-10</v>
      </c>
      <c r="ER46">
        <v>-6.2183884748506578E-2</v>
      </c>
      <c r="ES46">
        <v>1.324990706552629E-3</v>
      </c>
      <c r="ET46">
        <v>4.5198677459254959E-4</v>
      </c>
      <c r="EU46">
        <v>-2.6198240979392152E-7</v>
      </c>
      <c r="EV46">
        <v>2</v>
      </c>
      <c r="EW46">
        <v>2078</v>
      </c>
      <c r="EX46">
        <v>1</v>
      </c>
      <c r="EY46">
        <v>28</v>
      </c>
      <c r="EZ46">
        <v>2.5</v>
      </c>
      <c r="FA46">
        <v>2.6</v>
      </c>
      <c r="FB46">
        <v>1.6186499999999999</v>
      </c>
      <c r="FC46">
        <v>2.50854</v>
      </c>
      <c r="FD46">
        <v>2.8491200000000001</v>
      </c>
      <c r="FE46">
        <v>3.2153299999999998</v>
      </c>
      <c r="FF46">
        <v>3.0981399999999999</v>
      </c>
      <c r="FG46">
        <v>2.3791500000000001</v>
      </c>
      <c r="FH46">
        <v>29.559100000000001</v>
      </c>
      <c r="FI46">
        <v>15.997</v>
      </c>
      <c r="FJ46">
        <v>18</v>
      </c>
      <c r="FK46">
        <v>1055.93</v>
      </c>
      <c r="FL46">
        <v>836.16200000000003</v>
      </c>
      <c r="FM46">
        <v>24.9999</v>
      </c>
      <c r="FN46">
        <v>23.153700000000001</v>
      </c>
      <c r="FO46">
        <v>30.0001</v>
      </c>
      <c r="FP46">
        <v>22.906300000000002</v>
      </c>
      <c r="FQ46">
        <v>22.966999999999999</v>
      </c>
      <c r="FR46">
        <v>32.42</v>
      </c>
      <c r="FS46">
        <v>15.9945</v>
      </c>
      <c r="FT46">
        <v>100</v>
      </c>
      <c r="FU46">
        <v>25</v>
      </c>
      <c r="FV46">
        <v>400</v>
      </c>
      <c r="FW46">
        <v>17.3919</v>
      </c>
      <c r="FX46">
        <v>101.312</v>
      </c>
      <c r="FY46">
        <v>102.08499999999999</v>
      </c>
    </row>
    <row r="47" spans="1:181" x14ac:dyDescent="0.2">
      <c r="A47">
        <v>29</v>
      </c>
      <c r="B47">
        <v>1634304615.0999999</v>
      </c>
      <c r="C47">
        <v>1684.099999904633</v>
      </c>
      <c r="D47" t="s">
        <v>366</v>
      </c>
      <c r="E47" t="s">
        <v>367</v>
      </c>
      <c r="F47" t="s">
        <v>302</v>
      </c>
      <c r="G47">
        <v>1634304615.0999999</v>
      </c>
      <c r="H47">
        <f t="shared" si="0"/>
        <v>1.1382926969942161E-4</v>
      </c>
      <c r="I47">
        <f t="shared" si="1"/>
        <v>0.1138292696994216</v>
      </c>
      <c r="J47">
        <f t="shared" si="2"/>
        <v>-0.41389840175000747</v>
      </c>
      <c r="K47">
        <f t="shared" si="3"/>
        <v>400.19600000000003</v>
      </c>
      <c r="L47">
        <f t="shared" si="4"/>
        <v>486.7068701326375</v>
      </c>
      <c r="M47">
        <f t="shared" si="5"/>
        <v>44.246986855525925</v>
      </c>
      <c r="N47">
        <f t="shared" si="6"/>
        <v>36.382200947376006</v>
      </c>
      <c r="O47">
        <f t="shared" si="7"/>
        <v>6.7291670277882893E-3</v>
      </c>
      <c r="P47">
        <f t="shared" si="8"/>
        <v>2.7652031399913994</v>
      </c>
      <c r="Q47">
        <f t="shared" si="9"/>
        <v>6.7200827697778505E-3</v>
      </c>
      <c r="R47">
        <f t="shared" si="10"/>
        <v>4.2008668759435167E-3</v>
      </c>
      <c r="S47">
        <f t="shared" si="11"/>
        <v>0</v>
      </c>
      <c r="T47">
        <f t="shared" si="12"/>
        <v>25.05542184691263</v>
      </c>
      <c r="U47">
        <f t="shared" si="13"/>
        <v>24.529900000000001</v>
      </c>
      <c r="V47">
        <f t="shared" si="14"/>
        <v>3.0916447938490577</v>
      </c>
      <c r="W47">
        <f t="shared" si="15"/>
        <v>49.791032013006301</v>
      </c>
      <c r="X47">
        <f t="shared" si="16"/>
        <v>1.5913962847799998</v>
      </c>
      <c r="Y47">
        <f t="shared" si="17"/>
        <v>3.1961504319980731</v>
      </c>
      <c r="Z47">
        <f t="shared" si="18"/>
        <v>1.5002485090690578</v>
      </c>
      <c r="AA47">
        <f t="shared" si="19"/>
        <v>-5.0198707937444924</v>
      </c>
      <c r="AB47">
        <f t="shared" si="20"/>
        <v>83.006425321214721</v>
      </c>
      <c r="AC47">
        <f t="shared" si="21"/>
        <v>6.3373347762660881</v>
      </c>
      <c r="AD47">
        <f t="shared" si="22"/>
        <v>84.323889303736323</v>
      </c>
      <c r="AE47">
        <v>3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48378.3500801259</v>
      </c>
      <c r="AJ47" t="s">
        <v>303</v>
      </c>
      <c r="AK47" t="s">
        <v>303</v>
      </c>
      <c r="AL47">
        <v>0</v>
      </c>
      <c r="AM47">
        <v>0</v>
      </c>
      <c r="AN47" t="e">
        <f t="shared" si="26"/>
        <v>#DIV/0!</v>
      </c>
      <c r="AO47">
        <v>0</v>
      </c>
      <c r="AP47" t="s">
        <v>303</v>
      </c>
      <c r="AQ47" t="s">
        <v>303</v>
      </c>
      <c r="AR47">
        <v>0</v>
      </c>
      <c r="AS47">
        <v>0</v>
      </c>
      <c r="AT47" t="e">
        <f t="shared" si="27"/>
        <v>#DIV/0!</v>
      </c>
      <c r="AU47">
        <v>0.5</v>
      </c>
      <c r="AV47">
        <f t="shared" si="28"/>
        <v>0</v>
      </c>
      <c r="AW47">
        <f t="shared" si="29"/>
        <v>-0.41389840175000747</v>
      </c>
      <c r="AX47" t="e">
        <f t="shared" si="30"/>
        <v>#DIV/0!</v>
      </c>
      <c r="AY47" t="e">
        <f t="shared" si="31"/>
        <v>#DIV/0!</v>
      </c>
      <c r="AZ47" t="e">
        <f t="shared" si="32"/>
        <v>#DIV/0!</v>
      </c>
      <c r="BA47" t="e">
        <f t="shared" si="33"/>
        <v>#DIV/0!</v>
      </c>
      <c r="BB47" t="s">
        <v>303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 t="e">
        <f t="shared" si="38"/>
        <v>#DIV/0!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f t="shared" si="42"/>
        <v>0</v>
      </c>
      <c r="BM47">
        <f t="shared" si="43"/>
        <v>0</v>
      </c>
      <c r="BN47">
        <f t="shared" si="44"/>
        <v>0</v>
      </c>
      <c r="BO47">
        <f t="shared" si="45"/>
        <v>0</v>
      </c>
      <c r="BP47">
        <v>6</v>
      </c>
      <c r="BQ47">
        <v>0.5</v>
      </c>
      <c r="BR47" t="s">
        <v>304</v>
      </c>
      <c r="BS47">
        <v>1634304615.0999999</v>
      </c>
      <c r="BT47">
        <v>400.19600000000003</v>
      </c>
      <c r="BU47">
        <v>399.97500000000002</v>
      </c>
      <c r="BV47">
        <v>17.504999999999999</v>
      </c>
      <c r="BW47">
        <v>17.437899999999999</v>
      </c>
      <c r="BX47">
        <v>397.67</v>
      </c>
      <c r="BY47">
        <v>17.4086</v>
      </c>
      <c r="BZ47">
        <v>1000.03</v>
      </c>
      <c r="CA47">
        <v>90.810900000000004</v>
      </c>
      <c r="CB47">
        <v>0.10005600000000001</v>
      </c>
      <c r="CC47">
        <v>25.0867</v>
      </c>
      <c r="CD47">
        <v>24.529900000000001</v>
      </c>
      <c r="CE47">
        <v>999.9</v>
      </c>
      <c r="CF47">
        <v>0</v>
      </c>
      <c r="CG47">
        <v>0</v>
      </c>
      <c r="CH47">
        <v>10011.200000000001</v>
      </c>
      <c r="CI47">
        <v>0</v>
      </c>
      <c r="CJ47">
        <v>1.5289399999999999E-3</v>
      </c>
      <c r="CK47">
        <v>0</v>
      </c>
      <c r="CL47">
        <v>0</v>
      </c>
      <c r="CM47">
        <v>0</v>
      </c>
      <c r="CN47">
        <v>0</v>
      </c>
      <c r="CO47">
        <v>1.56</v>
      </c>
      <c r="CP47">
        <v>0</v>
      </c>
      <c r="CQ47">
        <v>-4.43</v>
      </c>
      <c r="CR47">
        <v>-0.9</v>
      </c>
      <c r="CS47">
        <v>35.25</v>
      </c>
      <c r="CT47">
        <v>40.875</v>
      </c>
      <c r="CU47">
        <v>37.311999999999998</v>
      </c>
      <c r="CV47">
        <v>41.125</v>
      </c>
      <c r="CW47">
        <v>35.936999999999998</v>
      </c>
      <c r="CX47">
        <v>0</v>
      </c>
      <c r="CY47">
        <v>0</v>
      </c>
      <c r="CZ47">
        <v>0</v>
      </c>
      <c r="DA47">
        <v>1634304618.0999999</v>
      </c>
      <c r="DB47">
        <v>0</v>
      </c>
      <c r="DC47">
        <v>2.0451999999999999</v>
      </c>
      <c r="DD47">
        <v>-5.0153844912705816</v>
      </c>
      <c r="DE47">
        <v>-4.3953846593251091</v>
      </c>
      <c r="DF47">
        <v>-5.0503999999999998</v>
      </c>
      <c r="DG47">
        <v>15</v>
      </c>
      <c r="DH47">
        <v>1634304458.0999999</v>
      </c>
      <c r="DI47" t="s">
        <v>359</v>
      </c>
      <c r="DJ47">
        <v>1634304458.0999999</v>
      </c>
      <c r="DK47">
        <v>1634304455.0999999</v>
      </c>
      <c r="DL47">
        <v>5</v>
      </c>
      <c r="DM47">
        <v>4.0000000000000001E-3</v>
      </c>
      <c r="DN47">
        <v>1E-3</v>
      </c>
      <c r="DO47">
        <v>2.5249999999999999</v>
      </c>
      <c r="DP47">
        <v>9.5000000000000001E-2</v>
      </c>
      <c r="DQ47">
        <v>400</v>
      </c>
      <c r="DR47">
        <v>17</v>
      </c>
      <c r="DS47">
        <v>0.25</v>
      </c>
      <c r="DT47">
        <v>0.18</v>
      </c>
      <c r="DU47">
        <v>0.2216669756097561</v>
      </c>
      <c r="DV47">
        <v>-0.110429456445993</v>
      </c>
      <c r="DW47">
        <v>3.0182773624740519E-2</v>
      </c>
      <c r="DX47">
        <v>1</v>
      </c>
      <c r="DY47">
        <v>2.1438235294117649</v>
      </c>
      <c r="DZ47">
        <v>-2.8947590870667881</v>
      </c>
      <c r="EA47">
        <v>2.250758061456422</v>
      </c>
      <c r="EB47">
        <v>0</v>
      </c>
      <c r="EC47">
        <v>6.7333921951219511E-2</v>
      </c>
      <c r="ED47">
        <v>1.2347121951220761E-3</v>
      </c>
      <c r="EE47">
        <v>5.5948814216698025E-4</v>
      </c>
      <c r="EF47">
        <v>1</v>
      </c>
      <c r="EG47">
        <v>2</v>
      </c>
      <c r="EH47">
        <v>3</v>
      </c>
      <c r="EI47" t="s">
        <v>306</v>
      </c>
      <c r="EJ47">
        <v>100</v>
      </c>
      <c r="EK47">
        <v>100</v>
      </c>
      <c r="EL47">
        <v>2.5259999999999998</v>
      </c>
      <c r="EM47">
        <v>9.64E-2</v>
      </c>
      <c r="EN47">
        <v>1.912301166613765</v>
      </c>
      <c r="EO47">
        <v>1.948427853356016E-3</v>
      </c>
      <c r="EP47">
        <v>-1.17243448438673E-6</v>
      </c>
      <c r="EQ47">
        <v>3.7522437633766031E-10</v>
      </c>
      <c r="ER47">
        <v>-6.2183884748506578E-2</v>
      </c>
      <c r="ES47">
        <v>1.324990706552629E-3</v>
      </c>
      <c r="ET47">
        <v>4.5198677459254959E-4</v>
      </c>
      <c r="EU47">
        <v>-2.6198240979392152E-7</v>
      </c>
      <c r="EV47">
        <v>2</v>
      </c>
      <c r="EW47">
        <v>2078</v>
      </c>
      <c r="EX47">
        <v>1</v>
      </c>
      <c r="EY47">
        <v>28</v>
      </c>
      <c r="EZ47">
        <v>2.6</v>
      </c>
      <c r="FA47">
        <v>2.7</v>
      </c>
      <c r="FB47">
        <v>1.6186499999999999</v>
      </c>
      <c r="FC47">
        <v>2.50244</v>
      </c>
      <c r="FD47">
        <v>2.8491200000000001</v>
      </c>
      <c r="FE47">
        <v>3.2153299999999998</v>
      </c>
      <c r="FF47">
        <v>3.0981399999999999</v>
      </c>
      <c r="FG47">
        <v>2.4352999999999998</v>
      </c>
      <c r="FH47">
        <v>29.559100000000001</v>
      </c>
      <c r="FI47">
        <v>16.005800000000001</v>
      </c>
      <c r="FJ47">
        <v>18</v>
      </c>
      <c r="FK47">
        <v>1055.9000000000001</v>
      </c>
      <c r="FL47">
        <v>836.11099999999999</v>
      </c>
      <c r="FM47">
        <v>25</v>
      </c>
      <c r="FN47">
        <v>23.153700000000001</v>
      </c>
      <c r="FO47">
        <v>30.0001</v>
      </c>
      <c r="FP47">
        <v>22.906199999999998</v>
      </c>
      <c r="FQ47">
        <v>22.966999999999999</v>
      </c>
      <c r="FR47">
        <v>32.421900000000001</v>
      </c>
      <c r="FS47">
        <v>15.9945</v>
      </c>
      <c r="FT47">
        <v>100</v>
      </c>
      <c r="FU47">
        <v>25</v>
      </c>
      <c r="FV47">
        <v>400</v>
      </c>
      <c r="FW47">
        <v>17.3919</v>
      </c>
      <c r="FX47">
        <v>101.312</v>
      </c>
      <c r="FY47">
        <v>102.084</v>
      </c>
    </row>
    <row r="48" spans="1:181" x14ac:dyDescent="0.2">
      <c r="A48">
        <v>30</v>
      </c>
      <c r="B48">
        <v>1634304620.0999999</v>
      </c>
      <c r="C48">
        <v>1689.099999904633</v>
      </c>
      <c r="D48" t="s">
        <v>368</v>
      </c>
      <c r="E48" t="s">
        <v>369</v>
      </c>
      <c r="F48" t="s">
        <v>302</v>
      </c>
      <c r="G48">
        <v>1634304620.0999999</v>
      </c>
      <c r="H48">
        <f t="shared" si="0"/>
        <v>1.1349005653365626E-4</v>
      </c>
      <c r="I48">
        <f t="shared" si="1"/>
        <v>0.11349005653365625</v>
      </c>
      <c r="J48">
        <f t="shared" si="2"/>
        <v>-0.45210371575445296</v>
      </c>
      <c r="K48">
        <f t="shared" si="3"/>
        <v>400.25400000000002</v>
      </c>
      <c r="L48">
        <f t="shared" si="4"/>
        <v>496.10117367717714</v>
      </c>
      <c r="M48">
        <f t="shared" si="5"/>
        <v>45.101251149212736</v>
      </c>
      <c r="N48">
        <f t="shared" si="6"/>
        <v>36.387650615041196</v>
      </c>
      <c r="O48">
        <f t="shared" si="7"/>
        <v>6.7057196313833308E-3</v>
      </c>
      <c r="P48">
        <f t="shared" si="8"/>
        <v>2.7661783945898977</v>
      </c>
      <c r="Q48">
        <f t="shared" si="9"/>
        <v>6.6967017003043312E-3</v>
      </c>
      <c r="R48">
        <f t="shared" si="10"/>
        <v>4.1862477597768306E-3</v>
      </c>
      <c r="S48">
        <f t="shared" si="11"/>
        <v>0</v>
      </c>
      <c r="T48">
        <f t="shared" si="12"/>
        <v>25.057125305064115</v>
      </c>
      <c r="U48">
        <f t="shared" si="13"/>
        <v>24.534300000000002</v>
      </c>
      <c r="V48">
        <f t="shared" si="14"/>
        <v>3.0924587746638088</v>
      </c>
      <c r="W48">
        <f t="shared" si="15"/>
        <v>49.788234194590473</v>
      </c>
      <c r="X48">
        <f t="shared" si="16"/>
        <v>1.59145856532768</v>
      </c>
      <c r="Y48">
        <f t="shared" si="17"/>
        <v>3.1964551285504181</v>
      </c>
      <c r="Z48">
        <f t="shared" si="18"/>
        <v>1.5010002093361288</v>
      </c>
      <c r="AA48">
        <f t="shared" si="19"/>
        <v>-5.0049114931342409</v>
      </c>
      <c r="AB48">
        <f t="shared" si="20"/>
        <v>82.6181361234581</v>
      </c>
      <c r="AC48">
        <f t="shared" si="21"/>
        <v>6.3056564977095571</v>
      </c>
      <c r="AD48">
        <f t="shared" si="22"/>
        <v>83.918881128033419</v>
      </c>
      <c r="AE48">
        <v>3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48404.81943925182</v>
      </c>
      <c r="AJ48" t="s">
        <v>303</v>
      </c>
      <c r="AK48" t="s">
        <v>303</v>
      </c>
      <c r="AL48">
        <v>0</v>
      </c>
      <c r="AM48">
        <v>0</v>
      </c>
      <c r="AN48" t="e">
        <f t="shared" si="26"/>
        <v>#DIV/0!</v>
      </c>
      <c r="AO48">
        <v>0</v>
      </c>
      <c r="AP48" t="s">
        <v>303</v>
      </c>
      <c r="AQ48" t="s">
        <v>303</v>
      </c>
      <c r="AR48">
        <v>0</v>
      </c>
      <c r="AS48">
        <v>0</v>
      </c>
      <c r="AT48" t="e">
        <f t="shared" si="27"/>
        <v>#DIV/0!</v>
      </c>
      <c r="AU48">
        <v>0.5</v>
      </c>
      <c r="AV48">
        <f t="shared" si="28"/>
        <v>0</v>
      </c>
      <c r="AW48">
        <f t="shared" si="29"/>
        <v>-0.45210371575445296</v>
      </c>
      <c r="AX48" t="e">
        <f t="shared" si="30"/>
        <v>#DIV/0!</v>
      </c>
      <c r="AY48" t="e">
        <f t="shared" si="31"/>
        <v>#DIV/0!</v>
      </c>
      <c r="AZ48" t="e">
        <f t="shared" si="32"/>
        <v>#DIV/0!</v>
      </c>
      <c r="BA48" t="e">
        <f t="shared" si="33"/>
        <v>#DIV/0!</v>
      </c>
      <c r="BB48" t="s">
        <v>303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 t="e">
        <f t="shared" si="38"/>
        <v>#DIV/0!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f t="shared" si="42"/>
        <v>0</v>
      </c>
      <c r="BM48">
        <f t="shared" si="43"/>
        <v>0</v>
      </c>
      <c r="BN48">
        <f t="shared" si="44"/>
        <v>0</v>
      </c>
      <c r="BO48">
        <f t="shared" si="45"/>
        <v>0</v>
      </c>
      <c r="BP48">
        <v>6</v>
      </c>
      <c r="BQ48">
        <v>0.5</v>
      </c>
      <c r="BR48" t="s">
        <v>304</v>
      </c>
      <c r="BS48">
        <v>1634304620.0999999</v>
      </c>
      <c r="BT48">
        <v>400.25400000000002</v>
      </c>
      <c r="BU48">
        <v>400.01</v>
      </c>
      <c r="BV48">
        <v>17.505600000000001</v>
      </c>
      <c r="BW48">
        <v>17.438700000000001</v>
      </c>
      <c r="BX48">
        <v>397.72899999999998</v>
      </c>
      <c r="BY48">
        <v>17.409099999999999</v>
      </c>
      <c r="BZ48">
        <v>1000.03</v>
      </c>
      <c r="CA48">
        <v>90.811499999999995</v>
      </c>
      <c r="CB48">
        <v>9.9897799999999995E-2</v>
      </c>
      <c r="CC48">
        <v>25.0883</v>
      </c>
      <c r="CD48">
        <v>24.534300000000002</v>
      </c>
      <c r="CE48">
        <v>999.9</v>
      </c>
      <c r="CF48">
        <v>0</v>
      </c>
      <c r="CG48">
        <v>0</v>
      </c>
      <c r="CH48">
        <v>10016.9</v>
      </c>
      <c r="CI48">
        <v>0</v>
      </c>
      <c r="CJ48">
        <v>1.5289399999999999E-3</v>
      </c>
      <c r="CK48">
        <v>0</v>
      </c>
      <c r="CL48">
        <v>0</v>
      </c>
      <c r="CM48">
        <v>0</v>
      </c>
      <c r="CN48">
        <v>0</v>
      </c>
      <c r="CO48">
        <v>1.0900000000000001</v>
      </c>
      <c r="CP48">
        <v>0</v>
      </c>
      <c r="CQ48">
        <v>-4.72</v>
      </c>
      <c r="CR48">
        <v>-1.61</v>
      </c>
      <c r="CS48">
        <v>35.75</v>
      </c>
      <c r="CT48">
        <v>40.875</v>
      </c>
      <c r="CU48">
        <v>37.25</v>
      </c>
      <c r="CV48">
        <v>41.125</v>
      </c>
      <c r="CW48">
        <v>35.936999999999998</v>
      </c>
      <c r="CX48">
        <v>0</v>
      </c>
      <c r="CY48">
        <v>0</v>
      </c>
      <c r="CZ48">
        <v>0</v>
      </c>
      <c r="DA48">
        <v>1634304622.9000001</v>
      </c>
      <c r="DB48">
        <v>0</v>
      </c>
      <c r="DC48">
        <v>1.4328000000000001</v>
      </c>
      <c r="DD48">
        <v>4.9200000714644414</v>
      </c>
      <c r="DE48">
        <v>-6.8330770133914784</v>
      </c>
      <c r="DF48">
        <v>-4.8980000000000006</v>
      </c>
      <c r="DG48">
        <v>15</v>
      </c>
      <c r="DH48">
        <v>1634304458.0999999</v>
      </c>
      <c r="DI48" t="s">
        <v>359</v>
      </c>
      <c r="DJ48">
        <v>1634304458.0999999</v>
      </c>
      <c r="DK48">
        <v>1634304455.0999999</v>
      </c>
      <c r="DL48">
        <v>5</v>
      </c>
      <c r="DM48">
        <v>4.0000000000000001E-3</v>
      </c>
      <c r="DN48">
        <v>1E-3</v>
      </c>
      <c r="DO48">
        <v>2.5249999999999999</v>
      </c>
      <c r="DP48">
        <v>9.5000000000000001E-2</v>
      </c>
      <c r="DQ48">
        <v>400</v>
      </c>
      <c r="DR48">
        <v>17</v>
      </c>
      <c r="DS48">
        <v>0.25</v>
      </c>
      <c r="DT48">
        <v>0.18</v>
      </c>
      <c r="DU48">
        <v>0.21843139024390251</v>
      </c>
      <c r="DV48">
        <v>8.8647177700348925E-2</v>
      </c>
      <c r="DW48">
        <v>2.980250211862482E-2</v>
      </c>
      <c r="DX48">
        <v>1</v>
      </c>
      <c r="DY48">
        <v>1.9528571428571431</v>
      </c>
      <c r="DZ48">
        <v>-2.8774168297455942</v>
      </c>
      <c r="EA48">
        <v>2.1300403368797252</v>
      </c>
      <c r="EB48">
        <v>0</v>
      </c>
      <c r="EC48">
        <v>6.7283443902439025E-2</v>
      </c>
      <c r="ED48">
        <v>1.5750564459930741E-3</v>
      </c>
      <c r="EE48">
        <v>5.8159857879216167E-4</v>
      </c>
      <c r="EF48">
        <v>1</v>
      </c>
      <c r="EG48">
        <v>2</v>
      </c>
      <c r="EH48">
        <v>3</v>
      </c>
      <c r="EI48" t="s">
        <v>306</v>
      </c>
      <c r="EJ48">
        <v>100</v>
      </c>
      <c r="EK48">
        <v>100</v>
      </c>
      <c r="EL48">
        <v>2.5249999999999999</v>
      </c>
      <c r="EM48">
        <v>9.6500000000000002E-2</v>
      </c>
      <c r="EN48">
        <v>1.912301166613765</v>
      </c>
      <c r="EO48">
        <v>1.948427853356016E-3</v>
      </c>
      <c r="EP48">
        <v>-1.17243448438673E-6</v>
      </c>
      <c r="EQ48">
        <v>3.7522437633766031E-10</v>
      </c>
      <c r="ER48">
        <v>-6.2183884748506578E-2</v>
      </c>
      <c r="ES48">
        <v>1.324990706552629E-3</v>
      </c>
      <c r="ET48">
        <v>4.5198677459254959E-4</v>
      </c>
      <c r="EU48">
        <v>-2.6198240979392152E-7</v>
      </c>
      <c r="EV48">
        <v>2</v>
      </c>
      <c r="EW48">
        <v>2078</v>
      </c>
      <c r="EX48">
        <v>1</v>
      </c>
      <c r="EY48">
        <v>28</v>
      </c>
      <c r="EZ48">
        <v>2.7</v>
      </c>
      <c r="FA48">
        <v>2.8</v>
      </c>
      <c r="FB48">
        <v>1.6186499999999999</v>
      </c>
      <c r="FC48">
        <v>2.5</v>
      </c>
      <c r="FD48">
        <v>2.8491200000000001</v>
      </c>
      <c r="FE48">
        <v>3.2153299999999998</v>
      </c>
      <c r="FF48">
        <v>3.0981399999999999</v>
      </c>
      <c r="FG48">
        <v>2.4072300000000002</v>
      </c>
      <c r="FH48">
        <v>29.580400000000001</v>
      </c>
      <c r="FI48">
        <v>15.997</v>
      </c>
      <c r="FJ48">
        <v>18</v>
      </c>
      <c r="FK48">
        <v>1056.22</v>
      </c>
      <c r="FL48">
        <v>835.97699999999998</v>
      </c>
      <c r="FM48">
        <v>25</v>
      </c>
      <c r="FN48">
        <v>23.152100000000001</v>
      </c>
      <c r="FO48">
        <v>30.0001</v>
      </c>
      <c r="FP48">
        <v>22.904399999999999</v>
      </c>
      <c r="FQ48">
        <v>22.9665</v>
      </c>
      <c r="FR48">
        <v>32.4221</v>
      </c>
      <c r="FS48">
        <v>15.9945</v>
      </c>
      <c r="FT48">
        <v>100</v>
      </c>
      <c r="FU48">
        <v>25</v>
      </c>
      <c r="FV48">
        <v>400</v>
      </c>
      <c r="FW48">
        <v>17.3919</v>
      </c>
      <c r="FX48">
        <v>101.312</v>
      </c>
      <c r="FY48">
        <v>102.08199999999999</v>
      </c>
    </row>
    <row r="49" spans="1:181" x14ac:dyDescent="0.2">
      <c r="A49">
        <v>31</v>
      </c>
      <c r="B49">
        <v>1634304625.0999999</v>
      </c>
      <c r="C49">
        <v>1694.099999904633</v>
      </c>
      <c r="D49" t="s">
        <v>370</v>
      </c>
      <c r="E49" t="s">
        <v>371</v>
      </c>
      <c r="F49" t="s">
        <v>302</v>
      </c>
      <c r="G49">
        <v>1634304625.0999999</v>
      </c>
      <c r="H49">
        <f t="shared" si="0"/>
        <v>1.1534721943028603E-4</v>
      </c>
      <c r="I49">
        <f t="shared" si="1"/>
        <v>0.11534721943028603</v>
      </c>
      <c r="J49">
        <f t="shared" si="2"/>
        <v>-0.44614933200755263</v>
      </c>
      <c r="K49">
        <f t="shared" si="3"/>
        <v>400.25700000000001</v>
      </c>
      <c r="L49">
        <f t="shared" si="4"/>
        <v>493.09785483543351</v>
      </c>
      <c r="M49">
        <f t="shared" si="5"/>
        <v>44.826395556257047</v>
      </c>
      <c r="N49">
        <f t="shared" si="6"/>
        <v>36.386446280827499</v>
      </c>
      <c r="O49">
        <f t="shared" si="7"/>
        <v>6.8088834346587785E-3</v>
      </c>
      <c r="P49">
        <f t="shared" si="8"/>
        <v>2.7617704996319188</v>
      </c>
      <c r="Q49">
        <f t="shared" si="9"/>
        <v>6.7995712881200286E-3</v>
      </c>
      <c r="R49">
        <f t="shared" si="10"/>
        <v>4.2505676350368202E-3</v>
      </c>
      <c r="S49">
        <f t="shared" si="11"/>
        <v>0</v>
      </c>
      <c r="T49">
        <f t="shared" si="12"/>
        <v>25.059068246359939</v>
      </c>
      <c r="U49">
        <f t="shared" si="13"/>
        <v>24.542000000000002</v>
      </c>
      <c r="V49">
        <f t="shared" si="14"/>
        <v>3.093883691847906</v>
      </c>
      <c r="W49">
        <f t="shared" si="15"/>
        <v>49.781357435304265</v>
      </c>
      <c r="X49">
        <f t="shared" si="16"/>
        <v>1.5914757813487499</v>
      </c>
      <c r="Y49">
        <f t="shared" si="17"/>
        <v>3.1969312677281412</v>
      </c>
      <c r="Z49">
        <f t="shared" si="18"/>
        <v>1.5024079104991561</v>
      </c>
      <c r="AA49">
        <f t="shared" si="19"/>
        <v>-5.0868123768756135</v>
      </c>
      <c r="AB49">
        <f t="shared" si="20"/>
        <v>81.712243061474425</v>
      </c>
      <c r="AC49">
        <f t="shared" si="21"/>
        <v>6.2467906457835927</v>
      </c>
      <c r="AD49">
        <f t="shared" si="22"/>
        <v>82.872221330382402</v>
      </c>
      <c r="AE49">
        <v>3</v>
      </c>
      <c r="AF49">
        <v>0</v>
      </c>
      <c r="AG49">
        <f t="shared" si="23"/>
        <v>1</v>
      </c>
      <c r="AH49">
        <f t="shared" si="24"/>
        <v>0</v>
      </c>
      <c r="AI49">
        <f t="shared" si="25"/>
        <v>48283.623448064442</v>
      </c>
      <c r="AJ49" t="s">
        <v>303</v>
      </c>
      <c r="AK49" t="s">
        <v>303</v>
      </c>
      <c r="AL49">
        <v>0</v>
      </c>
      <c r="AM49">
        <v>0</v>
      </c>
      <c r="AN49" t="e">
        <f t="shared" si="26"/>
        <v>#DIV/0!</v>
      </c>
      <c r="AO49">
        <v>0</v>
      </c>
      <c r="AP49" t="s">
        <v>303</v>
      </c>
      <c r="AQ49" t="s">
        <v>303</v>
      </c>
      <c r="AR49">
        <v>0</v>
      </c>
      <c r="AS49">
        <v>0</v>
      </c>
      <c r="AT49" t="e">
        <f t="shared" si="27"/>
        <v>#DIV/0!</v>
      </c>
      <c r="AU49">
        <v>0.5</v>
      </c>
      <c r="AV49">
        <f t="shared" si="28"/>
        <v>0</v>
      </c>
      <c r="AW49">
        <f t="shared" si="29"/>
        <v>-0.44614933200755263</v>
      </c>
      <c r="AX49" t="e">
        <f t="shared" si="30"/>
        <v>#DIV/0!</v>
      </c>
      <c r="AY49" t="e">
        <f t="shared" si="31"/>
        <v>#DIV/0!</v>
      </c>
      <c r="AZ49" t="e">
        <f t="shared" si="32"/>
        <v>#DIV/0!</v>
      </c>
      <c r="BA49" t="e">
        <f t="shared" si="33"/>
        <v>#DIV/0!</v>
      </c>
      <c r="BB49" t="s">
        <v>303</v>
      </c>
      <c r="BC49">
        <v>0</v>
      </c>
      <c r="BD49" t="e">
        <f t="shared" si="34"/>
        <v>#DIV/0!</v>
      </c>
      <c r="BE49" t="e">
        <f t="shared" si="35"/>
        <v>#DIV/0!</v>
      </c>
      <c r="BF49" t="e">
        <f t="shared" si="36"/>
        <v>#DIV/0!</v>
      </c>
      <c r="BG49" t="e">
        <f t="shared" si="37"/>
        <v>#DIV/0!</v>
      </c>
      <c r="BH49" t="e">
        <f t="shared" si="38"/>
        <v>#DIV/0!</v>
      </c>
      <c r="BI49" t="e">
        <f t="shared" si="39"/>
        <v>#DIV/0!</v>
      </c>
      <c r="BJ49" t="e">
        <f t="shared" si="40"/>
        <v>#DIV/0!</v>
      </c>
      <c r="BK49" t="e">
        <f t="shared" si="41"/>
        <v>#DIV/0!</v>
      </c>
      <c r="BL49">
        <f t="shared" si="42"/>
        <v>0</v>
      </c>
      <c r="BM49">
        <f t="shared" si="43"/>
        <v>0</v>
      </c>
      <c r="BN49">
        <f t="shared" si="44"/>
        <v>0</v>
      </c>
      <c r="BO49">
        <f t="shared" si="45"/>
        <v>0</v>
      </c>
      <c r="BP49">
        <v>6</v>
      </c>
      <c r="BQ49">
        <v>0.5</v>
      </c>
      <c r="BR49" t="s">
        <v>304</v>
      </c>
      <c r="BS49">
        <v>1634304625.0999999</v>
      </c>
      <c r="BT49">
        <v>400.25700000000001</v>
      </c>
      <c r="BU49">
        <v>400.017</v>
      </c>
      <c r="BV49">
        <v>17.506499999999999</v>
      </c>
      <c r="BW49">
        <v>17.438500000000001</v>
      </c>
      <c r="BX49">
        <v>397.73099999999999</v>
      </c>
      <c r="BY49">
        <v>17.41</v>
      </c>
      <c r="BZ49">
        <v>999.952</v>
      </c>
      <c r="CA49">
        <v>90.807900000000004</v>
      </c>
      <c r="CB49">
        <v>9.9807499999999993E-2</v>
      </c>
      <c r="CC49">
        <v>25.090800000000002</v>
      </c>
      <c r="CD49">
        <v>24.542000000000002</v>
      </c>
      <c r="CE49">
        <v>999.9</v>
      </c>
      <c r="CF49">
        <v>0</v>
      </c>
      <c r="CG49">
        <v>0</v>
      </c>
      <c r="CH49">
        <v>9991.25</v>
      </c>
      <c r="CI49">
        <v>0</v>
      </c>
      <c r="CJ49">
        <v>1.5289399999999999E-3</v>
      </c>
      <c r="CK49">
        <v>0</v>
      </c>
      <c r="CL49">
        <v>0</v>
      </c>
      <c r="CM49">
        <v>0</v>
      </c>
      <c r="CN49">
        <v>0</v>
      </c>
      <c r="CO49">
        <v>-0.08</v>
      </c>
      <c r="CP49">
        <v>0</v>
      </c>
      <c r="CQ49">
        <v>-6.46</v>
      </c>
      <c r="CR49">
        <v>-2.0099999999999998</v>
      </c>
      <c r="CS49">
        <v>34.561999999999998</v>
      </c>
      <c r="CT49">
        <v>40.875</v>
      </c>
      <c r="CU49">
        <v>37.311999999999998</v>
      </c>
      <c r="CV49">
        <v>41.186999999999998</v>
      </c>
      <c r="CW49">
        <v>36</v>
      </c>
      <c r="CX49">
        <v>0</v>
      </c>
      <c r="CY49">
        <v>0</v>
      </c>
      <c r="CZ49">
        <v>0</v>
      </c>
      <c r="DA49">
        <v>1634304628.3</v>
      </c>
      <c r="DB49">
        <v>0</v>
      </c>
      <c r="DC49">
        <v>2.176538461538462</v>
      </c>
      <c r="DD49">
        <v>4.3107693528951287</v>
      </c>
      <c r="DE49">
        <v>-2.0591455275327188</v>
      </c>
      <c r="DF49">
        <v>-5.5742307692307698</v>
      </c>
      <c r="DG49">
        <v>15</v>
      </c>
      <c r="DH49">
        <v>1634304458.0999999</v>
      </c>
      <c r="DI49" t="s">
        <v>359</v>
      </c>
      <c r="DJ49">
        <v>1634304458.0999999</v>
      </c>
      <c r="DK49">
        <v>1634304455.0999999</v>
      </c>
      <c r="DL49">
        <v>5</v>
      </c>
      <c r="DM49">
        <v>4.0000000000000001E-3</v>
      </c>
      <c r="DN49">
        <v>1E-3</v>
      </c>
      <c r="DO49">
        <v>2.5249999999999999</v>
      </c>
      <c r="DP49">
        <v>9.5000000000000001E-2</v>
      </c>
      <c r="DQ49">
        <v>400</v>
      </c>
      <c r="DR49">
        <v>17</v>
      </c>
      <c r="DS49">
        <v>0.25</v>
      </c>
      <c r="DT49">
        <v>0.18</v>
      </c>
      <c r="DU49">
        <v>0.215885756097561</v>
      </c>
      <c r="DV49">
        <v>0.17114464808362351</v>
      </c>
      <c r="DW49">
        <v>2.8433990734880031E-2</v>
      </c>
      <c r="DX49">
        <v>1</v>
      </c>
      <c r="DY49">
        <v>2.0105882352941178</v>
      </c>
      <c r="DZ49">
        <v>6.0109828471265851</v>
      </c>
      <c r="EA49">
        <v>2.0159597643867539</v>
      </c>
      <c r="EB49">
        <v>0</v>
      </c>
      <c r="EC49">
        <v>6.7632951219512197E-2</v>
      </c>
      <c r="ED49">
        <v>3.704918466899037E-3</v>
      </c>
      <c r="EE49">
        <v>6.9640753351928476E-4</v>
      </c>
      <c r="EF49">
        <v>1</v>
      </c>
      <c r="EG49">
        <v>2</v>
      </c>
      <c r="EH49">
        <v>3</v>
      </c>
      <c r="EI49" t="s">
        <v>306</v>
      </c>
      <c r="EJ49">
        <v>100</v>
      </c>
      <c r="EK49">
        <v>100</v>
      </c>
      <c r="EL49">
        <v>2.5259999999999998</v>
      </c>
      <c r="EM49">
        <v>9.6500000000000002E-2</v>
      </c>
      <c r="EN49">
        <v>1.912301166613765</v>
      </c>
      <c r="EO49">
        <v>1.948427853356016E-3</v>
      </c>
      <c r="EP49">
        <v>-1.17243448438673E-6</v>
      </c>
      <c r="EQ49">
        <v>3.7522437633766031E-10</v>
      </c>
      <c r="ER49">
        <v>-6.2183884748506578E-2</v>
      </c>
      <c r="ES49">
        <v>1.324990706552629E-3</v>
      </c>
      <c r="ET49">
        <v>4.5198677459254959E-4</v>
      </c>
      <c r="EU49">
        <v>-2.6198240979392152E-7</v>
      </c>
      <c r="EV49">
        <v>2</v>
      </c>
      <c r="EW49">
        <v>2078</v>
      </c>
      <c r="EX49">
        <v>1</v>
      </c>
      <c r="EY49">
        <v>28</v>
      </c>
      <c r="EZ49">
        <v>2.8</v>
      </c>
      <c r="FA49">
        <v>2.8</v>
      </c>
      <c r="FB49">
        <v>1.6186499999999999</v>
      </c>
      <c r="FC49">
        <v>2.5</v>
      </c>
      <c r="FD49">
        <v>2.8491200000000001</v>
      </c>
      <c r="FE49">
        <v>3.2153299999999998</v>
      </c>
      <c r="FF49">
        <v>3.0981399999999999</v>
      </c>
      <c r="FG49">
        <v>2.3779300000000001</v>
      </c>
      <c r="FH49">
        <v>29.580400000000001</v>
      </c>
      <c r="FI49">
        <v>15.997</v>
      </c>
      <c r="FJ49">
        <v>18</v>
      </c>
      <c r="FK49">
        <v>1056.1199999999999</v>
      </c>
      <c r="FL49">
        <v>836.00400000000002</v>
      </c>
      <c r="FM49">
        <v>25</v>
      </c>
      <c r="FN49">
        <v>23.151700000000002</v>
      </c>
      <c r="FO49">
        <v>29.9999</v>
      </c>
      <c r="FP49">
        <v>22.904399999999999</v>
      </c>
      <c r="FQ49">
        <v>22.9651</v>
      </c>
      <c r="FR49">
        <v>32.421599999999998</v>
      </c>
      <c r="FS49">
        <v>15.9945</v>
      </c>
      <c r="FT49">
        <v>100</v>
      </c>
      <c r="FU49">
        <v>25</v>
      </c>
      <c r="FV49">
        <v>400</v>
      </c>
      <c r="FW49">
        <v>17.3919</v>
      </c>
      <c r="FX49">
        <v>101.312</v>
      </c>
      <c r="FY49">
        <v>102.08199999999999</v>
      </c>
    </row>
    <row r="50" spans="1:181" x14ac:dyDescent="0.2">
      <c r="A50">
        <v>32</v>
      </c>
      <c r="B50">
        <v>1634304630.0999999</v>
      </c>
      <c r="C50">
        <v>1699.099999904633</v>
      </c>
      <c r="D50" t="s">
        <v>372</v>
      </c>
      <c r="E50" t="s">
        <v>373</v>
      </c>
      <c r="F50" t="s">
        <v>302</v>
      </c>
      <c r="G50">
        <v>1634304630.0999999</v>
      </c>
      <c r="H50">
        <f t="shared" si="0"/>
        <v>1.158642658442414E-4</v>
      </c>
      <c r="I50">
        <f t="shared" si="1"/>
        <v>0.11586426584424139</v>
      </c>
      <c r="J50">
        <f t="shared" si="2"/>
        <v>-0.36804267437650234</v>
      </c>
      <c r="K50">
        <f t="shared" si="3"/>
        <v>400.20600000000002</v>
      </c>
      <c r="L50">
        <f t="shared" si="4"/>
        <v>474.42847597434633</v>
      </c>
      <c r="M50">
        <f t="shared" si="5"/>
        <v>43.128662045270204</v>
      </c>
      <c r="N50">
        <f t="shared" si="6"/>
        <v>36.381351871936801</v>
      </c>
      <c r="O50">
        <f t="shared" si="7"/>
        <v>6.849627808400839E-3</v>
      </c>
      <c r="P50">
        <f t="shared" si="8"/>
        <v>2.7612161462290015</v>
      </c>
      <c r="Q50">
        <f t="shared" si="9"/>
        <v>6.8402020747217272E-3</v>
      </c>
      <c r="R50">
        <f t="shared" si="10"/>
        <v>4.275972062233303E-3</v>
      </c>
      <c r="S50">
        <f t="shared" si="11"/>
        <v>0</v>
      </c>
      <c r="T50">
        <f t="shared" si="12"/>
        <v>25.060320096633145</v>
      </c>
      <c r="U50">
        <f t="shared" si="13"/>
        <v>24.530999999999999</v>
      </c>
      <c r="V50">
        <f t="shared" si="14"/>
        <v>3.0918482714935815</v>
      </c>
      <c r="W50">
        <f t="shared" si="15"/>
        <v>49.783402557309586</v>
      </c>
      <c r="X50">
        <f t="shared" si="16"/>
        <v>1.5916739174089201</v>
      </c>
      <c r="Y50">
        <f t="shared" si="17"/>
        <v>3.1971979327379625</v>
      </c>
      <c r="Z50">
        <f t="shared" si="18"/>
        <v>1.5001743540846615</v>
      </c>
      <c r="AA50">
        <f t="shared" si="19"/>
        <v>-5.1096141237310455</v>
      </c>
      <c r="AB50">
        <f t="shared" si="20"/>
        <v>83.541738752129362</v>
      </c>
      <c r="AC50">
        <f t="shared" si="21"/>
        <v>6.3876267163112139</v>
      </c>
      <c r="AD50">
        <f t="shared" si="22"/>
        <v>84.81975134470953</v>
      </c>
      <c r="AE50">
        <v>3</v>
      </c>
      <c r="AF50">
        <v>0</v>
      </c>
      <c r="AG50">
        <f t="shared" si="23"/>
        <v>1</v>
      </c>
      <c r="AH50">
        <f t="shared" si="24"/>
        <v>0</v>
      </c>
      <c r="AI50">
        <f t="shared" si="25"/>
        <v>48268.194116561383</v>
      </c>
      <c r="AJ50" t="s">
        <v>303</v>
      </c>
      <c r="AK50" t="s">
        <v>303</v>
      </c>
      <c r="AL50">
        <v>0</v>
      </c>
      <c r="AM50">
        <v>0</v>
      </c>
      <c r="AN50" t="e">
        <f t="shared" si="26"/>
        <v>#DIV/0!</v>
      </c>
      <c r="AO50">
        <v>0</v>
      </c>
      <c r="AP50" t="s">
        <v>303</v>
      </c>
      <c r="AQ50" t="s">
        <v>303</v>
      </c>
      <c r="AR50">
        <v>0</v>
      </c>
      <c r="AS50">
        <v>0</v>
      </c>
      <c r="AT50" t="e">
        <f t="shared" si="27"/>
        <v>#DIV/0!</v>
      </c>
      <c r="AU50">
        <v>0.5</v>
      </c>
      <c r="AV50">
        <f t="shared" si="28"/>
        <v>0</v>
      </c>
      <c r="AW50">
        <f t="shared" si="29"/>
        <v>-0.36804267437650234</v>
      </c>
      <c r="AX50" t="e">
        <f t="shared" si="30"/>
        <v>#DIV/0!</v>
      </c>
      <c r="AY50" t="e">
        <f t="shared" si="31"/>
        <v>#DIV/0!</v>
      </c>
      <c r="AZ50" t="e">
        <f t="shared" si="32"/>
        <v>#DIV/0!</v>
      </c>
      <c r="BA50" t="e">
        <f t="shared" si="33"/>
        <v>#DIV/0!</v>
      </c>
      <c r="BB50" t="s">
        <v>303</v>
      </c>
      <c r="BC50">
        <v>0</v>
      </c>
      <c r="BD50" t="e">
        <f t="shared" si="34"/>
        <v>#DIV/0!</v>
      </c>
      <c r="BE50" t="e">
        <f t="shared" si="35"/>
        <v>#DIV/0!</v>
      </c>
      <c r="BF50" t="e">
        <f t="shared" si="36"/>
        <v>#DIV/0!</v>
      </c>
      <c r="BG50" t="e">
        <f t="shared" si="37"/>
        <v>#DIV/0!</v>
      </c>
      <c r="BH50" t="e">
        <f t="shared" si="38"/>
        <v>#DIV/0!</v>
      </c>
      <c r="BI50" t="e">
        <f t="shared" si="39"/>
        <v>#DIV/0!</v>
      </c>
      <c r="BJ50" t="e">
        <f t="shared" si="40"/>
        <v>#DIV/0!</v>
      </c>
      <c r="BK50" t="e">
        <f t="shared" si="41"/>
        <v>#DIV/0!</v>
      </c>
      <c r="BL50">
        <f t="shared" si="42"/>
        <v>0</v>
      </c>
      <c r="BM50">
        <f t="shared" si="43"/>
        <v>0</v>
      </c>
      <c r="BN50">
        <f t="shared" si="44"/>
        <v>0</v>
      </c>
      <c r="BO50">
        <f t="shared" si="45"/>
        <v>0</v>
      </c>
      <c r="BP50">
        <v>6</v>
      </c>
      <c r="BQ50">
        <v>0.5</v>
      </c>
      <c r="BR50" t="s">
        <v>304</v>
      </c>
      <c r="BS50">
        <v>1634304630.0999999</v>
      </c>
      <c r="BT50">
        <v>400.20600000000002</v>
      </c>
      <c r="BU50">
        <v>400.01299999999998</v>
      </c>
      <c r="BV50">
        <v>17.508900000000001</v>
      </c>
      <c r="BW50">
        <v>17.4406</v>
      </c>
      <c r="BX50">
        <v>397.68099999999998</v>
      </c>
      <c r="BY50">
        <v>17.412400000000002</v>
      </c>
      <c r="BZ50">
        <v>1000.02</v>
      </c>
      <c r="CA50">
        <v>90.806600000000003</v>
      </c>
      <c r="CB50">
        <v>9.9962800000000004E-2</v>
      </c>
      <c r="CC50">
        <v>25.092199999999998</v>
      </c>
      <c r="CD50">
        <v>24.530999999999999</v>
      </c>
      <c r="CE50">
        <v>999.9</v>
      </c>
      <c r="CF50">
        <v>0</v>
      </c>
      <c r="CG50">
        <v>0</v>
      </c>
      <c r="CH50">
        <v>9988.1200000000008</v>
      </c>
      <c r="CI50">
        <v>0</v>
      </c>
      <c r="CJ50">
        <v>1.5289399999999999E-3</v>
      </c>
      <c r="CK50">
        <v>0</v>
      </c>
      <c r="CL50">
        <v>0</v>
      </c>
      <c r="CM50">
        <v>0</v>
      </c>
      <c r="CN50">
        <v>0</v>
      </c>
      <c r="CO50">
        <v>0.13</v>
      </c>
      <c r="CP50">
        <v>0</v>
      </c>
      <c r="CQ50">
        <v>-6.4</v>
      </c>
      <c r="CR50">
        <v>-2.08</v>
      </c>
      <c r="CS50">
        <v>35.75</v>
      </c>
      <c r="CT50">
        <v>40.936999999999998</v>
      </c>
      <c r="CU50">
        <v>37.311999999999998</v>
      </c>
      <c r="CV50">
        <v>41.186999999999998</v>
      </c>
      <c r="CW50">
        <v>35.936999999999998</v>
      </c>
      <c r="CX50">
        <v>0</v>
      </c>
      <c r="CY50">
        <v>0</v>
      </c>
      <c r="CZ50">
        <v>0</v>
      </c>
      <c r="DA50">
        <v>1634304633.0999999</v>
      </c>
      <c r="DB50">
        <v>0</v>
      </c>
      <c r="DC50">
        <v>2.2230769230769232</v>
      </c>
      <c r="DD50">
        <v>0.61538473898815671</v>
      </c>
      <c r="DE50">
        <v>-5.1723078069994006</v>
      </c>
      <c r="DF50">
        <v>-5.6380769230769232</v>
      </c>
      <c r="DG50">
        <v>15</v>
      </c>
      <c r="DH50">
        <v>1634304458.0999999</v>
      </c>
      <c r="DI50" t="s">
        <v>359</v>
      </c>
      <c r="DJ50">
        <v>1634304458.0999999</v>
      </c>
      <c r="DK50">
        <v>1634304455.0999999</v>
      </c>
      <c r="DL50">
        <v>5</v>
      </c>
      <c r="DM50">
        <v>4.0000000000000001E-3</v>
      </c>
      <c r="DN50">
        <v>1E-3</v>
      </c>
      <c r="DO50">
        <v>2.5249999999999999</v>
      </c>
      <c r="DP50">
        <v>9.5000000000000001E-2</v>
      </c>
      <c r="DQ50">
        <v>400</v>
      </c>
      <c r="DR50">
        <v>17</v>
      </c>
      <c r="DS50">
        <v>0.25</v>
      </c>
      <c r="DT50">
        <v>0.18</v>
      </c>
      <c r="DU50">
        <v>0.2241604878048781</v>
      </c>
      <c r="DV50">
        <v>-4.1149902439024257E-2</v>
      </c>
      <c r="DW50">
        <v>2.149812495184111E-2</v>
      </c>
      <c r="DX50">
        <v>1</v>
      </c>
      <c r="DY50">
        <v>2.1847058823529411</v>
      </c>
      <c r="DZ50">
        <v>3.202366863905322</v>
      </c>
      <c r="EA50">
        <v>1.8953181252359059</v>
      </c>
      <c r="EB50">
        <v>0</v>
      </c>
      <c r="EC50">
        <v>6.7800009756097568E-2</v>
      </c>
      <c r="ED50">
        <v>1.4831811846689491E-3</v>
      </c>
      <c r="EE50">
        <v>5.9439712798639685E-4</v>
      </c>
      <c r="EF50">
        <v>1</v>
      </c>
      <c r="EG50">
        <v>2</v>
      </c>
      <c r="EH50">
        <v>3</v>
      </c>
      <c r="EI50" t="s">
        <v>306</v>
      </c>
      <c r="EJ50">
        <v>100</v>
      </c>
      <c r="EK50">
        <v>100</v>
      </c>
      <c r="EL50">
        <v>2.5249999999999999</v>
      </c>
      <c r="EM50">
        <v>9.6500000000000002E-2</v>
      </c>
      <c r="EN50">
        <v>1.912301166613765</v>
      </c>
      <c r="EO50">
        <v>1.948427853356016E-3</v>
      </c>
      <c r="EP50">
        <v>-1.17243448438673E-6</v>
      </c>
      <c r="EQ50">
        <v>3.7522437633766031E-10</v>
      </c>
      <c r="ER50">
        <v>-6.2183884748506578E-2</v>
      </c>
      <c r="ES50">
        <v>1.324990706552629E-3</v>
      </c>
      <c r="ET50">
        <v>4.5198677459254959E-4</v>
      </c>
      <c r="EU50">
        <v>-2.6198240979392152E-7</v>
      </c>
      <c r="EV50">
        <v>2</v>
      </c>
      <c r="EW50">
        <v>2078</v>
      </c>
      <c r="EX50">
        <v>1</v>
      </c>
      <c r="EY50">
        <v>28</v>
      </c>
      <c r="EZ50">
        <v>2.9</v>
      </c>
      <c r="FA50">
        <v>2.9</v>
      </c>
      <c r="FB50">
        <v>1.6186499999999999</v>
      </c>
      <c r="FC50">
        <v>2.50488</v>
      </c>
      <c r="FD50">
        <v>2.8491200000000001</v>
      </c>
      <c r="FE50">
        <v>3.2153299999999998</v>
      </c>
      <c r="FF50">
        <v>3.0981399999999999</v>
      </c>
      <c r="FG50">
        <v>2.3962400000000001</v>
      </c>
      <c r="FH50">
        <v>29.580400000000001</v>
      </c>
      <c r="FI50">
        <v>15.988300000000001</v>
      </c>
      <c r="FJ50">
        <v>18</v>
      </c>
      <c r="FK50">
        <v>1055.67</v>
      </c>
      <c r="FL50">
        <v>836.38499999999999</v>
      </c>
      <c r="FM50">
        <v>24.9999</v>
      </c>
      <c r="FN50">
        <v>23.151700000000002</v>
      </c>
      <c r="FO50">
        <v>30.0001</v>
      </c>
      <c r="FP50">
        <v>22.904399999999999</v>
      </c>
      <c r="FQ50">
        <v>22.9651</v>
      </c>
      <c r="FR50">
        <v>32.419899999999998</v>
      </c>
      <c r="FS50">
        <v>15.9945</v>
      </c>
      <c r="FT50">
        <v>100</v>
      </c>
      <c r="FU50">
        <v>25</v>
      </c>
      <c r="FV50">
        <v>400</v>
      </c>
      <c r="FW50">
        <v>17.3919</v>
      </c>
      <c r="FX50">
        <v>101.313</v>
      </c>
      <c r="FY50">
        <v>102.08199999999999</v>
      </c>
    </row>
    <row r="51" spans="1:181" x14ac:dyDescent="0.2">
      <c r="A51">
        <v>33</v>
      </c>
      <c r="B51">
        <v>1634304635.0999999</v>
      </c>
      <c r="C51">
        <v>1704.099999904633</v>
      </c>
      <c r="D51" t="s">
        <v>374</v>
      </c>
      <c r="E51" t="s">
        <v>375</v>
      </c>
      <c r="F51" t="s">
        <v>302</v>
      </c>
      <c r="G51">
        <v>1634304635.0999999</v>
      </c>
      <c r="H51">
        <f t="shared" ref="H51:H82" si="46">(I51)/1000</f>
        <v>1.1517790005905422E-4</v>
      </c>
      <c r="I51">
        <f t="shared" ref="I51:I78" si="47">1000*BZ51*AG51*(BV51-BW51)/(100*BP51*(1000-AG51*BV51))</f>
        <v>0.11517790005905422</v>
      </c>
      <c r="J51">
        <f t="shared" ref="J51:J78" si="48">BZ51*AG51*(BU51-BT51*(1000-AG51*BW51)/(1000-AG51*BV51))/(100*BP51)</f>
        <v>-0.44274183518223215</v>
      </c>
      <c r="K51">
        <f t="shared" ref="K51:K82" si="49">BT51 - IF(AG51&gt;1, J51*BP51*100/(AI51*CH51), 0)</f>
        <v>400.20699999999999</v>
      </c>
      <c r="L51">
        <f t="shared" ref="L51:L82" si="50">((R51-H51/2)*K51-J51)/(R51+H51/2)</f>
        <v>492.27061080555922</v>
      </c>
      <c r="M51">
        <f t="shared" ref="M51:M82" si="51">L51*(CA51+CB51)/1000</f>
        <v>44.752417270329552</v>
      </c>
      <c r="N51">
        <f t="shared" ref="N51:N78" si="52">(BT51 - IF(AG51&gt;1, J51*BP51*100/(AI51*CH51), 0))*(CA51+CB51)/1000</f>
        <v>36.382896450385701</v>
      </c>
      <c r="O51">
        <f t="shared" ref="O51:O82" si="53">2/((1/Q51-1/P51)+SIGN(Q51)*SQRT((1/Q51-1/P51)*(1/Q51-1/P51) + 4*BQ51/((BQ51+1)*(BQ51+1))*(2*1/Q51*1/P51-1/P51*1/P51)))</f>
        <v>6.8092664862140139E-3</v>
      </c>
      <c r="P51">
        <f t="shared" ref="P51:P78" si="54">IF(LEFT(BR51,1)&lt;&gt;"0",IF(LEFT(BR51,1)="1",3,$B$7),$D$5+$E$5*(CH51*CA51/($K$5*1000))+$F$5*(CH51*CA51/($K$5*1000))*MAX(MIN(BP51,$J$5),$I$5)*MAX(MIN(BP51,$J$5),$I$5)+$G$5*MAX(MIN(BP51,$J$5),$I$5)*(CH51*CA51/($K$5*1000))+$H$5*(CH51*CA51/($K$5*1000))*(CH51*CA51/($K$5*1000)))</f>
        <v>2.7641410961586277</v>
      </c>
      <c r="Q51">
        <f t="shared" ref="Q51:Q78" si="55">H51*(1000-(1000*0.61365*EXP(17.502*U51/(240.97+U51))/(CA51+CB51)+BV51)/2)/(1000*0.61365*EXP(17.502*U51/(240.97+U51))/(CA51+CB51)-BV51)</f>
        <v>6.7999612681024666E-3</v>
      </c>
      <c r="R51">
        <f t="shared" ref="R51:R78" si="56">1/((BQ51+1)/(O51/1.6)+1/(P51/1.37)) + BQ51/((BQ51+1)/(O51/1.6) + BQ51/(P51/1.37))</f>
        <v>4.2508107516835312E-3</v>
      </c>
      <c r="S51">
        <f t="shared" ref="S51:S78" si="57">(BL51*BO51)</f>
        <v>0</v>
      </c>
      <c r="T51">
        <f t="shared" ref="T51:T82" si="58">(CC51+(S51+2*0.95*0.0000000567*(((CC51+$B$9)+273)^4-(CC51+273)^4)-44100*H51)/(1.84*29.3*P51+8*0.95*0.0000000567*(CC51+273)^3))</f>
        <v>25.063740170707995</v>
      </c>
      <c r="U51">
        <f t="shared" ref="U51:U82" si="59">($C$9*CD51+$D$9*CE51+$E$9*T51)</f>
        <v>24.532399999999999</v>
      </c>
      <c r="V51">
        <f t="shared" ref="V51:V82" si="60">0.61365*EXP(17.502*U51/(240.97+U51))</f>
        <v>3.0921072599710056</v>
      </c>
      <c r="W51">
        <f t="shared" ref="W51:W82" si="61">(X51/Y51*100)</f>
        <v>49.782155573696315</v>
      </c>
      <c r="X51">
        <f t="shared" ref="X51:X78" si="62">BV51*(CA51+CB51)/1000</f>
        <v>1.5919375174156098</v>
      </c>
      <c r="Y51">
        <f t="shared" ref="Y51:Y78" si="63">0.61365*EXP(17.502*CC51/(240.97+CC51))</f>
        <v>3.1978075257487468</v>
      </c>
      <c r="Z51">
        <f t="shared" ref="Z51:Z78" si="64">(V51-BV51*(CA51+CB51)/1000)</f>
        <v>1.5001697425553957</v>
      </c>
      <c r="AA51">
        <f t="shared" ref="AA51:AA78" si="65">(-H51*44100)</f>
        <v>-5.0793453926042913</v>
      </c>
      <c r="AB51">
        <f t="shared" ref="AB51:AB78" si="66">2*29.3*P51*0.92*(CC51-U51)</f>
        <v>83.898470998946877</v>
      </c>
      <c r="AC51">
        <f t="shared" ref="AC51:AC78" si="67">2*0.95*0.0000000567*(((CC51+$B$9)+273)^4-(U51+273)^4)</f>
        <v>6.4082629785614298</v>
      </c>
      <c r="AD51">
        <f t="shared" ref="AD51:AD82" si="68">S51+AC51+AA51+AB51</f>
        <v>85.22738858490402</v>
      </c>
      <c r="AE51">
        <v>3</v>
      </c>
      <c r="AF51">
        <v>0</v>
      </c>
      <c r="AG51">
        <f t="shared" ref="AG51:AG78" si="69">IF(AE51*$H$15&gt;=AI51,1,(AI51/(AI51-AE51*$H$15)))</f>
        <v>1</v>
      </c>
      <c r="AH51">
        <f t="shared" ref="AH51:AH82" si="70">(AG51-1)*100</f>
        <v>0</v>
      </c>
      <c r="AI51">
        <f t="shared" ref="AI51:AI78" si="71">MAX(0,($B$15+$C$15*CH51)/(1+$D$15*CH51)*CA51/(CC51+273)*$E$15)</f>
        <v>48347.835341143735</v>
      </c>
      <c r="AJ51" t="s">
        <v>303</v>
      </c>
      <c r="AK51" t="s">
        <v>303</v>
      </c>
      <c r="AL51">
        <v>0</v>
      </c>
      <c r="AM51">
        <v>0</v>
      </c>
      <c r="AN51" t="e">
        <f t="shared" ref="AN51:AN82" si="72">1-AL51/AM51</f>
        <v>#DIV/0!</v>
      </c>
      <c r="AO51">
        <v>0</v>
      </c>
      <c r="AP51" t="s">
        <v>303</v>
      </c>
      <c r="AQ51" t="s">
        <v>303</v>
      </c>
      <c r="AR51">
        <v>0</v>
      </c>
      <c r="AS51">
        <v>0</v>
      </c>
      <c r="AT51" t="e">
        <f t="shared" ref="AT51:AT82" si="73">1-AR51/AS51</f>
        <v>#DIV/0!</v>
      </c>
      <c r="AU51">
        <v>0.5</v>
      </c>
      <c r="AV51">
        <f t="shared" ref="AV51:AV78" si="74">BM51</f>
        <v>0</v>
      </c>
      <c r="AW51">
        <f t="shared" ref="AW51:AW78" si="75">J51</f>
        <v>-0.44274183518223215</v>
      </c>
      <c r="AX51" t="e">
        <f t="shared" ref="AX51:AX78" si="76">AT51*AU51*AV51</f>
        <v>#DIV/0!</v>
      </c>
      <c r="AY51" t="e">
        <f t="shared" ref="AY51:AY78" si="77">(AW51-AO51)/AV51</f>
        <v>#DIV/0!</v>
      </c>
      <c r="AZ51" t="e">
        <f t="shared" ref="AZ51:AZ78" si="78">(AM51-AS51)/AS51</f>
        <v>#DIV/0!</v>
      </c>
      <c r="BA51" t="e">
        <f t="shared" ref="BA51:BA78" si="79">AL51/(AN51+AL51/AS51)</f>
        <v>#DIV/0!</v>
      </c>
      <c r="BB51" t="s">
        <v>303</v>
      </c>
      <c r="BC51">
        <v>0</v>
      </c>
      <c r="BD51" t="e">
        <f t="shared" ref="BD51:BD82" si="80">IF(BC51&lt;&gt;0, BC51, BA51)</f>
        <v>#DIV/0!</v>
      </c>
      <c r="BE51" t="e">
        <f t="shared" ref="BE51:BE82" si="81">1-BD51/AS51</f>
        <v>#DIV/0!</v>
      </c>
      <c r="BF51" t="e">
        <f t="shared" ref="BF51:BF78" si="82">(AS51-AR51)/(AS51-BD51)</f>
        <v>#DIV/0!</v>
      </c>
      <c r="BG51" t="e">
        <f t="shared" ref="BG51:BG78" si="83">(AM51-AS51)/(AM51-BD51)</f>
        <v>#DIV/0!</v>
      </c>
      <c r="BH51" t="e">
        <f t="shared" ref="BH51:BH78" si="84">(AS51-AR51)/(AS51-AL51)</f>
        <v>#DIV/0!</v>
      </c>
      <c r="BI51" t="e">
        <f t="shared" ref="BI51:BI78" si="85">(AM51-AS51)/(AM51-AL51)</f>
        <v>#DIV/0!</v>
      </c>
      <c r="BJ51" t="e">
        <f t="shared" ref="BJ51:BJ78" si="86">(BF51*BD51/AR51)</f>
        <v>#DIV/0!</v>
      </c>
      <c r="BK51" t="e">
        <f t="shared" ref="BK51:BK82" si="87">(1-BJ51)</f>
        <v>#DIV/0!</v>
      </c>
      <c r="BL51">
        <f t="shared" ref="BL51:BL78" si="88">$B$13*CI51+$C$13*CJ51+$F$13*CK51*(1-CN51)</f>
        <v>0</v>
      </c>
      <c r="BM51">
        <f t="shared" ref="BM51:BM82" si="89">BL51*BN51</f>
        <v>0</v>
      </c>
      <c r="BN51">
        <f t="shared" ref="BN51:BN78" si="90">($B$13*$D$11+$C$13*$D$11+$F$13*((CX51+CP51)/MAX(CX51+CP51+CY51, 0.1)*$I$11+CY51/MAX(CX51+CP51+CY51, 0.1)*$J$11))/($B$13+$C$13+$F$13)</f>
        <v>0</v>
      </c>
      <c r="BO51">
        <f t="shared" ref="BO51:BO78" si="91">($B$13*$K$11+$C$13*$K$11+$F$13*((CX51+CP51)/MAX(CX51+CP51+CY51, 0.1)*$P$11+CY51/MAX(CX51+CP51+CY51, 0.1)*$Q$11))/($B$13+$C$13+$F$13)</f>
        <v>0</v>
      </c>
      <c r="BP51">
        <v>6</v>
      </c>
      <c r="BQ51">
        <v>0.5</v>
      </c>
      <c r="BR51" t="s">
        <v>304</v>
      </c>
      <c r="BS51">
        <v>1634304635.0999999</v>
      </c>
      <c r="BT51">
        <v>400.20699999999999</v>
      </c>
      <c r="BU51">
        <v>399.96899999999999</v>
      </c>
      <c r="BV51">
        <v>17.511099999999999</v>
      </c>
      <c r="BW51">
        <v>17.443200000000001</v>
      </c>
      <c r="BX51">
        <v>397.68200000000002</v>
      </c>
      <c r="BY51">
        <v>17.4145</v>
      </c>
      <c r="BZ51">
        <v>999.95</v>
      </c>
      <c r="CA51">
        <v>90.810199999999995</v>
      </c>
      <c r="CB51">
        <v>9.9995100000000003E-2</v>
      </c>
      <c r="CC51">
        <v>25.095400000000001</v>
      </c>
      <c r="CD51">
        <v>24.532399999999999</v>
      </c>
      <c r="CE51">
        <v>999.9</v>
      </c>
      <c r="CF51">
        <v>0</v>
      </c>
      <c r="CG51">
        <v>0</v>
      </c>
      <c r="CH51">
        <v>10005</v>
      </c>
      <c r="CI51">
        <v>0</v>
      </c>
      <c r="CJ51">
        <v>1.5289399999999999E-3</v>
      </c>
      <c r="CK51">
        <v>0</v>
      </c>
      <c r="CL51">
        <v>0</v>
      </c>
      <c r="CM51">
        <v>0</v>
      </c>
      <c r="CN51">
        <v>0</v>
      </c>
      <c r="CO51">
        <v>-1.34</v>
      </c>
      <c r="CP51">
        <v>0</v>
      </c>
      <c r="CQ51">
        <v>-3.78</v>
      </c>
      <c r="CR51">
        <v>-1.57</v>
      </c>
      <c r="CS51">
        <v>35.25</v>
      </c>
      <c r="CT51">
        <v>40.875</v>
      </c>
      <c r="CU51">
        <v>37.436999999999998</v>
      </c>
      <c r="CV51">
        <v>41.186999999999998</v>
      </c>
      <c r="CW51">
        <v>36</v>
      </c>
      <c r="CX51">
        <v>0</v>
      </c>
      <c r="CY51">
        <v>0</v>
      </c>
      <c r="CZ51">
        <v>0</v>
      </c>
      <c r="DA51">
        <v>1634304637.9000001</v>
      </c>
      <c r="DB51">
        <v>0</v>
      </c>
      <c r="DC51">
        <v>2.5107692307692302</v>
      </c>
      <c r="DD51">
        <v>-3.0557264434593789</v>
      </c>
      <c r="DE51">
        <v>3.9367521650091559</v>
      </c>
      <c r="DF51">
        <v>-5.5350000000000001</v>
      </c>
      <c r="DG51">
        <v>15</v>
      </c>
      <c r="DH51">
        <v>1634304458.0999999</v>
      </c>
      <c r="DI51" t="s">
        <v>359</v>
      </c>
      <c r="DJ51">
        <v>1634304458.0999999</v>
      </c>
      <c r="DK51">
        <v>1634304455.0999999</v>
      </c>
      <c r="DL51">
        <v>5</v>
      </c>
      <c r="DM51">
        <v>4.0000000000000001E-3</v>
      </c>
      <c r="DN51">
        <v>1E-3</v>
      </c>
      <c r="DO51">
        <v>2.5249999999999999</v>
      </c>
      <c r="DP51">
        <v>9.5000000000000001E-2</v>
      </c>
      <c r="DQ51">
        <v>400</v>
      </c>
      <c r="DR51">
        <v>17</v>
      </c>
      <c r="DS51">
        <v>0.25</v>
      </c>
      <c r="DT51">
        <v>0.18</v>
      </c>
      <c r="DU51">
        <v>0.22215082926829269</v>
      </c>
      <c r="DV51">
        <v>-5.9219874564460082E-2</v>
      </c>
      <c r="DW51">
        <v>2.0842209822567369E-2</v>
      </c>
      <c r="DX51">
        <v>1</v>
      </c>
      <c r="DY51">
        <v>2.44</v>
      </c>
      <c r="DZ51">
        <v>2.392015655577298</v>
      </c>
      <c r="EA51">
        <v>1.7803948197761399</v>
      </c>
      <c r="EB51">
        <v>0</v>
      </c>
      <c r="EC51">
        <v>6.7839695121951218E-2</v>
      </c>
      <c r="ED51">
        <v>1.804145644599341E-3</v>
      </c>
      <c r="EE51">
        <v>5.747996299671316E-4</v>
      </c>
      <c r="EF51">
        <v>1</v>
      </c>
      <c r="EG51">
        <v>2</v>
      </c>
      <c r="EH51">
        <v>3</v>
      </c>
      <c r="EI51" t="s">
        <v>306</v>
      </c>
      <c r="EJ51">
        <v>100</v>
      </c>
      <c r="EK51">
        <v>100</v>
      </c>
      <c r="EL51">
        <v>2.5249999999999999</v>
      </c>
      <c r="EM51">
        <v>9.6600000000000005E-2</v>
      </c>
      <c r="EN51">
        <v>1.912301166613765</v>
      </c>
      <c r="EO51">
        <v>1.948427853356016E-3</v>
      </c>
      <c r="EP51">
        <v>-1.17243448438673E-6</v>
      </c>
      <c r="EQ51">
        <v>3.7522437633766031E-10</v>
      </c>
      <c r="ER51">
        <v>-6.2183884748506578E-2</v>
      </c>
      <c r="ES51">
        <v>1.324990706552629E-3</v>
      </c>
      <c r="ET51">
        <v>4.5198677459254959E-4</v>
      </c>
      <c r="EU51">
        <v>-2.6198240979392152E-7</v>
      </c>
      <c r="EV51">
        <v>2</v>
      </c>
      <c r="EW51">
        <v>2078</v>
      </c>
      <c r="EX51">
        <v>1</v>
      </c>
      <c r="EY51">
        <v>28</v>
      </c>
      <c r="EZ51">
        <v>3</v>
      </c>
      <c r="FA51">
        <v>3</v>
      </c>
      <c r="FB51">
        <v>1.6186499999999999</v>
      </c>
      <c r="FC51">
        <v>2.50366</v>
      </c>
      <c r="FD51">
        <v>2.8491200000000001</v>
      </c>
      <c r="FE51">
        <v>3.2153299999999998</v>
      </c>
      <c r="FF51">
        <v>3.0981399999999999</v>
      </c>
      <c r="FG51">
        <v>2.3730500000000001</v>
      </c>
      <c r="FH51">
        <v>29.580400000000001</v>
      </c>
      <c r="FI51">
        <v>15.988300000000001</v>
      </c>
      <c r="FJ51">
        <v>18</v>
      </c>
      <c r="FK51">
        <v>1055.2</v>
      </c>
      <c r="FL51">
        <v>836.15599999999995</v>
      </c>
      <c r="FM51">
        <v>25</v>
      </c>
      <c r="FN51">
        <v>23.1511</v>
      </c>
      <c r="FO51">
        <v>30</v>
      </c>
      <c r="FP51">
        <v>22.904299999999999</v>
      </c>
      <c r="FQ51">
        <v>22.9651</v>
      </c>
      <c r="FR51">
        <v>32.4221</v>
      </c>
      <c r="FS51">
        <v>15.9945</v>
      </c>
      <c r="FT51">
        <v>100</v>
      </c>
      <c r="FU51">
        <v>25</v>
      </c>
      <c r="FV51">
        <v>400</v>
      </c>
      <c r="FW51">
        <v>17.3919</v>
      </c>
      <c r="FX51">
        <v>101.31399999999999</v>
      </c>
      <c r="FY51">
        <v>102.083</v>
      </c>
    </row>
    <row r="52" spans="1:181" x14ac:dyDescent="0.2">
      <c r="A52">
        <v>34</v>
      </c>
      <c r="B52">
        <v>1634304640.0999999</v>
      </c>
      <c r="C52">
        <v>1709.099999904633</v>
      </c>
      <c r="D52" t="s">
        <v>376</v>
      </c>
      <c r="E52" t="s">
        <v>377</v>
      </c>
      <c r="F52" t="s">
        <v>302</v>
      </c>
      <c r="G52">
        <v>1634304640.0999999</v>
      </c>
      <c r="H52">
        <f t="shared" si="46"/>
        <v>1.1704566909835095E-4</v>
      </c>
      <c r="I52">
        <f t="shared" si="47"/>
        <v>0.11704566909835094</v>
      </c>
      <c r="J52">
        <f t="shared" si="48"/>
        <v>-0.39516012919308441</v>
      </c>
      <c r="K52">
        <f t="shared" si="49"/>
        <v>400.18</v>
      </c>
      <c r="L52">
        <f t="shared" si="50"/>
        <v>479.79210600809012</v>
      </c>
      <c r="M52">
        <f t="shared" si="51"/>
        <v>43.62070330267877</v>
      </c>
      <c r="N52">
        <f t="shared" si="52"/>
        <v>36.382701651559998</v>
      </c>
      <c r="O52">
        <f t="shared" si="53"/>
        <v>6.914947754573182E-3</v>
      </c>
      <c r="P52">
        <f t="shared" si="54"/>
        <v>2.7616009767883121</v>
      </c>
      <c r="Q52">
        <f t="shared" si="55"/>
        <v>6.9053428636538577E-3</v>
      </c>
      <c r="R52">
        <f t="shared" si="56"/>
        <v>4.3167011206858502E-3</v>
      </c>
      <c r="S52">
        <f t="shared" si="57"/>
        <v>0</v>
      </c>
      <c r="T52">
        <f t="shared" si="58"/>
        <v>25.063999295574227</v>
      </c>
      <c r="U52">
        <f t="shared" si="59"/>
        <v>24.54</v>
      </c>
      <c r="V52">
        <f t="shared" si="60"/>
        <v>3.0935135283267647</v>
      </c>
      <c r="W52">
        <f t="shared" si="61"/>
        <v>49.78799232321402</v>
      </c>
      <c r="X52">
        <f t="shared" si="62"/>
        <v>1.5922000493617998</v>
      </c>
      <c r="Y52">
        <f t="shared" si="63"/>
        <v>3.1979599398697278</v>
      </c>
      <c r="Z52">
        <f t="shared" si="64"/>
        <v>1.5013134789649649</v>
      </c>
      <c r="AA52">
        <f t="shared" si="65"/>
        <v>-5.1617140072372765</v>
      </c>
      <c r="AB52">
        <f t="shared" si="66"/>
        <v>82.808964800872189</v>
      </c>
      <c r="AC52">
        <f t="shared" si="67"/>
        <v>6.3311307152860463</v>
      </c>
      <c r="AD52">
        <f t="shared" si="68"/>
        <v>83.978381508920961</v>
      </c>
      <c r="AE52">
        <v>3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48278.278919493925</v>
      </c>
      <c r="AJ52" t="s">
        <v>303</v>
      </c>
      <c r="AK52" t="s">
        <v>303</v>
      </c>
      <c r="AL52">
        <v>0</v>
      </c>
      <c r="AM52">
        <v>0</v>
      </c>
      <c r="AN52" t="e">
        <f t="shared" si="72"/>
        <v>#DIV/0!</v>
      </c>
      <c r="AO52">
        <v>0</v>
      </c>
      <c r="AP52" t="s">
        <v>303</v>
      </c>
      <c r="AQ52" t="s">
        <v>303</v>
      </c>
      <c r="AR52">
        <v>0</v>
      </c>
      <c r="AS52">
        <v>0</v>
      </c>
      <c r="AT52" t="e">
        <f t="shared" si="73"/>
        <v>#DIV/0!</v>
      </c>
      <c r="AU52">
        <v>0.5</v>
      </c>
      <c r="AV52">
        <f t="shared" si="74"/>
        <v>0</v>
      </c>
      <c r="AW52">
        <f t="shared" si="75"/>
        <v>-0.39516012919308441</v>
      </c>
      <c r="AX52" t="e">
        <f t="shared" si="76"/>
        <v>#DIV/0!</v>
      </c>
      <c r="AY52" t="e">
        <f t="shared" si="77"/>
        <v>#DIV/0!</v>
      </c>
      <c r="AZ52" t="e">
        <f t="shared" si="78"/>
        <v>#DIV/0!</v>
      </c>
      <c r="BA52" t="e">
        <f t="shared" si="79"/>
        <v>#DIV/0!</v>
      </c>
      <c r="BB52" t="s">
        <v>303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 t="e">
        <f t="shared" si="84"/>
        <v>#DIV/0!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f t="shared" si="88"/>
        <v>0</v>
      </c>
      <c r="BM52">
        <f t="shared" si="89"/>
        <v>0</v>
      </c>
      <c r="BN52">
        <f t="shared" si="90"/>
        <v>0</v>
      </c>
      <c r="BO52">
        <f t="shared" si="91"/>
        <v>0</v>
      </c>
      <c r="BP52">
        <v>6</v>
      </c>
      <c r="BQ52">
        <v>0.5</v>
      </c>
      <c r="BR52" t="s">
        <v>304</v>
      </c>
      <c r="BS52">
        <v>1634304640.0999999</v>
      </c>
      <c r="BT52">
        <v>400.18</v>
      </c>
      <c r="BU52">
        <v>399.971</v>
      </c>
      <c r="BV52">
        <v>17.512899999999998</v>
      </c>
      <c r="BW52">
        <v>17.443899999999999</v>
      </c>
      <c r="BX52">
        <v>397.65499999999997</v>
      </c>
      <c r="BY52">
        <v>17.4163</v>
      </c>
      <c r="BZ52">
        <v>999.96400000000006</v>
      </c>
      <c r="CA52">
        <v>90.815799999999996</v>
      </c>
      <c r="CB52">
        <v>0.10004200000000001</v>
      </c>
      <c r="CC52">
        <v>25.0962</v>
      </c>
      <c r="CD52">
        <v>24.54</v>
      </c>
      <c r="CE52">
        <v>999.9</v>
      </c>
      <c r="CF52">
        <v>0</v>
      </c>
      <c r="CG52">
        <v>0</v>
      </c>
      <c r="CH52">
        <v>9989.3799999999992</v>
      </c>
      <c r="CI52">
        <v>0</v>
      </c>
      <c r="CJ52">
        <v>1.5289399999999999E-3</v>
      </c>
      <c r="CK52">
        <v>0</v>
      </c>
      <c r="CL52">
        <v>0</v>
      </c>
      <c r="CM52">
        <v>0</v>
      </c>
      <c r="CN52">
        <v>0</v>
      </c>
      <c r="CO52">
        <v>0.62</v>
      </c>
      <c r="CP52">
        <v>0</v>
      </c>
      <c r="CQ52">
        <v>-3.51</v>
      </c>
      <c r="CR52">
        <v>-1.26</v>
      </c>
      <c r="CS52">
        <v>35.811999999999998</v>
      </c>
      <c r="CT52">
        <v>40.936999999999998</v>
      </c>
      <c r="CU52">
        <v>37.311999999999998</v>
      </c>
      <c r="CV52">
        <v>41.25</v>
      </c>
      <c r="CW52">
        <v>36</v>
      </c>
      <c r="CX52">
        <v>0</v>
      </c>
      <c r="CY52">
        <v>0</v>
      </c>
      <c r="CZ52">
        <v>0</v>
      </c>
      <c r="DA52">
        <v>1634304643.3</v>
      </c>
      <c r="DB52">
        <v>0</v>
      </c>
      <c r="DC52">
        <v>2.2355999999999998</v>
      </c>
      <c r="DD52">
        <v>-1.990769172786957</v>
      </c>
      <c r="DE52">
        <v>6.5884615250992828</v>
      </c>
      <c r="DF52">
        <v>-5.0304000000000002</v>
      </c>
      <c r="DG52">
        <v>15</v>
      </c>
      <c r="DH52">
        <v>1634304458.0999999</v>
      </c>
      <c r="DI52" t="s">
        <v>359</v>
      </c>
      <c r="DJ52">
        <v>1634304458.0999999</v>
      </c>
      <c r="DK52">
        <v>1634304455.0999999</v>
      </c>
      <c r="DL52">
        <v>5</v>
      </c>
      <c r="DM52">
        <v>4.0000000000000001E-3</v>
      </c>
      <c r="DN52">
        <v>1E-3</v>
      </c>
      <c r="DO52">
        <v>2.5249999999999999</v>
      </c>
      <c r="DP52">
        <v>9.5000000000000001E-2</v>
      </c>
      <c r="DQ52">
        <v>400</v>
      </c>
      <c r="DR52">
        <v>17</v>
      </c>
      <c r="DS52">
        <v>0.25</v>
      </c>
      <c r="DT52">
        <v>0.18</v>
      </c>
      <c r="DU52">
        <v>0.2201389024390244</v>
      </c>
      <c r="DV52">
        <v>-1.5950487804878091E-2</v>
      </c>
      <c r="DW52">
        <v>1.7123572233598401E-2</v>
      </c>
      <c r="DX52">
        <v>1</v>
      </c>
      <c r="DY52">
        <v>2.4411764705882359</v>
      </c>
      <c r="DZ52">
        <v>-1.962008263428072</v>
      </c>
      <c r="EA52">
        <v>1.8476897573581901</v>
      </c>
      <c r="EB52">
        <v>0</v>
      </c>
      <c r="EC52">
        <v>6.7976885365853654E-2</v>
      </c>
      <c r="ED52">
        <v>-7.872710801392934E-4</v>
      </c>
      <c r="EE52">
        <v>5.0274556992431485E-4</v>
      </c>
      <c r="EF52">
        <v>1</v>
      </c>
      <c r="EG52">
        <v>2</v>
      </c>
      <c r="EH52">
        <v>3</v>
      </c>
      <c r="EI52" t="s">
        <v>306</v>
      </c>
      <c r="EJ52">
        <v>100</v>
      </c>
      <c r="EK52">
        <v>100</v>
      </c>
      <c r="EL52">
        <v>2.5249999999999999</v>
      </c>
      <c r="EM52">
        <v>9.6600000000000005E-2</v>
      </c>
      <c r="EN52">
        <v>1.912301166613765</v>
      </c>
      <c r="EO52">
        <v>1.948427853356016E-3</v>
      </c>
      <c r="EP52">
        <v>-1.17243448438673E-6</v>
      </c>
      <c r="EQ52">
        <v>3.7522437633766031E-10</v>
      </c>
      <c r="ER52">
        <v>-6.2183884748506578E-2</v>
      </c>
      <c r="ES52">
        <v>1.324990706552629E-3</v>
      </c>
      <c r="ET52">
        <v>4.5198677459254959E-4</v>
      </c>
      <c r="EU52">
        <v>-2.6198240979392152E-7</v>
      </c>
      <c r="EV52">
        <v>2</v>
      </c>
      <c r="EW52">
        <v>2078</v>
      </c>
      <c r="EX52">
        <v>1</v>
      </c>
      <c r="EY52">
        <v>28</v>
      </c>
      <c r="EZ52">
        <v>3</v>
      </c>
      <c r="FA52">
        <v>3.1</v>
      </c>
      <c r="FB52">
        <v>1.6186499999999999</v>
      </c>
      <c r="FC52">
        <v>2.50366</v>
      </c>
      <c r="FD52">
        <v>2.8491200000000001</v>
      </c>
      <c r="FE52">
        <v>3.2141099999999998</v>
      </c>
      <c r="FF52">
        <v>3.0981399999999999</v>
      </c>
      <c r="FG52">
        <v>2.36816</v>
      </c>
      <c r="FH52">
        <v>29.601700000000001</v>
      </c>
      <c r="FI52">
        <v>15.988300000000001</v>
      </c>
      <c r="FJ52">
        <v>18</v>
      </c>
      <c r="FK52">
        <v>1056.08</v>
      </c>
      <c r="FL52">
        <v>836.02200000000005</v>
      </c>
      <c r="FM52">
        <v>25</v>
      </c>
      <c r="FN52">
        <v>23.149799999999999</v>
      </c>
      <c r="FO52">
        <v>30</v>
      </c>
      <c r="FP52">
        <v>22.9025</v>
      </c>
      <c r="FQ52">
        <v>22.964500000000001</v>
      </c>
      <c r="FR52">
        <v>32.422800000000002</v>
      </c>
      <c r="FS52">
        <v>15.9945</v>
      </c>
      <c r="FT52">
        <v>100</v>
      </c>
      <c r="FU52">
        <v>25</v>
      </c>
      <c r="FV52">
        <v>400</v>
      </c>
      <c r="FW52">
        <v>17.3919</v>
      </c>
      <c r="FX52">
        <v>101.31399999999999</v>
      </c>
      <c r="FY52">
        <v>102.081</v>
      </c>
    </row>
    <row r="53" spans="1:181" x14ac:dyDescent="0.2">
      <c r="A53">
        <v>35</v>
      </c>
      <c r="B53">
        <v>1634304645.0999999</v>
      </c>
      <c r="C53">
        <v>1714.099999904633</v>
      </c>
      <c r="D53" t="s">
        <v>378</v>
      </c>
      <c r="E53" t="s">
        <v>379</v>
      </c>
      <c r="F53" t="s">
        <v>302</v>
      </c>
      <c r="G53">
        <v>1634304645.0999999</v>
      </c>
      <c r="H53">
        <f t="shared" si="46"/>
        <v>1.1840956806173205E-4</v>
      </c>
      <c r="I53">
        <f t="shared" si="47"/>
        <v>0.11840956806173206</v>
      </c>
      <c r="J53">
        <f t="shared" si="48"/>
        <v>-0.37572409367030601</v>
      </c>
      <c r="K53">
        <f t="shared" si="49"/>
        <v>400.17200000000003</v>
      </c>
      <c r="L53">
        <f t="shared" si="50"/>
        <v>474.37483298381483</v>
      </c>
      <c r="M53">
        <f t="shared" si="51"/>
        <v>43.128190684956728</v>
      </c>
      <c r="N53">
        <f t="shared" si="52"/>
        <v>36.381977126028005</v>
      </c>
      <c r="O53">
        <f t="shared" si="53"/>
        <v>6.9935089603886677E-3</v>
      </c>
      <c r="P53">
        <f t="shared" si="54"/>
        <v>2.7657305850681135</v>
      </c>
      <c r="Q53">
        <f t="shared" si="55"/>
        <v>6.9836994001065489E-3</v>
      </c>
      <c r="R53">
        <f t="shared" si="56"/>
        <v>4.3656923094739751E-3</v>
      </c>
      <c r="S53">
        <f t="shared" si="57"/>
        <v>0</v>
      </c>
      <c r="T53">
        <f t="shared" si="58"/>
        <v>25.066469316776672</v>
      </c>
      <c r="U53">
        <f t="shared" si="59"/>
        <v>24.543299999999999</v>
      </c>
      <c r="V53">
        <f t="shared" si="60"/>
        <v>3.0941243188975949</v>
      </c>
      <c r="W53">
        <f t="shared" si="61"/>
        <v>49.784808088808703</v>
      </c>
      <c r="X53">
        <f t="shared" si="62"/>
        <v>1.5923638204803003</v>
      </c>
      <c r="Y53">
        <f t="shared" si="63"/>
        <v>3.1984934392832445</v>
      </c>
      <c r="Z53">
        <f t="shared" si="64"/>
        <v>1.5017604984172945</v>
      </c>
      <c r="AA53">
        <f t="shared" si="65"/>
        <v>-5.2218619515223832</v>
      </c>
      <c r="AB53">
        <f t="shared" si="66"/>
        <v>82.858241599828418</v>
      </c>
      <c r="AC53">
        <f t="shared" si="67"/>
        <v>6.3256336309780652</v>
      </c>
      <c r="AD53">
        <f t="shared" si="68"/>
        <v>83.962013279284093</v>
      </c>
      <c r="AE53">
        <v>2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48390.904725897461</v>
      </c>
      <c r="AJ53" t="s">
        <v>303</v>
      </c>
      <c r="AK53" t="s">
        <v>303</v>
      </c>
      <c r="AL53">
        <v>0</v>
      </c>
      <c r="AM53">
        <v>0</v>
      </c>
      <c r="AN53" t="e">
        <f t="shared" si="72"/>
        <v>#DIV/0!</v>
      </c>
      <c r="AO53">
        <v>0</v>
      </c>
      <c r="AP53" t="s">
        <v>303</v>
      </c>
      <c r="AQ53" t="s">
        <v>303</v>
      </c>
      <c r="AR53">
        <v>0</v>
      </c>
      <c r="AS53">
        <v>0</v>
      </c>
      <c r="AT53" t="e">
        <f t="shared" si="73"/>
        <v>#DIV/0!</v>
      </c>
      <c r="AU53">
        <v>0.5</v>
      </c>
      <c r="AV53">
        <f t="shared" si="74"/>
        <v>0</v>
      </c>
      <c r="AW53">
        <f t="shared" si="75"/>
        <v>-0.37572409367030601</v>
      </c>
      <c r="AX53" t="e">
        <f t="shared" si="76"/>
        <v>#DIV/0!</v>
      </c>
      <c r="AY53" t="e">
        <f t="shared" si="77"/>
        <v>#DIV/0!</v>
      </c>
      <c r="AZ53" t="e">
        <f t="shared" si="78"/>
        <v>#DIV/0!</v>
      </c>
      <c r="BA53" t="e">
        <f t="shared" si="79"/>
        <v>#DIV/0!</v>
      </c>
      <c r="BB53" t="s">
        <v>303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 t="e">
        <f t="shared" si="84"/>
        <v>#DIV/0!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f t="shared" si="88"/>
        <v>0</v>
      </c>
      <c r="BM53">
        <f t="shared" si="89"/>
        <v>0</v>
      </c>
      <c r="BN53">
        <f t="shared" si="90"/>
        <v>0</v>
      </c>
      <c r="BO53">
        <f t="shared" si="91"/>
        <v>0</v>
      </c>
      <c r="BP53">
        <v>6</v>
      </c>
      <c r="BQ53">
        <v>0.5</v>
      </c>
      <c r="BR53" t="s">
        <v>304</v>
      </c>
      <c r="BS53">
        <v>1634304645.0999999</v>
      </c>
      <c r="BT53">
        <v>400.17200000000003</v>
      </c>
      <c r="BU53">
        <v>399.97500000000002</v>
      </c>
      <c r="BV53">
        <v>17.514700000000001</v>
      </c>
      <c r="BW53">
        <v>17.444900000000001</v>
      </c>
      <c r="BX53">
        <v>397.64699999999999</v>
      </c>
      <c r="BY53">
        <v>17.417999999999999</v>
      </c>
      <c r="BZ53">
        <v>1000.02</v>
      </c>
      <c r="CA53">
        <v>90.815600000000003</v>
      </c>
      <c r="CB53">
        <v>0.100249</v>
      </c>
      <c r="CC53">
        <v>25.099</v>
      </c>
      <c r="CD53">
        <v>24.543299999999999</v>
      </c>
      <c r="CE53">
        <v>999.9</v>
      </c>
      <c r="CF53">
        <v>0</v>
      </c>
      <c r="CG53">
        <v>0</v>
      </c>
      <c r="CH53">
        <v>10013.799999999999</v>
      </c>
      <c r="CI53">
        <v>0</v>
      </c>
      <c r="CJ53">
        <v>1.5289399999999999E-3</v>
      </c>
      <c r="CK53">
        <v>0</v>
      </c>
      <c r="CL53">
        <v>0</v>
      </c>
      <c r="CM53">
        <v>0</v>
      </c>
      <c r="CN53">
        <v>0</v>
      </c>
      <c r="CO53">
        <v>3.41</v>
      </c>
      <c r="CP53">
        <v>0</v>
      </c>
      <c r="CQ53">
        <v>-10.55</v>
      </c>
      <c r="CR53">
        <v>-2.97</v>
      </c>
      <c r="CS53">
        <v>35.25</v>
      </c>
      <c r="CT53">
        <v>40.936999999999998</v>
      </c>
      <c r="CU53">
        <v>37.436999999999998</v>
      </c>
      <c r="CV53">
        <v>41.186999999999998</v>
      </c>
      <c r="CW53">
        <v>36</v>
      </c>
      <c r="CX53">
        <v>0</v>
      </c>
      <c r="CY53">
        <v>0</v>
      </c>
      <c r="CZ53">
        <v>0</v>
      </c>
      <c r="DA53">
        <v>1634304648.0999999</v>
      </c>
      <c r="DB53">
        <v>0</v>
      </c>
      <c r="DC53">
        <v>2.2852000000000001</v>
      </c>
      <c r="DD53">
        <v>-1.9523077427800191</v>
      </c>
      <c r="DE53">
        <v>-8.5800000918828552</v>
      </c>
      <c r="DF53">
        <v>-5.0583999999999998</v>
      </c>
      <c r="DG53">
        <v>15</v>
      </c>
      <c r="DH53">
        <v>1634304458.0999999</v>
      </c>
      <c r="DI53" t="s">
        <v>359</v>
      </c>
      <c r="DJ53">
        <v>1634304458.0999999</v>
      </c>
      <c r="DK53">
        <v>1634304455.0999999</v>
      </c>
      <c r="DL53">
        <v>5</v>
      </c>
      <c r="DM53">
        <v>4.0000000000000001E-3</v>
      </c>
      <c r="DN53">
        <v>1E-3</v>
      </c>
      <c r="DO53">
        <v>2.5249999999999999</v>
      </c>
      <c r="DP53">
        <v>9.5000000000000001E-2</v>
      </c>
      <c r="DQ53">
        <v>400</v>
      </c>
      <c r="DR53">
        <v>17</v>
      </c>
      <c r="DS53">
        <v>0.25</v>
      </c>
      <c r="DT53">
        <v>0.18</v>
      </c>
      <c r="DU53">
        <v>0.21389624390243911</v>
      </c>
      <c r="DV53">
        <v>-2.8777149825784241E-2</v>
      </c>
      <c r="DW53">
        <v>1.5970078941693631E-2</v>
      </c>
      <c r="DX53">
        <v>1</v>
      </c>
      <c r="DY53">
        <v>2.2091176470588239</v>
      </c>
      <c r="DZ53">
        <v>-1.1546069315300149</v>
      </c>
      <c r="EA53">
        <v>1.781475541175412</v>
      </c>
      <c r="EB53">
        <v>0</v>
      </c>
      <c r="EC53">
        <v>6.8241587804878046E-2</v>
      </c>
      <c r="ED53">
        <v>4.8738543554005549E-3</v>
      </c>
      <c r="EE53">
        <v>7.772802414533098E-4</v>
      </c>
      <c r="EF53">
        <v>1</v>
      </c>
      <c r="EG53">
        <v>2</v>
      </c>
      <c r="EH53">
        <v>3</v>
      </c>
      <c r="EI53" t="s">
        <v>306</v>
      </c>
      <c r="EJ53">
        <v>100</v>
      </c>
      <c r="EK53">
        <v>100</v>
      </c>
      <c r="EL53">
        <v>2.5249999999999999</v>
      </c>
      <c r="EM53">
        <v>9.6699999999999994E-2</v>
      </c>
      <c r="EN53">
        <v>1.912301166613765</v>
      </c>
      <c r="EO53">
        <v>1.948427853356016E-3</v>
      </c>
      <c r="EP53">
        <v>-1.17243448438673E-6</v>
      </c>
      <c r="EQ53">
        <v>3.7522437633766031E-10</v>
      </c>
      <c r="ER53">
        <v>-6.2183884748506578E-2</v>
      </c>
      <c r="ES53">
        <v>1.324990706552629E-3</v>
      </c>
      <c r="ET53">
        <v>4.5198677459254959E-4</v>
      </c>
      <c r="EU53">
        <v>-2.6198240979392152E-7</v>
      </c>
      <c r="EV53">
        <v>2</v>
      </c>
      <c r="EW53">
        <v>2078</v>
      </c>
      <c r="EX53">
        <v>1</v>
      </c>
      <c r="EY53">
        <v>28</v>
      </c>
      <c r="EZ53">
        <v>3.1</v>
      </c>
      <c r="FA53">
        <v>3.2</v>
      </c>
      <c r="FB53">
        <v>1.6186499999999999</v>
      </c>
      <c r="FC53">
        <v>2.50732</v>
      </c>
      <c r="FD53">
        <v>2.8491200000000001</v>
      </c>
      <c r="FE53">
        <v>3.2141099999999998</v>
      </c>
      <c r="FF53">
        <v>3.0981399999999999</v>
      </c>
      <c r="FG53">
        <v>2.3852500000000001</v>
      </c>
      <c r="FH53">
        <v>29.601700000000001</v>
      </c>
      <c r="FI53">
        <v>15.988300000000001</v>
      </c>
      <c r="FJ53">
        <v>18</v>
      </c>
      <c r="FK53">
        <v>1056.58</v>
      </c>
      <c r="FL53">
        <v>836.024</v>
      </c>
      <c r="FM53">
        <v>25.0001</v>
      </c>
      <c r="FN53">
        <v>23.149799999999999</v>
      </c>
      <c r="FO53">
        <v>30</v>
      </c>
      <c r="FP53">
        <v>22.9025</v>
      </c>
      <c r="FQ53">
        <v>22.963100000000001</v>
      </c>
      <c r="FR53">
        <v>32.424199999999999</v>
      </c>
      <c r="FS53">
        <v>15.9945</v>
      </c>
      <c r="FT53">
        <v>100</v>
      </c>
      <c r="FU53">
        <v>25</v>
      </c>
      <c r="FV53">
        <v>400</v>
      </c>
      <c r="FW53">
        <v>17.3919</v>
      </c>
      <c r="FX53">
        <v>101.316</v>
      </c>
      <c r="FY53">
        <v>102.083</v>
      </c>
    </row>
    <row r="54" spans="1:181" x14ac:dyDescent="0.2">
      <c r="A54">
        <v>36</v>
      </c>
      <c r="B54">
        <v>1634304650.0999999</v>
      </c>
      <c r="C54">
        <v>1719.099999904633</v>
      </c>
      <c r="D54" t="s">
        <v>380</v>
      </c>
      <c r="E54" t="s">
        <v>381</v>
      </c>
      <c r="F54" t="s">
        <v>302</v>
      </c>
      <c r="G54">
        <v>1634304650.0999999</v>
      </c>
      <c r="H54">
        <f t="shared" si="46"/>
        <v>1.2891779608147536E-4</v>
      </c>
      <c r="I54">
        <f t="shared" si="47"/>
        <v>0.12891779608147536</v>
      </c>
      <c r="J54">
        <f t="shared" si="48"/>
        <v>-0.41157784519686419</v>
      </c>
      <c r="K54">
        <f t="shared" si="49"/>
        <v>400.23399999999998</v>
      </c>
      <c r="L54">
        <f t="shared" si="50"/>
        <v>475.09648977903089</v>
      </c>
      <c r="M54">
        <f t="shared" si="51"/>
        <v>43.193566027514471</v>
      </c>
      <c r="N54">
        <f t="shared" si="52"/>
        <v>36.387416193070003</v>
      </c>
      <c r="O54">
        <f t="shared" si="53"/>
        <v>7.6004884895365145E-3</v>
      </c>
      <c r="P54">
        <f t="shared" si="54"/>
        <v>2.7630698047449616</v>
      </c>
      <c r="Q54">
        <f t="shared" si="55"/>
        <v>7.5888926413866936E-3</v>
      </c>
      <c r="R54">
        <f t="shared" si="56"/>
        <v>4.7440982453635693E-3</v>
      </c>
      <c r="S54">
        <f t="shared" si="57"/>
        <v>0</v>
      </c>
      <c r="T54">
        <f t="shared" si="58"/>
        <v>25.062750690095772</v>
      </c>
      <c r="U54">
        <f t="shared" si="59"/>
        <v>24.558700000000002</v>
      </c>
      <c r="V54">
        <f t="shared" si="60"/>
        <v>3.0969760688830554</v>
      </c>
      <c r="W54">
        <f t="shared" si="61"/>
        <v>49.787194620217292</v>
      </c>
      <c r="X54">
        <f t="shared" si="62"/>
        <v>1.5923642597540002</v>
      </c>
      <c r="Y54">
        <f t="shared" si="63"/>
        <v>3.1983410029441228</v>
      </c>
      <c r="Z54">
        <f t="shared" si="64"/>
        <v>1.5046118091290552</v>
      </c>
      <c r="AA54">
        <f t="shared" si="65"/>
        <v>-5.6852748071930632</v>
      </c>
      <c r="AB54">
        <f t="shared" si="66"/>
        <v>80.365333119584406</v>
      </c>
      <c r="AC54">
        <f t="shared" si="67"/>
        <v>6.1416773932712498</v>
      </c>
      <c r="AD54">
        <f t="shared" si="68"/>
        <v>80.82173570566259</v>
      </c>
      <c r="AE54">
        <v>2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48318.154756021424</v>
      </c>
      <c r="AJ54" t="s">
        <v>303</v>
      </c>
      <c r="AK54" t="s">
        <v>303</v>
      </c>
      <c r="AL54">
        <v>0</v>
      </c>
      <c r="AM54">
        <v>0</v>
      </c>
      <c r="AN54" t="e">
        <f t="shared" si="72"/>
        <v>#DIV/0!</v>
      </c>
      <c r="AO54">
        <v>0</v>
      </c>
      <c r="AP54" t="s">
        <v>303</v>
      </c>
      <c r="AQ54" t="s">
        <v>303</v>
      </c>
      <c r="AR54">
        <v>0</v>
      </c>
      <c r="AS54">
        <v>0</v>
      </c>
      <c r="AT54" t="e">
        <f t="shared" si="73"/>
        <v>#DIV/0!</v>
      </c>
      <c r="AU54">
        <v>0.5</v>
      </c>
      <c r="AV54">
        <f t="shared" si="74"/>
        <v>0</v>
      </c>
      <c r="AW54">
        <f t="shared" si="75"/>
        <v>-0.41157784519686419</v>
      </c>
      <c r="AX54" t="e">
        <f t="shared" si="76"/>
        <v>#DIV/0!</v>
      </c>
      <c r="AY54" t="e">
        <f t="shared" si="77"/>
        <v>#DIV/0!</v>
      </c>
      <c r="AZ54" t="e">
        <f t="shared" si="78"/>
        <v>#DIV/0!</v>
      </c>
      <c r="BA54" t="e">
        <f t="shared" si="79"/>
        <v>#DIV/0!</v>
      </c>
      <c r="BB54" t="s">
        <v>303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 t="e">
        <f t="shared" si="84"/>
        <v>#DIV/0!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f t="shared" si="88"/>
        <v>0</v>
      </c>
      <c r="BM54">
        <f t="shared" si="89"/>
        <v>0</v>
      </c>
      <c r="BN54">
        <f t="shared" si="90"/>
        <v>0</v>
      </c>
      <c r="BO54">
        <f t="shared" si="91"/>
        <v>0</v>
      </c>
      <c r="BP54">
        <v>6</v>
      </c>
      <c r="BQ54">
        <v>0.5</v>
      </c>
      <c r="BR54" t="s">
        <v>304</v>
      </c>
      <c r="BS54">
        <v>1634304650.0999999</v>
      </c>
      <c r="BT54">
        <v>400.23399999999998</v>
      </c>
      <c r="BU54">
        <v>400.01799999999997</v>
      </c>
      <c r="BV54">
        <v>17.514800000000001</v>
      </c>
      <c r="BW54">
        <v>17.438800000000001</v>
      </c>
      <c r="BX54">
        <v>397.709</v>
      </c>
      <c r="BY54">
        <v>17.418199999999999</v>
      </c>
      <c r="BZ54">
        <v>999.94600000000003</v>
      </c>
      <c r="CA54">
        <v>90.815200000000004</v>
      </c>
      <c r="CB54">
        <v>0.10015499999999999</v>
      </c>
      <c r="CC54">
        <v>25.098199999999999</v>
      </c>
      <c r="CD54">
        <v>24.558700000000002</v>
      </c>
      <c r="CE54">
        <v>999.9</v>
      </c>
      <c r="CF54">
        <v>0</v>
      </c>
      <c r="CG54">
        <v>0</v>
      </c>
      <c r="CH54">
        <v>9998.1200000000008</v>
      </c>
      <c r="CI54">
        <v>0</v>
      </c>
      <c r="CJ54">
        <v>1.5289399999999999E-3</v>
      </c>
      <c r="CK54">
        <v>0</v>
      </c>
      <c r="CL54">
        <v>0</v>
      </c>
      <c r="CM54">
        <v>0</v>
      </c>
      <c r="CN54">
        <v>0</v>
      </c>
      <c r="CO54">
        <v>1.47</v>
      </c>
      <c r="CP54">
        <v>0</v>
      </c>
      <c r="CQ54">
        <v>-4.96</v>
      </c>
      <c r="CR54">
        <v>-1.74</v>
      </c>
      <c r="CS54">
        <v>35.875</v>
      </c>
      <c r="CT54">
        <v>40.936999999999998</v>
      </c>
      <c r="CU54">
        <v>37.311999999999998</v>
      </c>
      <c r="CV54">
        <v>41.125</v>
      </c>
      <c r="CW54">
        <v>36.061999999999998</v>
      </c>
      <c r="CX54">
        <v>0</v>
      </c>
      <c r="CY54">
        <v>0</v>
      </c>
      <c r="CZ54">
        <v>0</v>
      </c>
      <c r="DA54">
        <v>1634304652.9000001</v>
      </c>
      <c r="DB54">
        <v>0</v>
      </c>
      <c r="DC54">
        <v>2.0775999999999999</v>
      </c>
      <c r="DD54">
        <v>2.0153846268917248</v>
      </c>
      <c r="DE54">
        <v>-2.9730770723848048</v>
      </c>
      <c r="DF54">
        <v>-4.9863999999999997</v>
      </c>
      <c r="DG54">
        <v>15</v>
      </c>
      <c r="DH54">
        <v>1634304458.0999999</v>
      </c>
      <c r="DI54" t="s">
        <v>359</v>
      </c>
      <c r="DJ54">
        <v>1634304458.0999999</v>
      </c>
      <c r="DK54">
        <v>1634304455.0999999</v>
      </c>
      <c r="DL54">
        <v>5</v>
      </c>
      <c r="DM54">
        <v>4.0000000000000001E-3</v>
      </c>
      <c r="DN54">
        <v>1E-3</v>
      </c>
      <c r="DO54">
        <v>2.5249999999999999</v>
      </c>
      <c r="DP54">
        <v>9.5000000000000001E-2</v>
      </c>
      <c r="DQ54">
        <v>400</v>
      </c>
      <c r="DR54">
        <v>17</v>
      </c>
      <c r="DS54">
        <v>0.25</v>
      </c>
      <c r="DT54">
        <v>0.18</v>
      </c>
      <c r="DU54">
        <v>0.20431297560975609</v>
      </c>
      <c r="DV54">
        <v>-0.15604423693379749</v>
      </c>
      <c r="DW54">
        <v>2.3136816220134589E-2</v>
      </c>
      <c r="DX54">
        <v>1</v>
      </c>
      <c r="DY54">
        <v>2.246285714285714</v>
      </c>
      <c r="DZ54">
        <v>-1.287123287671232</v>
      </c>
      <c r="EA54">
        <v>1.693351850560278</v>
      </c>
      <c r="EB54">
        <v>0</v>
      </c>
      <c r="EC54">
        <v>6.8697580487804874E-2</v>
      </c>
      <c r="ED54">
        <v>9.0113059233449914E-3</v>
      </c>
      <c r="EE54">
        <v>1.2828384593509829E-3</v>
      </c>
      <c r="EF54">
        <v>1</v>
      </c>
      <c r="EG54">
        <v>2</v>
      </c>
      <c r="EH54">
        <v>3</v>
      </c>
      <c r="EI54" t="s">
        <v>306</v>
      </c>
      <c r="EJ54">
        <v>100</v>
      </c>
      <c r="EK54">
        <v>100</v>
      </c>
      <c r="EL54">
        <v>2.5249999999999999</v>
      </c>
      <c r="EM54">
        <v>9.6600000000000005E-2</v>
      </c>
      <c r="EN54">
        <v>1.912301166613765</v>
      </c>
      <c r="EO54">
        <v>1.948427853356016E-3</v>
      </c>
      <c r="EP54">
        <v>-1.17243448438673E-6</v>
      </c>
      <c r="EQ54">
        <v>3.7522437633766031E-10</v>
      </c>
      <c r="ER54">
        <v>-6.2183884748506578E-2</v>
      </c>
      <c r="ES54">
        <v>1.324990706552629E-3</v>
      </c>
      <c r="ET54">
        <v>4.5198677459254959E-4</v>
      </c>
      <c r="EU54">
        <v>-2.6198240979392152E-7</v>
      </c>
      <c r="EV54">
        <v>2</v>
      </c>
      <c r="EW54">
        <v>2078</v>
      </c>
      <c r="EX54">
        <v>1</v>
      </c>
      <c r="EY54">
        <v>28</v>
      </c>
      <c r="EZ54">
        <v>3.2</v>
      </c>
      <c r="FA54">
        <v>3.2</v>
      </c>
      <c r="FB54">
        <v>1.6186499999999999</v>
      </c>
      <c r="FC54">
        <v>2.50244</v>
      </c>
      <c r="FD54">
        <v>2.8491200000000001</v>
      </c>
      <c r="FE54">
        <v>3.2153299999999998</v>
      </c>
      <c r="FF54">
        <v>3.0981399999999999</v>
      </c>
      <c r="FG54">
        <v>2.3596200000000001</v>
      </c>
      <c r="FH54">
        <v>29.601700000000001</v>
      </c>
      <c r="FI54">
        <v>15.997</v>
      </c>
      <c r="FJ54">
        <v>18</v>
      </c>
      <c r="FK54">
        <v>1056.6300000000001</v>
      </c>
      <c r="FL54">
        <v>835.61800000000005</v>
      </c>
      <c r="FM54">
        <v>25.0001</v>
      </c>
      <c r="FN54">
        <v>23.1496</v>
      </c>
      <c r="FO54">
        <v>30</v>
      </c>
      <c r="FP54">
        <v>22.9025</v>
      </c>
      <c r="FQ54">
        <v>22.963100000000001</v>
      </c>
      <c r="FR54">
        <v>32.424100000000003</v>
      </c>
      <c r="FS54">
        <v>16.266300000000001</v>
      </c>
      <c r="FT54">
        <v>100</v>
      </c>
      <c r="FU54">
        <v>25</v>
      </c>
      <c r="FV54">
        <v>400</v>
      </c>
      <c r="FW54">
        <v>17.3919</v>
      </c>
      <c r="FX54">
        <v>101.31699999999999</v>
      </c>
      <c r="FY54">
        <v>102.083</v>
      </c>
    </row>
    <row r="55" spans="1:181" x14ac:dyDescent="0.2">
      <c r="A55">
        <v>37</v>
      </c>
      <c r="B55">
        <v>1634305088.0999999</v>
      </c>
      <c r="C55">
        <v>2157.099999904633</v>
      </c>
      <c r="D55" t="s">
        <v>384</v>
      </c>
      <c r="E55" t="s">
        <v>385</v>
      </c>
      <c r="F55" t="s">
        <v>302</v>
      </c>
      <c r="G55">
        <v>1634305088.0999999</v>
      </c>
      <c r="H55">
        <f t="shared" si="46"/>
        <v>3.1287183366912467E-4</v>
      </c>
      <c r="I55">
        <f t="shared" si="47"/>
        <v>0.31287183366912469</v>
      </c>
      <c r="J55">
        <f t="shared" si="48"/>
        <v>-0.52023532070624912</v>
      </c>
      <c r="K55">
        <f t="shared" si="49"/>
        <v>400.20100000000002</v>
      </c>
      <c r="L55">
        <f t="shared" si="50"/>
        <v>433.13975932593672</v>
      </c>
      <c r="M55">
        <f t="shared" si="51"/>
        <v>39.391394702335539</v>
      </c>
      <c r="N55">
        <f t="shared" si="52"/>
        <v>36.395817312643999</v>
      </c>
      <c r="O55">
        <f t="shared" si="53"/>
        <v>1.8999864220473409E-2</v>
      </c>
      <c r="P55">
        <f t="shared" si="54"/>
        <v>2.7649705600415464</v>
      </c>
      <c r="Q55">
        <f t="shared" si="55"/>
        <v>1.8927628595631154E-2</v>
      </c>
      <c r="R55">
        <f t="shared" si="56"/>
        <v>1.1836234969496637E-2</v>
      </c>
      <c r="S55">
        <f t="shared" si="57"/>
        <v>0</v>
      </c>
      <c r="T55">
        <f t="shared" si="58"/>
        <v>25.049524961621341</v>
      </c>
      <c r="U55">
        <f t="shared" si="59"/>
        <v>24.408200000000001</v>
      </c>
      <c r="V55">
        <f t="shared" si="60"/>
        <v>3.0692049242704824</v>
      </c>
      <c r="W55">
        <f t="shared" si="61"/>
        <v>50.056555988054875</v>
      </c>
      <c r="X55">
        <f t="shared" si="62"/>
        <v>1.6045404284608</v>
      </c>
      <c r="Y55">
        <f t="shared" si="63"/>
        <v>3.2054551033109342</v>
      </c>
      <c r="Z55">
        <f t="shared" si="64"/>
        <v>1.4646644958096824</v>
      </c>
      <c r="AA55">
        <f t="shared" si="65"/>
        <v>-13.797647864808399</v>
      </c>
      <c r="AB55">
        <f t="shared" si="66"/>
        <v>108.41504201741165</v>
      </c>
      <c r="AC55">
        <f t="shared" si="67"/>
        <v>8.2748818932227852</v>
      </c>
      <c r="AD55">
        <f t="shared" si="68"/>
        <v>102.89227604582604</v>
      </c>
      <c r="AE55">
        <v>3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48364.781185354703</v>
      </c>
      <c r="AJ55" t="s">
        <v>303</v>
      </c>
      <c r="AK55" t="s">
        <v>303</v>
      </c>
      <c r="AL55">
        <v>0</v>
      </c>
      <c r="AM55">
        <v>0</v>
      </c>
      <c r="AN55" t="e">
        <f t="shared" si="72"/>
        <v>#DIV/0!</v>
      </c>
      <c r="AO55">
        <v>0</v>
      </c>
      <c r="AP55" t="s">
        <v>303</v>
      </c>
      <c r="AQ55" t="s">
        <v>303</v>
      </c>
      <c r="AR55">
        <v>0</v>
      </c>
      <c r="AS55">
        <v>0</v>
      </c>
      <c r="AT55" t="e">
        <f t="shared" si="73"/>
        <v>#DIV/0!</v>
      </c>
      <c r="AU55">
        <v>0.5</v>
      </c>
      <c r="AV55">
        <f t="shared" si="74"/>
        <v>0</v>
      </c>
      <c r="AW55">
        <f t="shared" si="75"/>
        <v>-0.52023532070624912</v>
      </c>
      <c r="AX55" t="e">
        <f t="shared" si="76"/>
        <v>#DIV/0!</v>
      </c>
      <c r="AY55" t="e">
        <f t="shared" si="77"/>
        <v>#DIV/0!</v>
      </c>
      <c r="AZ55" t="e">
        <f t="shared" si="78"/>
        <v>#DIV/0!</v>
      </c>
      <c r="BA55" t="e">
        <f t="shared" si="79"/>
        <v>#DIV/0!</v>
      </c>
      <c r="BB55" t="s">
        <v>303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 t="e">
        <f t="shared" si="84"/>
        <v>#DIV/0!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f t="shared" si="88"/>
        <v>0</v>
      </c>
      <c r="BM55">
        <f t="shared" si="89"/>
        <v>0</v>
      </c>
      <c r="BN55">
        <f t="shared" si="90"/>
        <v>0</v>
      </c>
      <c r="BO55">
        <f t="shared" si="91"/>
        <v>0</v>
      </c>
      <c r="BP55">
        <v>6</v>
      </c>
      <c r="BQ55">
        <v>0.5</v>
      </c>
      <c r="BR55" t="s">
        <v>304</v>
      </c>
      <c r="BS55">
        <v>1634305088.0999999</v>
      </c>
      <c r="BT55">
        <v>400.20100000000002</v>
      </c>
      <c r="BU55">
        <v>399.964</v>
      </c>
      <c r="BV55">
        <v>17.6432</v>
      </c>
      <c r="BW55">
        <v>17.4588</v>
      </c>
      <c r="BX55">
        <v>397.71699999999998</v>
      </c>
      <c r="BY55">
        <v>17.5425</v>
      </c>
      <c r="BZ55">
        <v>1000.06</v>
      </c>
      <c r="CA55">
        <v>90.843800000000002</v>
      </c>
      <c r="CB55">
        <v>0.10004399999999999</v>
      </c>
      <c r="CC55">
        <v>25.1355</v>
      </c>
      <c r="CD55">
        <v>24.408200000000001</v>
      </c>
      <c r="CE55">
        <v>999.9</v>
      </c>
      <c r="CF55">
        <v>0</v>
      </c>
      <c r="CG55">
        <v>0</v>
      </c>
      <c r="CH55">
        <v>10006.200000000001</v>
      </c>
      <c r="CI55">
        <v>0</v>
      </c>
      <c r="CJ55">
        <v>1.5289399999999999E-3</v>
      </c>
      <c r="CK55">
        <v>0</v>
      </c>
      <c r="CL55">
        <v>0</v>
      </c>
      <c r="CM55">
        <v>0</v>
      </c>
      <c r="CN55">
        <v>0</v>
      </c>
      <c r="CO55">
        <v>0.61</v>
      </c>
      <c r="CP55">
        <v>0</v>
      </c>
      <c r="CQ55">
        <v>-2</v>
      </c>
      <c r="CR55">
        <v>-1.36</v>
      </c>
      <c r="CS55">
        <v>35.75</v>
      </c>
      <c r="CT55">
        <v>39.436999999999998</v>
      </c>
      <c r="CU55">
        <v>36.561999999999998</v>
      </c>
      <c r="CV55">
        <v>38.625</v>
      </c>
      <c r="CW55">
        <v>35.686999999999998</v>
      </c>
      <c r="CX55">
        <v>0</v>
      </c>
      <c r="CY55">
        <v>0</v>
      </c>
      <c r="CZ55">
        <v>0</v>
      </c>
      <c r="DA55">
        <v>1634305090.9000001</v>
      </c>
      <c r="DB55">
        <v>0</v>
      </c>
      <c r="DC55">
        <v>1.9483999999999999</v>
      </c>
      <c r="DD55">
        <v>-7.4230770213693287</v>
      </c>
      <c r="DE55">
        <v>10.24384620842612</v>
      </c>
      <c r="DF55">
        <v>-2.7164000000000001</v>
      </c>
      <c r="DG55">
        <v>15</v>
      </c>
      <c r="DH55">
        <v>1634305012.0999999</v>
      </c>
      <c r="DI55" t="s">
        <v>386</v>
      </c>
      <c r="DJ55">
        <v>1634305010.0999999</v>
      </c>
      <c r="DK55">
        <v>1634305012.0999999</v>
      </c>
      <c r="DL55">
        <v>6</v>
      </c>
      <c r="DM55">
        <v>-4.1000000000000002E-2</v>
      </c>
      <c r="DN55">
        <v>2E-3</v>
      </c>
      <c r="DO55">
        <v>2.484</v>
      </c>
      <c r="DP55">
        <v>9.6000000000000002E-2</v>
      </c>
      <c r="DQ55">
        <v>400</v>
      </c>
      <c r="DR55">
        <v>17</v>
      </c>
      <c r="DS55">
        <v>0.36</v>
      </c>
      <c r="DT55">
        <v>0.2</v>
      </c>
      <c r="DU55">
        <v>0.27557895121951209</v>
      </c>
      <c r="DV55">
        <v>3.5479317073170528E-2</v>
      </c>
      <c r="DW55">
        <v>2.3546909802900109E-2</v>
      </c>
      <c r="DX55">
        <v>1</v>
      </c>
      <c r="DY55">
        <v>2.0265714285714291</v>
      </c>
      <c r="DZ55">
        <v>-2.658317025440315</v>
      </c>
      <c r="EA55">
        <v>1.932654640432085</v>
      </c>
      <c r="EB55">
        <v>0</v>
      </c>
      <c r="EC55">
        <v>0.18557870731707321</v>
      </c>
      <c r="ED55">
        <v>-1.1095986062717601E-2</v>
      </c>
      <c r="EE55">
        <v>1.693112248218769E-3</v>
      </c>
      <c r="EF55">
        <v>1</v>
      </c>
      <c r="EG55">
        <v>2</v>
      </c>
      <c r="EH55">
        <v>3</v>
      </c>
      <c r="EI55" t="s">
        <v>306</v>
      </c>
      <c r="EJ55">
        <v>100</v>
      </c>
      <c r="EK55">
        <v>100</v>
      </c>
      <c r="EL55">
        <v>2.484</v>
      </c>
      <c r="EM55">
        <v>0.1007</v>
      </c>
      <c r="EN55">
        <v>1.8708708322130141</v>
      </c>
      <c r="EO55">
        <v>1.948427853356016E-3</v>
      </c>
      <c r="EP55">
        <v>-1.17243448438673E-6</v>
      </c>
      <c r="EQ55">
        <v>3.7522437633766031E-10</v>
      </c>
      <c r="ER55">
        <v>-6.0229267739607101E-2</v>
      </c>
      <c r="ES55">
        <v>1.324990706552629E-3</v>
      </c>
      <c r="ET55">
        <v>4.5198677459254959E-4</v>
      </c>
      <c r="EU55">
        <v>-2.6198240979392152E-7</v>
      </c>
      <c r="EV55">
        <v>2</v>
      </c>
      <c r="EW55">
        <v>2078</v>
      </c>
      <c r="EX55">
        <v>1</v>
      </c>
      <c r="EY55">
        <v>28</v>
      </c>
      <c r="EZ55">
        <v>1.3</v>
      </c>
      <c r="FA55">
        <v>1.3</v>
      </c>
      <c r="FB55">
        <v>1.6210899999999999</v>
      </c>
      <c r="FC55">
        <v>2.50244</v>
      </c>
      <c r="FD55">
        <v>2.8491200000000001</v>
      </c>
      <c r="FE55">
        <v>3.2128899999999998</v>
      </c>
      <c r="FF55">
        <v>3.0981399999999999</v>
      </c>
      <c r="FG55">
        <v>2.3803700000000001</v>
      </c>
      <c r="FH55">
        <v>30.0932</v>
      </c>
      <c r="FI55">
        <v>15.970800000000001</v>
      </c>
      <c r="FJ55">
        <v>18</v>
      </c>
      <c r="FK55">
        <v>1056.0899999999999</v>
      </c>
      <c r="FL55">
        <v>832.19899999999996</v>
      </c>
      <c r="FM55">
        <v>25.0001</v>
      </c>
      <c r="FN55">
        <v>23.081700000000001</v>
      </c>
      <c r="FO55">
        <v>30.0001</v>
      </c>
      <c r="FP55">
        <v>22.8401</v>
      </c>
      <c r="FQ55">
        <v>22.901499999999999</v>
      </c>
      <c r="FR55">
        <v>32.470700000000001</v>
      </c>
      <c r="FS55">
        <v>16.433800000000002</v>
      </c>
      <c r="FT55">
        <v>100</v>
      </c>
      <c r="FU55">
        <v>25</v>
      </c>
      <c r="FV55">
        <v>400</v>
      </c>
      <c r="FW55">
        <v>17.471800000000002</v>
      </c>
      <c r="FX55">
        <v>101.35599999999999</v>
      </c>
      <c r="FY55">
        <v>102.065</v>
      </c>
    </row>
    <row r="56" spans="1:181" x14ac:dyDescent="0.2">
      <c r="A56">
        <v>38</v>
      </c>
      <c r="B56">
        <v>1634305093.0999999</v>
      </c>
      <c r="C56">
        <v>2162.099999904633</v>
      </c>
      <c r="D56" t="s">
        <v>387</v>
      </c>
      <c r="E56" t="s">
        <v>388</v>
      </c>
      <c r="F56" t="s">
        <v>302</v>
      </c>
      <c r="G56">
        <v>1634305093.0999999</v>
      </c>
      <c r="H56">
        <f t="shared" si="46"/>
        <v>3.0624257143333888E-4</v>
      </c>
      <c r="I56">
        <f t="shared" si="47"/>
        <v>0.30624257143333888</v>
      </c>
      <c r="J56">
        <f t="shared" si="48"/>
        <v>-0.5509161017013452</v>
      </c>
      <c r="K56">
        <f t="shared" si="49"/>
        <v>400.25200000000001</v>
      </c>
      <c r="L56">
        <f t="shared" si="50"/>
        <v>436.72916330162457</v>
      </c>
      <c r="M56">
        <f t="shared" si="51"/>
        <v>39.716024769379864</v>
      </c>
      <c r="N56">
        <f t="shared" si="52"/>
        <v>36.398802007676004</v>
      </c>
      <c r="O56">
        <f t="shared" si="53"/>
        <v>1.860275371790716E-2</v>
      </c>
      <c r="P56">
        <f t="shared" si="54"/>
        <v>2.7636293405422951</v>
      </c>
      <c r="Q56">
        <f t="shared" si="55"/>
        <v>1.8533466672968662E-2</v>
      </c>
      <c r="R56">
        <f t="shared" si="56"/>
        <v>1.1589620233356759E-2</v>
      </c>
      <c r="S56">
        <f t="shared" si="57"/>
        <v>0</v>
      </c>
      <c r="T56">
        <f t="shared" si="58"/>
        <v>25.04560836052816</v>
      </c>
      <c r="U56">
        <f t="shared" si="59"/>
        <v>24.404699999999998</v>
      </c>
      <c r="V56">
        <f t="shared" si="60"/>
        <v>3.068561682388335</v>
      </c>
      <c r="W56">
        <f t="shared" si="61"/>
        <v>50.072413252573625</v>
      </c>
      <c r="X56">
        <f t="shared" si="62"/>
        <v>1.6045039202867999</v>
      </c>
      <c r="Y56">
        <f t="shared" si="63"/>
        <v>3.2043670677373064</v>
      </c>
      <c r="Z56">
        <f t="shared" si="64"/>
        <v>1.4640577621015352</v>
      </c>
      <c r="AA56">
        <f t="shared" si="65"/>
        <v>-13.505297400210244</v>
      </c>
      <c r="AB56">
        <f t="shared" si="66"/>
        <v>108.03466840880517</v>
      </c>
      <c r="AC56">
        <f t="shared" si="67"/>
        <v>8.2494689132970418</v>
      </c>
      <c r="AD56">
        <f t="shared" si="68"/>
        <v>102.77883992189197</v>
      </c>
      <c r="AE56">
        <v>2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48328.881499081406</v>
      </c>
      <c r="AJ56" t="s">
        <v>303</v>
      </c>
      <c r="AK56" t="s">
        <v>303</v>
      </c>
      <c r="AL56">
        <v>0</v>
      </c>
      <c r="AM56">
        <v>0</v>
      </c>
      <c r="AN56" t="e">
        <f t="shared" si="72"/>
        <v>#DIV/0!</v>
      </c>
      <c r="AO56">
        <v>0</v>
      </c>
      <c r="AP56" t="s">
        <v>303</v>
      </c>
      <c r="AQ56" t="s">
        <v>303</v>
      </c>
      <c r="AR56">
        <v>0</v>
      </c>
      <c r="AS56">
        <v>0</v>
      </c>
      <c r="AT56" t="e">
        <f t="shared" si="73"/>
        <v>#DIV/0!</v>
      </c>
      <c r="AU56">
        <v>0.5</v>
      </c>
      <c r="AV56">
        <f t="shared" si="74"/>
        <v>0</v>
      </c>
      <c r="AW56">
        <f t="shared" si="75"/>
        <v>-0.5509161017013452</v>
      </c>
      <c r="AX56" t="e">
        <f t="shared" si="76"/>
        <v>#DIV/0!</v>
      </c>
      <c r="AY56" t="e">
        <f t="shared" si="77"/>
        <v>#DIV/0!</v>
      </c>
      <c r="AZ56" t="e">
        <f t="shared" si="78"/>
        <v>#DIV/0!</v>
      </c>
      <c r="BA56" t="e">
        <f t="shared" si="79"/>
        <v>#DIV/0!</v>
      </c>
      <c r="BB56" t="s">
        <v>303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 t="e">
        <f t="shared" si="84"/>
        <v>#DIV/0!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f t="shared" si="88"/>
        <v>0</v>
      </c>
      <c r="BM56">
        <f t="shared" si="89"/>
        <v>0</v>
      </c>
      <c r="BN56">
        <f t="shared" si="90"/>
        <v>0</v>
      </c>
      <c r="BO56">
        <f t="shared" si="91"/>
        <v>0</v>
      </c>
      <c r="BP56">
        <v>6</v>
      </c>
      <c r="BQ56">
        <v>0.5</v>
      </c>
      <c r="BR56" t="s">
        <v>304</v>
      </c>
      <c r="BS56">
        <v>1634305093.0999999</v>
      </c>
      <c r="BT56">
        <v>400.25200000000001</v>
      </c>
      <c r="BU56">
        <v>399.995</v>
      </c>
      <c r="BV56">
        <v>17.643599999999999</v>
      </c>
      <c r="BW56">
        <v>17.463100000000001</v>
      </c>
      <c r="BX56">
        <v>397.76799999999997</v>
      </c>
      <c r="BY56">
        <v>17.542899999999999</v>
      </c>
      <c r="BZ56">
        <v>1000.02</v>
      </c>
      <c r="CA56">
        <v>90.839500000000001</v>
      </c>
      <c r="CB56">
        <v>0.100213</v>
      </c>
      <c r="CC56">
        <v>25.129799999999999</v>
      </c>
      <c r="CD56">
        <v>24.404699999999998</v>
      </c>
      <c r="CE56">
        <v>999.9</v>
      </c>
      <c r="CF56">
        <v>0</v>
      </c>
      <c r="CG56">
        <v>0</v>
      </c>
      <c r="CH56">
        <v>9998.75</v>
      </c>
      <c r="CI56">
        <v>0</v>
      </c>
      <c r="CJ56">
        <v>1.5289399999999999E-3</v>
      </c>
      <c r="CK56">
        <v>0</v>
      </c>
      <c r="CL56">
        <v>0</v>
      </c>
      <c r="CM56">
        <v>0</v>
      </c>
      <c r="CN56">
        <v>0</v>
      </c>
      <c r="CO56">
        <v>1.74</v>
      </c>
      <c r="CP56">
        <v>0</v>
      </c>
      <c r="CQ56">
        <v>-7.28</v>
      </c>
      <c r="CR56">
        <v>-2.25</v>
      </c>
      <c r="CS56">
        <v>35.436999999999998</v>
      </c>
      <c r="CT56">
        <v>39.25</v>
      </c>
      <c r="CU56">
        <v>36.375</v>
      </c>
      <c r="CV56">
        <v>38.25</v>
      </c>
      <c r="CW56">
        <v>35.436999999999998</v>
      </c>
      <c r="CX56">
        <v>0</v>
      </c>
      <c r="CY56">
        <v>0</v>
      </c>
      <c r="CZ56">
        <v>0</v>
      </c>
      <c r="DA56">
        <v>1634305096.3</v>
      </c>
      <c r="DB56">
        <v>0</v>
      </c>
      <c r="DC56">
        <v>2.0192307692307692</v>
      </c>
      <c r="DD56">
        <v>3.753162248494728</v>
      </c>
      <c r="DE56">
        <v>-7.4512819353662669</v>
      </c>
      <c r="DF56">
        <v>-3.055769230769231</v>
      </c>
      <c r="DG56">
        <v>15</v>
      </c>
      <c r="DH56">
        <v>1634305012.0999999</v>
      </c>
      <c r="DI56" t="s">
        <v>386</v>
      </c>
      <c r="DJ56">
        <v>1634305010.0999999</v>
      </c>
      <c r="DK56">
        <v>1634305012.0999999</v>
      </c>
      <c r="DL56">
        <v>6</v>
      </c>
      <c r="DM56">
        <v>-4.1000000000000002E-2</v>
      </c>
      <c r="DN56">
        <v>2E-3</v>
      </c>
      <c r="DO56">
        <v>2.484</v>
      </c>
      <c r="DP56">
        <v>9.6000000000000002E-2</v>
      </c>
      <c r="DQ56">
        <v>400</v>
      </c>
      <c r="DR56">
        <v>17</v>
      </c>
      <c r="DS56">
        <v>0.36</v>
      </c>
      <c r="DT56">
        <v>0.2</v>
      </c>
      <c r="DU56">
        <v>0.26966451219512189</v>
      </c>
      <c r="DV56">
        <v>-3.7120494773517858E-2</v>
      </c>
      <c r="DW56">
        <v>2.4320984955907132E-2</v>
      </c>
      <c r="DX56">
        <v>1</v>
      </c>
      <c r="DY56">
        <v>2.178235294117647</v>
      </c>
      <c r="DZ56">
        <v>-8.9019656942535302E-2</v>
      </c>
      <c r="EA56">
        <v>2.0987804169932418</v>
      </c>
      <c r="EB56">
        <v>1</v>
      </c>
      <c r="EC56">
        <v>0.18447785365853661</v>
      </c>
      <c r="ED56">
        <v>-2.2310696864111339E-2</v>
      </c>
      <c r="EE56">
        <v>2.3682980259164552E-3</v>
      </c>
      <c r="EF56">
        <v>1</v>
      </c>
      <c r="EG56">
        <v>3</v>
      </c>
      <c r="EH56">
        <v>3</v>
      </c>
      <c r="EI56" t="s">
        <v>309</v>
      </c>
      <c r="EJ56">
        <v>100</v>
      </c>
      <c r="EK56">
        <v>100</v>
      </c>
      <c r="EL56">
        <v>2.484</v>
      </c>
      <c r="EM56">
        <v>0.1007</v>
      </c>
      <c r="EN56">
        <v>1.8708708322130141</v>
      </c>
      <c r="EO56">
        <v>1.948427853356016E-3</v>
      </c>
      <c r="EP56">
        <v>-1.17243448438673E-6</v>
      </c>
      <c r="EQ56">
        <v>3.7522437633766031E-10</v>
      </c>
      <c r="ER56">
        <v>-6.0229267739607101E-2</v>
      </c>
      <c r="ES56">
        <v>1.324990706552629E-3</v>
      </c>
      <c r="ET56">
        <v>4.5198677459254959E-4</v>
      </c>
      <c r="EU56">
        <v>-2.6198240979392152E-7</v>
      </c>
      <c r="EV56">
        <v>2</v>
      </c>
      <c r="EW56">
        <v>2078</v>
      </c>
      <c r="EX56">
        <v>1</v>
      </c>
      <c r="EY56">
        <v>28</v>
      </c>
      <c r="EZ56">
        <v>1.4</v>
      </c>
      <c r="FA56">
        <v>1.4</v>
      </c>
      <c r="FB56">
        <v>1.6210899999999999</v>
      </c>
      <c r="FC56">
        <v>2.50366</v>
      </c>
      <c r="FD56">
        <v>2.8491200000000001</v>
      </c>
      <c r="FE56">
        <v>3.2128899999999998</v>
      </c>
      <c r="FF56">
        <v>3.0981399999999999</v>
      </c>
      <c r="FG56">
        <v>2.4450699999999999</v>
      </c>
      <c r="FH56">
        <v>30.114699999999999</v>
      </c>
      <c r="FI56">
        <v>15.970800000000001</v>
      </c>
      <c r="FJ56">
        <v>18</v>
      </c>
      <c r="FK56">
        <v>1056.95</v>
      </c>
      <c r="FL56">
        <v>832.60299999999995</v>
      </c>
      <c r="FM56">
        <v>25.0002</v>
      </c>
      <c r="FN56">
        <v>23.081700000000001</v>
      </c>
      <c r="FO56">
        <v>30.0001</v>
      </c>
      <c r="FP56">
        <v>22.838799999999999</v>
      </c>
      <c r="FQ56">
        <v>22.901499999999999</v>
      </c>
      <c r="FR56">
        <v>32.469900000000003</v>
      </c>
      <c r="FS56">
        <v>16.433800000000002</v>
      </c>
      <c r="FT56">
        <v>100</v>
      </c>
      <c r="FU56">
        <v>25</v>
      </c>
      <c r="FV56">
        <v>400</v>
      </c>
      <c r="FW56">
        <v>17.471800000000002</v>
      </c>
      <c r="FX56">
        <v>101.357</v>
      </c>
      <c r="FY56">
        <v>102.063</v>
      </c>
    </row>
    <row r="57" spans="1:181" x14ac:dyDescent="0.2">
      <c r="A57">
        <v>39</v>
      </c>
      <c r="B57">
        <v>1634305098.0999999</v>
      </c>
      <c r="C57">
        <v>2167.099999904633</v>
      </c>
      <c r="D57" t="s">
        <v>389</v>
      </c>
      <c r="E57" t="s">
        <v>390</v>
      </c>
      <c r="F57" t="s">
        <v>302</v>
      </c>
      <c r="G57">
        <v>1634305098.0999999</v>
      </c>
      <c r="H57">
        <f t="shared" si="46"/>
        <v>3.05560675328147E-4</v>
      </c>
      <c r="I57">
        <f t="shared" si="47"/>
        <v>0.30556067532814701</v>
      </c>
      <c r="J57">
        <f t="shared" si="48"/>
        <v>-0.51729513791910342</v>
      </c>
      <c r="K57">
        <f t="shared" si="49"/>
        <v>400.21899999999999</v>
      </c>
      <c r="L57">
        <f t="shared" si="50"/>
        <v>433.94320975929145</v>
      </c>
      <c r="M57">
        <f t="shared" si="51"/>
        <v>39.462646002074202</v>
      </c>
      <c r="N57">
        <f t="shared" si="52"/>
        <v>36.395777984554499</v>
      </c>
      <c r="O57">
        <f t="shared" si="53"/>
        <v>1.8555045100142172E-2</v>
      </c>
      <c r="P57">
        <f t="shared" si="54"/>
        <v>2.7635319928740074</v>
      </c>
      <c r="Q57">
        <f t="shared" si="55"/>
        <v>1.8486109857252932E-2</v>
      </c>
      <c r="R57">
        <f t="shared" si="56"/>
        <v>1.1559990778970297E-2</v>
      </c>
      <c r="S57">
        <f t="shared" si="57"/>
        <v>0</v>
      </c>
      <c r="T57">
        <f t="shared" si="58"/>
        <v>25.046893143864505</v>
      </c>
      <c r="U57">
        <f t="shared" si="59"/>
        <v>24.407</v>
      </c>
      <c r="V57">
        <f t="shared" si="60"/>
        <v>3.0689843709195292</v>
      </c>
      <c r="W57">
        <f t="shared" si="61"/>
        <v>50.067398436237596</v>
      </c>
      <c r="X57">
        <f t="shared" si="62"/>
        <v>1.6044483419865001</v>
      </c>
      <c r="Y57">
        <f t="shared" si="63"/>
        <v>3.2045770143815551</v>
      </c>
      <c r="Z57">
        <f t="shared" si="64"/>
        <v>1.4645360289330291</v>
      </c>
      <c r="AA57">
        <f t="shared" si="65"/>
        <v>-13.475225781971282</v>
      </c>
      <c r="AB57">
        <f t="shared" si="66"/>
        <v>107.85207788939229</v>
      </c>
      <c r="AC57">
        <f t="shared" si="67"/>
        <v>8.2359575220125656</v>
      </c>
      <c r="AD57">
        <f t="shared" si="68"/>
        <v>102.61280962943357</v>
      </c>
      <c r="AE57">
        <v>2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48326.048431244963</v>
      </c>
      <c r="AJ57" t="s">
        <v>303</v>
      </c>
      <c r="AK57" t="s">
        <v>303</v>
      </c>
      <c r="AL57">
        <v>0</v>
      </c>
      <c r="AM57">
        <v>0</v>
      </c>
      <c r="AN57" t="e">
        <f t="shared" si="72"/>
        <v>#DIV/0!</v>
      </c>
      <c r="AO57">
        <v>0</v>
      </c>
      <c r="AP57" t="s">
        <v>303</v>
      </c>
      <c r="AQ57" t="s">
        <v>303</v>
      </c>
      <c r="AR57">
        <v>0</v>
      </c>
      <c r="AS57">
        <v>0</v>
      </c>
      <c r="AT57" t="e">
        <f t="shared" si="73"/>
        <v>#DIV/0!</v>
      </c>
      <c r="AU57">
        <v>0.5</v>
      </c>
      <c r="AV57">
        <f t="shared" si="74"/>
        <v>0</v>
      </c>
      <c r="AW57">
        <f t="shared" si="75"/>
        <v>-0.51729513791910342</v>
      </c>
      <c r="AX57" t="e">
        <f t="shared" si="76"/>
        <v>#DIV/0!</v>
      </c>
      <c r="AY57" t="e">
        <f t="shared" si="77"/>
        <v>#DIV/0!</v>
      </c>
      <c r="AZ57" t="e">
        <f t="shared" si="78"/>
        <v>#DIV/0!</v>
      </c>
      <c r="BA57" t="e">
        <f t="shared" si="79"/>
        <v>#DIV/0!</v>
      </c>
      <c r="BB57" t="s">
        <v>303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 t="e">
        <f t="shared" si="84"/>
        <v>#DIV/0!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f t="shared" si="88"/>
        <v>0</v>
      </c>
      <c r="BM57">
        <f t="shared" si="89"/>
        <v>0</v>
      </c>
      <c r="BN57">
        <f t="shared" si="90"/>
        <v>0</v>
      </c>
      <c r="BO57">
        <f t="shared" si="91"/>
        <v>0</v>
      </c>
      <c r="BP57">
        <v>6</v>
      </c>
      <c r="BQ57">
        <v>0.5</v>
      </c>
      <c r="BR57" t="s">
        <v>304</v>
      </c>
      <c r="BS57">
        <v>1634305098.0999999</v>
      </c>
      <c r="BT57">
        <v>400.21899999999999</v>
      </c>
      <c r="BU57">
        <v>399.98200000000003</v>
      </c>
      <c r="BV57">
        <v>17.643000000000001</v>
      </c>
      <c r="BW57">
        <v>17.462900000000001</v>
      </c>
      <c r="BX57">
        <v>397.73500000000001</v>
      </c>
      <c r="BY57">
        <v>17.542300000000001</v>
      </c>
      <c r="BZ57">
        <v>1000.01</v>
      </c>
      <c r="CA57">
        <v>90.84</v>
      </c>
      <c r="CB57">
        <v>9.9655499999999994E-2</v>
      </c>
      <c r="CC57">
        <v>25.1309</v>
      </c>
      <c r="CD57">
        <v>24.407</v>
      </c>
      <c r="CE57">
        <v>999.9</v>
      </c>
      <c r="CF57">
        <v>0</v>
      </c>
      <c r="CG57">
        <v>0</v>
      </c>
      <c r="CH57">
        <v>9998.1200000000008</v>
      </c>
      <c r="CI57">
        <v>0</v>
      </c>
      <c r="CJ57">
        <v>1.5289399999999999E-3</v>
      </c>
      <c r="CK57">
        <v>0</v>
      </c>
      <c r="CL57">
        <v>0</v>
      </c>
      <c r="CM57">
        <v>0</v>
      </c>
      <c r="CN57">
        <v>0</v>
      </c>
      <c r="CO57">
        <v>3.65</v>
      </c>
      <c r="CP57">
        <v>0</v>
      </c>
      <c r="CQ57">
        <v>-5.26</v>
      </c>
      <c r="CR57">
        <v>-0.98</v>
      </c>
      <c r="CS57">
        <v>35.5</v>
      </c>
      <c r="CT57">
        <v>39.061999999999998</v>
      </c>
      <c r="CU57">
        <v>36.561999999999998</v>
      </c>
      <c r="CV57">
        <v>38.186999999999998</v>
      </c>
      <c r="CW57">
        <v>35.436999999999998</v>
      </c>
      <c r="CX57">
        <v>0</v>
      </c>
      <c r="CY57">
        <v>0</v>
      </c>
      <c r="CZ57">
        <v>0</v>
      </c>
      <c r="DA57">
        <v>1634305101.0999999</v>
      </c>
      <c r="DB57">
        <v>0</v>
      </c>
      <c r="DC57">
        <v>2.063846153846153</v>
      </c>
      <c r="DD57">
        <v>0.57641008223667711</v>
      </c>
      <c r="DE57">
        <v>-5.8430767966393029</v>
      </c>
      <c r="DF57">
        <v>-2.9911538461538472</v>
      </c>
      <c r="DG57">
        <v>15</v>
      </c>
      <c r="DH57">
        <v>1634305012.0999999</v>
      </c>
      <c r="DI57" t="s">
        <v>386</v>
      </c>
      <c r="DJ57">
        <v>1634305010.0999999</v>
      </c>
      <c r="DK57">
        <v>1634305012.0999999</v>
      </c>
      <c r="DL57">
        <v>6</v>
      </c>
      <c r="DM57">
        <v>-4.1000000000000002E-2</v>
      </c>
      <c r="DN57">
        <v>2E-3</v>
      </c>
      <c r="DO57">
        <v>2.484</v>
      </c>
      <c r="DP57">
        <v>9.6000000000000002E-2</v>
      </c>
      <c r="DQ57">
        <v>400</v>
      </c>
      <c r="DR57">
        <v>17</v>
      </c>
      <c r="DS57">
        <v>0.36</v>
      </c>
      <c r="DT57">
        <v>0.2</v>
      </c>
      <c r="DU57">
        <v>0.26344190243902438</v>
      </c>
      <c r="DV57">
        <v>-0.1230894146341468</v>
      </c>
      <c r="DW57">
        <v>2.353047705797414E-2</v>
      </c>
      <c r="DX57">
        <v>1</v>
      </c>
      <c r="DY57">
        <v>2.0379411764705879</v>
      </c>
      <c r="DZ57">
        <v>-1.215976331360954</v>
      </c>
      <c r="EA57">
        <v>1.999914379655179</v>
      </c>
      <c r="EB57">
        <v>0</v>
      </c>
      <c r="EC57">
        <v>0.18266390243902439</v>
      </c>
      <c r="ED57">
        <v>-2.0834048780487939E-2</v>
      </c>
      <c r="EE57">
        <v>2.2240988507256001E-3</v>
      </c>
      <c r="EF57">
        <v>1</v>
      </c>
      <c r="EG57">
        <v>2</v>
      </c>
      <c r="EH57">
        <v>3</v>
      </c>
      <c r="EI57" t="s">
        <v>306</v>
      </c>
      <c r="EJ57">
        <v>100</v>
      </c>
      <c r="EK57">
        <v>100</v>
      </c>
      <c r="EL57">
        <v>2.484</v>
      </c>
      <c r="EM57">
        <v>0.1007</v>
      </c>
      <c r="EN57">
        <v>1.8708708322130141</v>
      </c>
      <c r="EO57">
        <v>1.948427853356016E-3</v>
      </c>
      <c r="EP57">
        <v>-1.17243448438673E-6</v>
      </c>
      <c r="EQ57">
        <v>3.7522437633766031E-10</v>
      </c>
      <c r="ER57">
        <v>-6.0229267739607101E-2</v>
      </c>
      <c r="ES57">
        <v>1.324990706552629E-3</v>
      </c>
      <c r="ET57">
        <v>4.5198677459254959E-4</v>
      </c>
      <c r="EU57">
        <v>-2.6198240979392152E-7</v>
      </c>
      <c r="EV57">
        <v>2</v>
      </c>
      <c r="EW57">
        <v>2078</v>
      </c>
      <c r="EX57">
        <v>1</v>
      </c>
      <c r="EY57">
        <v>28</v>
      </c>
      <c r="EZ57">
        <v>1.5</v>
      </c>
      <c r="FA57">
        <v>1.4</v>
      </c>
      <c r="FB57">
        <v>1.6210899999999999</v>
      </c>
      <c r="FC57">
        <v>2.50366</v>
      </c>
      <c r="FD57">
        <v>2.8491200000000001</v>
      </c>
      <c r="FE57">
        <v>3.2128899999999998</v>
      </c>
      <c r="FF57">
        <v>3.0981399999999999</v>
      </c>
      <c r="FG57">
        <v>2.4377399999999998</v>
      </c>
      <c r="FH57">
        <v>30.114699999999999</v>
      </c>
      <c r="FI57">
        <v>15.970800000000001</v>
      </c>
      <c r="FJ57">
        <v>18</v>
      </c>
      <c r="FK57">
        <v>1056.78</v>
      </c>
      <c r="FL57">
        <v>832.35</v>
      </c>
      <c r="FM57">
        <v>25.0002</v>
      </c>
      <c r="FN57">
        <v>23.081700000000001</v>
      </c>
      <c r="FO57">
        <v>30</v>
      </c>
      <c r="FP57">
        <v>22.838799999999999</v>
      </c>
      <c r="FQ57">
        <v>22.901499999999999</v>
      </c>
      <c r="FR57">
        <v>32.470399999999998</v>
      </c>
      <c r="FS57">
        <v>16.433800000000002</v>
      </c>
      <c r="FT57">
        <v>100</v>
      </c>
      <c r="FU57">
        <v>25</v>
      </c>
      <c r="FV57">
        <v>400</v>
      </c>
      <c r="FW57">
        <v>17.471800000000002</v>
      </c>
      <c r="FX57">
        <v>101.35599999999999</v>
      </c>
      <c r="FY57">
        <v>102.062</v>
      </c>
    </row>
    <row r="58" spans="1:181" x14ac:dyDescent="0.2">
      <c r="A58">
        <v>40</v>
      </c>
      <c r="B58">
        <v>1634305103.0999999</v>
      </c>
      <c r="C58">
        <v>2172.099999904633</v>
      </c>
      <c r="D58" t="s">
        <v>391</v>
      </c>
      <c r="E58" t="s">
        <v>392</v>
      </c>
      <c r="F58" t="s">
        <v>302</v>
      </c>
      <c r="G58">
        <v>1634305103.0999999</v>
      </c>
      <c r="H58">
        <f t="shared" si="46"/>
        <v>3.0269498784062283E-4</v>
      </c>
      <c r="I58">
        <f t="shared" si="47"/>
        <v>0.30269498784062282</v>
      </c>
      <c r="J58">
        <f t="shared" si="48"/>
        <v>-0.56118204732336452</v>
      </c>
      <c r="K58">
        <f t="shared" si="49"/>
        <v>400.24200000000002</v>
      </c>
      <c r="L58">
        <f t="shared" si="50"/>
        <v>438.17818395862196</v>
      </c>
      <c r="M58">
        <f t="shared" si="51"/>
        <v>39.847196541958255</v>
      </c>
      <c r="N58">
        <f t="shared" si="52"/>
        <v>36.397342958207403</v>
      </c>
      <c r="O58">
        <f t="shared" si="53"/>
        <v>1.8374615993609109E-2</v>
      </c>
      <c r="P58">
        <f t="shared" si="54"/>
        <v>2.7600163115260585</v>
      </c>
      <c r="Q58">
        <f t="shared" si="55"/>
        <v>1.8306926476826513E-2</v>
      </c>
      <c r="R58">
        <f t="shared" si="56"/>
        <v>1.1447889806278658E-2</v>
      </c>
      <c r="S58">
        <f t="shared" si="57"/>
        <v>0</v>
      </c>
      <c r="T58">
        <f t="shared" si="58"/>
        <v>25.04588244831438</v>
      </c>
      <c r="U58">
        <f t="shared" si="59"/>
        <v>24.4099</v>
      </c>
      <c r="V58">
        <f t="shared" si="60"/>
        <v>3.0695173985687538</v>
      </c>
      <c r="W58">
        <f t="shared" si="61"/>
        <v>50.075433159535073</v>
      </c>
      <c r="X58">
        <f t="shared" si="62"/>
        <v>1.6045433471687103</v>
      </c>
      <c r="Y58">
        <f t="shared" si="63"/>
        <v>3.2042525564517903</v>
      </c>
      <c r="Z58">
        <f t="shared" si="64"/>
        <v>1.4649740514000436</v>
      </c>
      <c r="AA58">
        <f t="shared" si="65"/>
        <v>-13.348848963771466</v>
      </c>
      <c r="AB58">
        <f t="shared" si="66"/>
        <v>107.03040095906404</v>
      </c>
      <c r="AC58">
        <f t="shared" si="67"/>
        <v>8.1836717029944381</v>
      </c>
      <c r="AD58">
        <f t="shared" si="68"/>
        <v>101.86522369828701</v>
      </c>
      <c r="AE58">
        <v>3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48230.059643744498</v>
      </c>
      <c r="AJ58" t="s">
        <v>303</v>
      </c>
      <c r="AK58" t="s">
        <v>303</v>
      </c>
      <c r="AL58">
        <v>0</v>
      </c>
      <c r="AM58">
        <v>0</v>
      </c>
      <c r="AN58" t="e">
        <f t="shared" si="72"/>
        <v>#DIV/0!</v>
      </c>
      <c r="AO58">
        <v>0</v>
      </c>
      <c r="AP58" t="s">
        <v>303</v>
      </c>
      <c r="AQ58" t="s">
        <v>303</v>
      </c>
      <c r="AR58">
        <v>0</v>
      </c>
      <c r="AS58">
        <v>0</v>
      </c>
      <c r="AT58" t="e">
        <f t="shared" si="73"/>
        <v>#DIV/0!</v>
      </c>
      <c r="AU58">
        <v>0.5</v>
      </c>
      <c r="AV58">
        <f t="shared" si="74"/>
        <v>0</v>
      </c>
      <c r="AW58">
        <f t="shared" si="75"/>
        <v>-0.56118204732336452</v>
      </c>
      <c r="AX58" t="e">
        <f t="shared" si="76"/>
        <v>#DIV/0!</v>
      </c>
      <c r="AY58" t="e">
        <f t="shared" si="77"/>
        <v>#DIV/0!</v>
      </c>
      <c r="AZ58" t="e">
        <f t="shared" si="78"/>
        <v>#DIV/0!</v>
      </c>
      <c r="BA58" t="e">
        <f t="shared" si="79"/>
        <v>#DIV/0!</v>
      </c>
      <c r="BB58" t="s">
        <v>303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 t="e">
        <f t="shared" si="84"/>
        <v>#DIV/0!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f t="shared" si="88"/>
        <v>0</v>
      </c>
      <c r="BM58">
        <f t="shared" si="89"/>
        <v>0</v>
      </c>
      <c r="BN58">
        <f t="shared" si="90"/>
        <v>0</v>
      </c>
      <c r="BO58">
        <f t="shared" si="91"/>
        <v>0</v>
      </c>
      <c r="BP58">
        <v>6</v>
      </c>
      <c r="BQ58">
        <v>0.5</v>
      </c>
      <c r="BR58" t="s">
        <v>304</v>
      </c>
      <c r="BS58">
        <v>1634305103.0999999</v>
      </c>
      <c r="BT58">
        <v>400.24200000000002</v>
      </c>
      <c r="BU58">
        <v>399.97800000000001</v>
      </c>
      <c r="BV58">
        <v>17.644300000000001</v>
      </c>
      <c r="BW58">
        <v>17.465900000000001</v>
      </c>
      <c r="BX58">
        <v>397.75799999999998</v>
      </c>
      <c r="BY58">
        <v>17.543600000000001</v>
      </c>
      <c r="BZ58">
        <v>1000.07</v>
      </c>
      <c r="CA58">
        <v>90.838800000000006</v>
      </c>
      <c r="CB58">
        <v>9.9539699999999995E-2</v>
      </c>
      <c r="CC58">
        <v>25.129200000000001</v>
      </c>
      <c r="CD58">
        <v>24.4099</v>
      </c>
      <c r="CE58">
        <v>999.9</v>
      </c>
      <c r="CF58">
        <v>0</v>
      </c>
      <c r="CG58">
        <v>0</v>
      </c>
      <c r="CH58">
        <v>9977.5</v>
      </c>
      <c r="CI58">
        <v>0</v>
      </c>
      <c r="CJ58">
        <v>1.5289399999999999E-3</v>
      </c>
      <c r="CK58">
        <v>0</v>
      </c>
      <c r="CL58">
        <v>0</v>
      </c>
      <c r="CM58">
        <v>0</v>
      </c>
      <c r="CN58">
        <v>0</v>
      </c>
      <c r="CO58">
        <v>0.42</v>
      </c>
      <c r="CP58">
        <v>0</v>
      </c>
      <c r="CQ58">
        <v>-0.69</v>
      </c>
      <c r="CR58">
        <v>-1.41</v>
      </c>
      <c r="CS58">
        <v>35.186999999999998</v>
      </c>
      <c r="CT58">
        <v>38.875</v>
      </c>
      <c r="CU58">
        <v>36.061999999999998</v>
      </c>
      <c r="CV58">
        <v>37.875</v>
      </c>
      <c r="CW58">
        <v>35.25</v>
      </c>
      <c r="CX58">
        <v>0</v>
      </c>
      <c r="CY58">
        <v>0</v>
      </c>
      <c r="CZ58">
        <v>0</v>
      </c>
      <c r="DA58">
        <v>1634305105.9000001</v>
      </c>
      <c r="DB58">
        <v>0</v>
      </c>
      <c r="DC58">
        <v>2.1130769230769229</v>
      </c>
      <c r="DD58">
        <v>-6.9955556255251157</v>
      </c>
      <c r="DE58">
        <v>4.2252990861851316</v>
      </c>
      <c r="DF58">
        <v>-3.8557692307692308</v>
      </c>
      <c r="DG58">
        <v>15</v>
      </c>
      <c r="DH58">
        <v>1634305012.0999999</v>
      </c>
      <c r="DI58" t="s">
        <v>386</v>
      </c>
      <c r="DJ58">
        <v>1634305010.0999999</v>
      </c>
      <c r="DK58">
        <v>1634305012.0999999</v>
      </c>
      <c r="DL58">
        <v>6</v>
      </c>
      <c r="DM58">
        <v>-4.1000000000000002E-2</v>
      </c>
      <c r="DN58">
        <v>2E-3</v>
      </c>
      <c r="DO58">
        <v>2.484</v>
      </c>
      <c r="DP58">
        <v>9.6000000000000002E-2</v>
      </c>
      <c r="DQ58">
        <v>400</v>
      </c>
      <c r="DR58">
        <v>17</v>
      </c>
      <c r="DS58">
        <v>0.36</v>
      </c>
      <c r="DT58">
        <v>0.2</v>
      </c>
      <c r="DU58">
        <v>0.25258282926829267</v>
      </c>
      <c r="DV58">
        <v>-0.2314257491289195</v>
      </c>
      <c r="DW58">
        <v>2.9236713599390781E-2</v>
      </c>
      <c r="DX58">
        <v>1</v>
      </c>
      <c r="DY58">
        <v>2.055714285714286</v>
      </c>
      <c r="DZ58">
        <v>-1.113581213307238</v>
      </c>
      <c r="EA58">
        <v>1.9062428052724709</v>
      </c>
      <c r="EB58">
        <v>0</v>
      </c>
      <c r="EC58">
        <v>0.18133868292682931</v>
      </c>
      <c r="ED58">
        <v>-1.402655749128873E-2</v>
      </c>
      <c r="EE58">
        <v>1.685252466271553E-3</v>
      </c>
      <c r="EF58">
        <v>1</v>
      </c>
      <c r="EG58">
        <v>2</v>
      </c>
      <c r="EH58">
        <v>3</v>
      </c>
      <c r="EI58" t="s">
        <v>306</v>
      </c>
      <c r="EJ58">
        <v>100</v>
      </c>
      <c r="EK58">
        <v>100</v>
      </c>
      <c r="EL58">
        <v>2.484</v>
      </c>
      <c r="EM58">
        <v>0.1007</v>
      </c>
      <c r="EN58">
        <v>1.8708708322130141</v>
      </c>
      <c r="EO58">
        <v>1.948427853356016E-3</v>
      </c>
      <c r="EP58">
        <v>-1.17243448438673E-6</v>
      </c>
      <c r="EQ58">
        <v>3.7522437633766031E-10</v>
      </c>
      <c r="ER58">
        <v>-6.0229267739607101E-2</v>
      </c>
      <c r="ES58">
        <v>1.324990706552629E-3</v>
      </c>
      <c r="ET58">
        <v>4.5198677459254959E-4</v>
      </c>
      <c r="EU58">
        <v>-2.6198240979392152E-7</v>
      </c>
      <c r="EV58">
        <v>2</v>
      </c>
      <c r="EW58">
        <v>2078</v>
      </c>
      <c r="EX58">
        <v>1</v>
      </c>
      <c r="EY58">
        <v>28</v>
      </c>
      <c r="EZ58">
        <v>1.6</v>
      </c>
      <c r="FA58">
        <v>1.5</v>
      </c>
      <c r="FB58">
        <v>1.6210899999999999</v>
      </c>
      <c r="FC58">
        <v>2.50854</v>
      </c>
      <c r="FD58">
        <v>2.8491200000000001</v>
      </c>
      <c r="FE58">
        <v>3.2128899999999998</v>
      </c>
      <c r="FF58">
        <v>3.0981399999999999</v>
      </c>
      <c r="FG58">
        <v>2.3852500000000001</v>
      </c>
      <c r="FH58">
        <v>30.114699999999999</v>
      </c>
      <c r="FI58">
        <v>15.970800000000001</v>
      </c>
      <c r="FJ58">
        <v>18</v>
      </c>
      <c r="FK58">
        <v>1056.19</v>
      </c>
      <c r="FL58">
        <v>832.26800000000003</v>
      </c>
      <c r="FM58">
        <v>25.0002</v>
      </c>
      <c r="FN58">
        <v>23.081700000000001</v>
      </c>
      <c r="FO58">
        <v>30</v>
      </c>
      <c r="FP58">
        <v>22.838799999999999</v>
      </c>
      <c r="FQ58">
        <v>22.9011</v>
      </c>
      <c r="FR58">
        <v>32.471299999999999</v>
      </c>
      <c r="FS58">
        <v>16.433800000000002</v>
      </c>
      <c r="FT58">
        <v>100</v>
      </c>
      <c r="FU58">
        <v>25</v>
      </c>
      <c r="FV58">
        <v>400</v>
      </c>
      <c r="FW58">
        <v>17.471800000000002</v>
      </c>
      <c r="FX58">
        <v>101.357</v>
      </c>
      <c r="FY58">
        <v>102.06100000000001</v>
      </c>
    </row>
    <row r="59" spans="1:181" x14ac:dyDescent="0.2">
      <c r="A59">
        <v>41</v>
      </c>
      <c r="B59">
        <v>1634305108.0999999</v>
      </c>
      <c r="C59">
        <v>2177.099999904633</v>
      </c>
      <c r="D59" t="s">
        <v>393</v>
      </c>
      <c r="E59" t="s">
        <v>394</v>
      </c>
      <c r="F59" t="s">
        <v>302</v>
      </c>
      <c r="G59">
        <v>1634305108.0999999</v>
      </c>
      <c r="H59">
        <f t="shared" si="46"/>
        <v>3.0198097150312624E-4</v>
      </c>
      <c r="I59">
        <f t="shared" si="47"/>
        <v>0.30198097150312625</v>
      </c>
      <c r="J59">
        <f t="shared" si="48"/>
        <v>-0.59084713572999736</v>
      </c>
      <c r="K59">
        <f t="shared" si="49"/>
        <v>400.25599999999997</v>
      </c>
      <c r="L59">
        <f t="shared" si="50"/>
        <v>440.8950414287782</v>
      </c>
      <c r="M59">
        <f t="shared" si="51"/>
        <v>40.094132544563536</v>
      </c>
      <c r="N59">
        <f t="shared" si="52"/>
        <v>36.398497619187197</v>
      </c>
      <c r="O59">
        <f t="shared" si="53"/>
        <v>1.8319493326630475E-2</v>
      </c>
      <c r="P59">
        <f t="shared" si="54"/>
        <v>2.7625467602279992</v>
      </c>
      <c r="Q59">
        <f t="shared" si="55"/>
        <v>1.8252269913955614E-2</v>
      </c>
      <c r="R59">
        <f t="shared" si="56"/>
        <v>1.1413687800858611E-2</v>
      </c>
      <c r="S59">
        <f t="shared" si="57"/>
        <v>0</v>
      </c>
      <c r="T59">
        <f t="shared" si="58"/>
        <v>25.04354954423718</v>
      </c>
      <c r="U59">
        <f t="shared" si="59"/>
        <v>24.415299999999998</v>
      </c>
      <c r="V59">
        <f t="shared" si="60"/>
        <v>3.0705101484594222</v>
      </c>
      <c r="W59">
        <f t="shared" si="61"/>
        <v>50.085863938178811</v>
      </c>
      <c r="X59">
        <f t="shared" si="62"/>
        <v>1.6046290624996098</v>
      </c>
      <c r="Y59">
        <f t="shared" si="63"/>
        <v>3.2037563822003952</v>
      </c>
      <c r="Z59">
        <f t="shared" si="64"/>
        <v>1.4658810859598124</v>
      </c>
      <c r="AA59">
        <f t="shared" si="65"/>
        <v>-13.317360843287867</v>
      </c>
      <c r="AB59">
        <f t="shared" si="66"/>
        <v>105.9370536127813</v>
      </c>
      <c r="AC59">
        <f t="shared" si="67"/>
        <v>8.0927674125983486</v>
      </c>
      <c r="AD59">
        <f t="shared" si="68"/>
        <v>100.71246018209177</v>
      </c>
      <c r="AE59">
        <v>2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48299.730567772451</v>
      </c>
      <c r="AJ59" t="s">
        <v>303</v>
      </c>
      <c r="AK59" t="s">
        <v>303</v>
      </c>
      <c r="AL59">
        <v>0</v>
      </c>
      <c r="AM59">
        <v>0</v>
      </c>
      <c r="AN59" t="e">
        <f t="shared" si="72"/>
        <v>#DIV/0!</v>
      </c>
      <c r="AO59">
        <v>0</v>
      </c>
      <c r="AP59" t="s">
        <v>303</v>
      </c>
      <c r="AQ59" t="s">
        <v>303</v>
      </c>
      <c r="AR59">
        <v>0</v>
      </c>
      <c r="AS59">
        <v>0</v>
      </c>
      <c r="AT59" t="e">
        <f t="shared" si="73"/>
        <v>#DIV/0!</v>
      </c>
      <c r="AU59">
        <v>0.5</v>
      </c>
      <c r="AV59">
        <f t="shared" si="74"/>
        <v>0</v>
      </c>
      <c r="AW59">
        <f t="shared" si="75"/>
        <v>-0.59084713572999736</v>
      </c>
      <c r="AX59" t="e">
        <f t="shared" si="76"/>
        <v>#DIV/0!</v>
      </c>
      <c r="AY59" t="e">
        <f t="shared" si="77"/>
        <v>#DIV/0!</v>
      </c>
      <c r="AZ59" t="e">
        <f t="shared" si="78"/>
        <v>#DIV/0!</v>
      </c>
      <c r="BA59" t="e">
        <f t="shared" si="79"/>
        <v>#DIV/0!</v>
      </c>
      <c r="BB59" t="s">
        <v>303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 t="e">
        <f t="shared" si="84"/>
        <v>#DIV/0!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f t="shared" si="88"/>
        <v>0</v>
      </c>
      <c r="BM59">
        <f t="shared" si="89"/>
        <v>0</v>
      </c>
      <c r="BN59">
        <f t="shared" si="90"/>
        <v>0</v>
      </c>
      <c r="BO59">
        <f t="shared" si="91"/>
        <v>0</v>
      </c>
      <c r="BP59">
        <v>6</v>
      </c>
      <c r="BQ59">
        <v>0.5</v>
      </c>
      <c r="BR59" t="s">
        <v>304</v>
      </c>
      <c r="BS59">
        <v>1634305108.0999999</v>
      </c>
      <c r="BT59">
        <v>400.25599999999997</v>
      </c>
      <c r="BU59">
        <v>399.97399999999999</v>
      </c>
      <c r="BV59">
        <v>17.645299999999999</v>
      </c>
      <c r="BW59">
        <v>17.467300000000002</v>
      </c>
      <c r="BX59">
        <v>397.77199999999999</v>
      </c>
      <c r="BY59">
        <v>17.544499999999999</v>
      </c>
      <c r="BZ59">
        <v>999.952</v>
      </c>
      <c r="CA59">
        <v>90.838200000000001</v>
      </c>
      <c r="CB59">
        <v>9.9843699999999994E-2</v>
      </c>
      <c r="CC59">
        <v>25.1266</v>
      </c>
      <c r="CD59">
        <v>24.415299999999998</v>
      </c>
      <c r="CE59">
        <v>999.9</v>
      </c>
      <c r="CF59">
        <v>0</v>
      </c>
      <c r="CG59">
        <v>0</v>
      </c>
      <c r="CH59">
        <v>9992.5</v>
      </c>
      <c r="CI59">
        <v>0</v>
      </c>
      <c r="CJ59">
        <v>1.5289399999999999E-3</v>
      </c>
      <c r="CK59">
        <v>0</v>
      </c>
      <c r="CL59">
        <v>0</v>
      </c>
      <c r="CM59">
        <v>0</v>
      </c>
      <c r="CN59">
        <v>0</v>
      </c>
      <c r="CO59">
        <v>2.2200000000000002</v>
      </c>
      <c r="CP59">
        <v>0</v>
      </c>
      <c r="CQ59">
        <v>-8.4499999999999993</v>
      </c>
      <c r="CR59">
        <v>-1.67</v>
      </c>
      <c r="CS59">
        <v>35.311999999999998</v>
      </c>
      <c r="CT59">
        <v>38.75</v>
      </c>
      <c r="CU59">
        <v>36.375</v>
      </c>
      <c r="CV59">
        <v>37.811999999999998</v>
      </c>
      <c r="CW59">
        <v>35.25</v>
      </c>
      <c r="CX59">
        <v>0</v>
      </c>
      <c r="CY59">
        <v>0</v>
      </c>
      <c r="CZ59">
        <v>0</v>
      </c>
      <c r="DA59">
        <v>1634305111.3</v>
      </c>
      <c r="DB59">
        <v>0</v>
      </c>
      <c r="DC59">
        <v>1.8540000000000001</v>
      </c>
      <c r="DD59">
        <v>-1.4553846764423399</v>
      </c>
      <c r="DE59">
        <v>-13.765384718043331</v>
      </c>
      <c r="DF59">
        <v>-4.4168000000000003</v>
      </c>
      <c r="DG59">
        <v>15</v>
      </c>
      <c r="DH59">
        <v>1634305012.0999999</v>
      </c>
      <c r="DI59" t="s">
        <v>386</v>
      </c>
      <c r="DJ59">
        <v>1634305010.0999999</v>
      </c>
      <c r="DK59">
        <v>1634305012.0999999</v>
      </c>
      <c r="DL59">
        <v>6</v>
      </c>
      <c r="DM59">
        <v>-4.1000000000000002E-2</v>
      </c>
      <c r="DN59">
        <v>2E-3</v>
      </c>
      <c r="DO59">
        <v>2.484</v>
      </c>
      <c r="DP59">
        <v>9.6000000000000002E-2</v>
      </c>
      <c r="DQ59">
        <v>400</v>
      </c>
      <c r="DR59">
        <v>17</v>
      </c>
      <c r="DS59">
        <v>0.36</v>
      </c>
      <c r="DT59">
        <v>0.2</v>
      </c>
      <c r="DU59">
        <v>0.2434245609756098</v>
      </c>
      <c r="DV59">
        <v>-9.7601393728220069E-3</v>
      </c>
      <c r="DW59">
        <v>1.9739507647069641E-2</v>
      </c>
      <c r="DX59">
        <v>1</v>
      </c>
      <c r="DY59">
        <v>2.0655882352941179</v>
      </c>
      <c r="DZ59">
        <v>-3.8827745085764391</v>
      </c>
      <c r="EA59">
        <v>1.560092740788698</v>
      </c>
      <c r="EB59">
        <v>0</v>
      </c>
      <c r="EC59">
        <v>0.1801918536585366</v>
      </c>
      <c r="ED59">
        <v>-1.212526829268248E-2</v>
      </c>
      <c r="EE59">
        <v>1.4735971015201431E-3</v>
      </c>
      <c r="EF59">
        <v>1</v>
      </c>
      <c r="EG59">
        <v>2</v>
      </c>
      <c r="EH59">
        <v>3</v>
      </c>
      <c r="EI59" t="s">
        <v>306</v>
      </c>
      <c r="EJ59">
        <v>100</v>
      </c>
      <c r="EK59">
        <v>100</v>
      </c>
      <c r="EL59">
        <v>2.484</v>
      </c>
      <c r="EM59">
        <v>0.1008</v>
      </c>
      <c r="EN59">
        <v>1.8708708322130141</v>
      </c>
      <c r="EO59">
        <v>1.948427853356016E-3</v>
      </c>
      <c r="EP59">
        <v>-1.17243448438673E-6</v>
      </c>
      <c r="EQ59">
        <v>3.7522437633766031E-10</v>
      </c>
      <c r="ER59">
        <v>-6.0229267739607101E-2</v>
      </c>
      <c r="ES59">
        <v>1.324990706552629E-3</v>
      </c>
      <c r="ET59">
        <v>4.5198677459254959E-4</v>
      </c>
      <c r="EU59">
        <v>-2.6198240979392152E-7</v>
      </c>
      <c r="EV59">
        <v>2</v>
      </c>
      <c r="EW59">
        <v>2078</v>
      </c>
      <c r="EX59">
        <v>1</v>
      </c>
      <c r="EY59">
        <v>28</v>
      </c>
      <c r="EZ59">
        <v>1.6</v>
      </c>
      <c r="FA59">
        <v>1.6</v>
      </c>
      <c r="FB59">
        <v>1.6210899999999999</v>
      </c>
      <c r="FC59">
        <v>2.5097700000000001</v>
      </c>
      <c r="FD59">
        <v>2.8491200000000001</v>
      </c>
      <c r="FE59">
        <v>3.2128899999999998</v>
      </c>
      <c r="FF59">
        <v>3.0981399999999999</v>
      </c>
      <c r="FG59">
        <v>2.3718300000000001</v>
      </c>
      <c r="FH59">
        <v>30.114699999999999</v>
      </c>
      <c r="FI59">
        <v>15.962</v>
      </c>
      <c r="FJ59">
        <v>18</v>
      </c>
      <c r="FK59">
        <v>1056.6099999999999</v>
      </c>
      <c r="FL59">
        <v>832.06700000000001</v>
      </c>
      <c r="FM59">
        <v>25.000299999999999</v>
      </c>
      <c r="FN59">
        <v>23.079799999999999</v>
      </c>
      <c r="FO59">
        <v>30</v>
      </c>
      <c r="FP59">
        <v>22.837199999999999</v>
      </c>
      <c r="FQ59">
        <v>22.8996</v>
      </c>
      <c r="FR59">
        <v>32.471499999999999</v>
      </c>
      <c r="FS59">
        <v>16.433800000000002</v>
      </c>
      <c r="FT59">
        <v>100</v>
      </c>
      <c r="FU59">
        <v>25</v>
      </c>
      <c r="FV59">
        <v>400</v>
      </c>
      <c r="FW59">
        <v>17.471800000000002</v>
      </c>
      <c r="FX59">
        <v>101.35899999999999</v>
      </c>
      <c r="FY59">
        <v>102.06100000000001</v>
      </c>
    </row>
    <row r="60" spans="1:181" x14ac:dyDescent="0.2">
      <c r="A60">
        <v>42</v>
      </c>
      <c r="B60">
        <v>1634305113.0999999</v>
      </c>
      <c r="C60">
        <v>2182.099999904633</v>
      </c>
      <c r="D60" t="s">
        <v>395</v>
      </c>
      <c r="E60" t="s">
        <v>396</v>
      </c>
      <c r="F60" t="s">
        <v>302</v>
      </c>
      <c r="G60">
        <v>1634305113.0999999</v>
      </c>
      <c r="H60">
        <f t="shared" si="46"/>
        <v>2.9926785478518456E-4</v>
      </c>
      <c r="I60">
        <f t="shared" si="47"/>
        <v>0.29926785478518458</v>
      </c>
      <c r="J60">
        <f t="shared" si="48"/>
        <v>-0.48475931498497377</v>
      </c>
      <c r="K60">
        <f t="shared" si="49"/>
        <v>400.22800000000001</v>
      </c>
      <c r="L60">
        <f t="shared" si="50"/>
        <v>432.07920041053131</v>
      </c>
      <c r="M60">
        <f t="shared" si="51"/>
        <v>39.292967586012452</v>
      </c>
      <c r="N60">
        <f t="shared" si="52"/>
        <v>36.396442633833601</v>
      </c>
      <c r="O60">
        <f t="shared" si="53"/>
        <v>1.8151563527995396E-2</v>
      </c>
      <c r="P60">
        <f t="shared" si="54"/>
        <v>2.7634158358458372</v>
      </c>
      <c r="Q60">
        <f t="shared" si="55"/>
        <v>1.8085585182086829E-2</v>
      </c>
      <c r="R60">
        <f t="shared" si="56"/>
        <v>1.1309398551625984E-2</v>
      </c>
      <c r="S60">
        <f t="shared" si="57"/>
        <v>0</v>
      </c>
      <c r="T60">
        <f t="shared" si="58"/>
        <v>25.041819596645375</v>
      </c>
      <c r="U60">
        <f t="shared" si="59"/>
        <v>24.416899999999998</v>
      </c>
      <c r="V60">
        <f t="shared" si="60"/>
        <v>3.0708043504708136</v>
      </c>
      <c r="W60">
        <f t="shared" si="61"/>
        <v>50.095134392977023</v>
      </c>
      <c r="X60">
        <f t="shared" si="62"/>
        <v>1.6046870978138399</v>
      </c>
      <c r="Y60">
        <f t="shared" si="63"/>
        <v>3.2032793548884171</v>
      </c>
      <c r="Z60">
        <f t="shared" si="64"/>
        <v>1.4661172526569737</v>
      </c>
      <c r="AA60">
        <f t="shared" si="65"/>
        <v>-13.19771239602664</v>
      </c>
      <c r="AB60">
        <f t="shared" si="66"/>
        <v>105.35955735618786</v>
      </c>
      <c r="AC60">
        <f t="shared" si="67"/>
        <v>8.0460833307884343</v>
      </c>
      <c r="AD60">
        <f t="shared" si="68"/>
        <v>100.20792829094965</v>
      </c>
      <c r="AE60">
        <v>2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48323.957012287232</v>
      </c>
      <c r="AJ60" t="s">
        <v>303</v>
      </c>
      <c r="AK60" t="s">
        <v>303</v>
      </c>
      <c r="AL60">
        <v>0</v>
      </c>
      <c r="AM60">
        <v>0</v>
      </c>
      <c r="AN60" t="e">
        <f t="shared" si="72"/>
        <v>#DIV/0!</v>
      </c>
      <c r="AO60">
        <v>0</v>
      </c>
      <c r="AP60" t="s">
        <v>303</v>
      </c>
      <c r="AQ60" t="s">
        <v>303</v>
      </c>
      <c r="AR60">
        <v>0</v>
      </c>
      <c r="AS60">
        <v>0</v>
      </c>
      <c r="AT60" t="e">
        <f t="shared" si="73"/>
        <v>#DIV/0!</v>
      </c>
      <c r="AU60">
        <v>0.5</v>
      </c>
      <c r="AV60">
        <f t="shared" si="74"/>
        <v>0</v>
      </c>
      <c r="AW60">
        <f t="shared" si="75"/>
        <v>-0.48475931498497377</v>
      </c>
      <c r="AX60" t="e">
        <f t="shared" si="76"/>
        <v>#DIV/0!</v>
      </c>
      <c r="AY60" t="e">
        <f t="shared" si="77"/>
        <v>#DIV/0!</v>
      </c>
      <c r="AZ60" t="e">
        <f t="shared" si="78"/>
        <v>#DIV/0!</v>
      </c>
      <c r="BA60" t="e">
        <f t="shared" si="79"/>
        <v>#DIV/0!</v>
      </c>
      <c r="BB60" t="s">
        <v>303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 t="e">
        <f t="shared" si="84"/>
        <v>#DIV/0!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f t="shared" si="88"/>
        <v>0</v>
      </c>
      <c r="BM60">
        <f t="shared" si="89"/>
        <v>0</v>
      </c>
      <c r="BN60">
        <f t="shared" si="90"/>
        <v>0</v>
      </c>
      <c r="BO60">
        <f t="shared" si="91"/>
        <v>0</v>
      </c>
      <c r="BP60">
        <v>6</v>
      </c>
      <c r="BQ60">
        <v>0.5</v>
      </c>
      <c r="BR60" t="s">
        <v>304</v>
      </c>
      <c r="BS60">
        <v>1634305113.0999999</v>
      </c>
      <c r="BT60">
        <v>400.22800000000001</v>
      </c>
      <c r="BU60">
        <v>400.00900000000001</v>
      </c>
      <c r="BV60">
        <v>17.645700000000001</v>
      </c>
      <c r="BW60">
        <v>17.4693</v>
      </c>
      <c r="BX60">
        <v>397.74400000000003</v>
      </c>
      <c r="BY60">
        <v>17.545000000000002</v>
      </c>
      <c r="BZ60">
        <v>999.95600000000002</v>
      </c>
      <c r="CA60">
        <v>90.839399999999998</v>
      </c>
      <c r="CB60">
        <v>9.9871199999999993E-2</v>
      </c>
      <c r="CC60">
        <v>25.124099999999999</v>
      </c>
      <c r="CD60">
        <v>24.416899999999998</v>
      </c>
      <c r="CE60">
        <v>999.9</v>
      </c>
      <c r="CF60">
        <v>0</v>
      </c>
      <c r="CG60">
        <v>0</v>
      </c>
      <c r="CH60">
        <v>9997.5</v>
      </c>
      <c r="CI60">
        <v>0</v>
      </c>
      <c r="CJ60">
        <v>1.5289399999999999E-3</v>
      </c>
      <c r="CK60">
        <v>0</v>
      </c>
      <c r="CL60">
        <v>0</v>
      </c>
      <c r="CM60">
        <v>0</v>
      </c>
      <c r="CN60">
        <v>0</v>
      </c>
      <c r="CO60">
        <v>0.6</v>
      </c>
      <c r="CP60">
        <v>0</v>
      </c>
      <c r="CQ60">
        <v>-6.55</v>
      </c>
      <c r="CR60">
        <v>-1.79</v>
      </c>
      <c r="CS60">
        <v>35</v>
      </c>
      <c r="CT60">
        <v>38.625</v>
      </c>
      <c r="CU60">
        <v>35.875</v>
      </c>
      <c r="CV60">
        <v>37.5</v>
      </c>
      <c r="CW60">
        <v>35.125</v>
      </c>
      <c r="CX60">
        <v>0</v>
      </c>
      <c r="CY60">
        <v>0</v>
      </c>
      <c r="CZ60">
        <v>0</v>
      </c>
      <c r="DA60">
        <v>1634305116.0999999</v>
      </c>
      <c r="DB60">
        <v>0</v>
      </c>
      <c r="DC60">
        <v>1.8772</v>
      </c>
      <c r="DD60">
        <v>1.1938461860444149</v>
      </c>
      <c r="DE60">
        <v>-0.84846170678647703</v>
      </c>
      <c r="DF60">
        <v>-4.9344000000000001</v>
      </c>
      <c r="DG60">
        <v>15</v>
      </c>
      <c r="DH60">
        <v>1634305012.0999999</v>
      </c>
      <c r="DI60" t="s">
        <v>386</v>
      </c>
      <c r="DJ60">
        <v>1634305010.0999999</v>
      </c>
      <c r="DK60">
        <v>1634305012.0999999</v>
      </c>
      <c r="DL60">
        <v>6</v>
      </c>
      <c r="DM60">
        <v>-4.1000000000000002E-2</v>
      </c>
      <c r="DN60">
        <v>2E-3</v>
      </c>
      <c r="DO60">
        <v>2.484</v>
      </c>
      <c r="DP60">
        <v>9.6000000000000002E-2</v>
      </c>
      <c r="DQ60">
        <v>400</v>
      </c>
      <c r="DR60">
        <v>17</v>
      </c>
      <c r="DS60">
        <v>0.36</v>
      </c>
      <c r="DT60">
        <v>0.2</v>
      </c>
      <c r="DU60">
        <v>0.2475570731707317</v>
      </c>
      <c r="DV60">
        <v>0.1087256655052261</v>
      </c>
      <c r="DW60">
        <v>2.7118255899733421E-2</v>
      </c>
      <c r="DX60">
        <v>1</v>
      </c>
      <c r="DY60">
        <v>1.821764705882353</v>
      </c>
      <c r="DZ60">
        <v>2.6444632290786192</v>
      </c>
      <c r="EA60">
        <v>1.584246843861062</v>
      </c>
      <c r="EB60">
        <v>0</v>
      </c>
      <c r="EC60">
        <v>0.1790996341463415</v>
      </c>
      <c r="ED60">
        <v>-1.0696034843205681E-2</v>
      </c>
      <c r="EE60">
        <v>1.2217605800366889E-3</v>
      </c>
      <c r="EF60">
        <v>1</v>
      </c>
      <c r="EG60">
        <v>2</v>
      </c>
      <c r="EH60">
        <v>3</v>
      </c>
      <c r="EI60" t="s">
        <v>306</v>
      </c>
      <c r="EJ60">
        <v>100</v>
      </c>
      <c r="EK60">
        <v>100</v>
      </c>
      <c r="EL60">
        <v>2.484</v>
      </c>
      <c r="EM60">
        <v>0.1007</v>
      </c>
      <c r="EN60">
        <v>1.8708708322130141</v>
      </c>
      <c r="EO60">
        <v>1.948427853356016E-3</v>
      </c>
      <c r="EP60">
        <v>-1.17243448438673E-6</v>
      </c>
      <c r="EQ60">
        <v>3.7522437633766031E-10</v>
      </c>
      <c r="ER60">
        <v>-6.0229267739607101E-2</v>
      </c>
      <c r="ES60">
        <v>1.324990706552629E-3</v>
      </c>
      <c r="ET60">
        <v>4.5198677459254959E-4</v>
      </c>
      <c r="EU60">
        <v>-2.6198240979392152E-7</v>
      </c>
      <c r="EV60">
        <v>2</v>
      </c>
      <c r="EW60">
        <v>2078</v>
      </c>
      <c r="EX60">
        <v>1</v>
      </c>
      <c r="EY60">
        <v>28</v>
      </c>
      <c r="EZ60">
        <v>1.7</v>
      </c>
      <c r="FA60">
        <v>1.7</v>
      </c>
      <c r="FB60">
        <v>1.6210899999999999</v>
      </c>
      <c r="FC60">
        <v>2.50854</v>
      </c>
      <c r="FD60">
        <v>2.8491200000000001</v>
      </c>
      <c r="FE60">
        <v>3.2116699999999998</v>
      </c>
      <c r="FF60">
        <v>3.0981399999999999</v>
      </c>
      <c r="FG60">
        <v>2.3913600000000002</v>
      </c>
      <c r="FH60">
        <v>30.136099999999999</v>
      </c>
      <c r="FI60">
        <v>15.962</v>
      </c>
      <c r="FJ60">
        <v>18</v>
      </c>
      <c r="FK60">
        <v>1057.29</v>
      </c>
      <c r="FL60">
        <v>832.21900000000005</v>
      </c>
      <c r="FM60">
        <v>25.0002</v>
      </c>
      <c r="FN60">
        <v>23.079799999999999</v>
      </c>
      <c r="FO60">
        <v>30.0001</v>
      </c>
      <c r="FP60">
        <v>22.8369</v>
      </c>
      <c r="FQ60">
        <v>22.8996</v>
      </c>
      <c r="FR60">
        <v>32.472200000000001</v>
      </c>
      <c r="FS60">
        <v>16.433800000000002</v>
      </c>
      <c r="FT60">
        <v>100</v>
      </c>
      <c r="FU60">
        <v>25</v>
      </c>
      <c r="FV60">
        <v>400</v>
      </c>
      <c r="FW60">
        <v>17.471800000000002</v>
      </c>
      <c r="FX60">
        <v>101.36</v>
      </c>
      <c r="FY60">
        <v>102.06100000000001</v>
      </c>
    </row>
    <row r="61" spans="1:181" x14ac:dyDescent="0.2">
      <c r="A61">
        <v>43</v>
      </c>
      <c r="B61">
        <v>1634305118.0999999</v>
      </c>
      <c r="C61">
        <v>2187.099999904633</v>
      </c>
      <c r="D61" t="s">
        <v>397</v>
      </c>
      <c r="E61" t="s">
        <v>398</v>
      </c>
      <c r="F61" t="s">
        <v>302</v>
      </c>
      <c r="G61">
        <v>1634305118.0999999</v>
      </c>
      <c r="H61">
        <f t="shared" si="46"/>
        <v>3.0012675719023532E-4</v>
      </c>
      <c r="I61">
        <f t="shared" si="47"/>
        <v>0.30012675719023535</v>
      </c>
      <c r="J61">
        <f t="shared" si="48"/>
        <v>-0.49679095903961468</v>
      </c>
      <c r="K61">
        <f t="shared" si="49"/>
        <v>400.25900000000001</v>
      </c>
      <c r="L61">
        <f t="shared" si="50"/>
        <v>433.00373062740601</v>
      </c>
      <c r="M61">
        <f t="shared" si="51"/>
        <v>39.373834612888999</v>
      </c>
      <c r="N61">
        <f t="shared" si="52"/>
        <v>36.396295351740001</v>
      </c>
      <c r="O61">
        <f t="shared" si="53"/>
        <v>1.8221571178953226E-2</v>
      </c>
      <c r="P61">
        <f t="shared" si="54"/>
        <v>2.7675039569444286</v>
      </c>
      <c r="Q61">
        <f t="shared" si="55"/>
        <v>1.8155181750006535E-2</v>
      </c>
      <c r="R61">
        <f t="shared" si="56"/>
        <v>1.1352933168218955E-2</v>
      </c>
      <c r="S61">
        <f t="shared" si="57"/>
        <v>0</v>
      </c>
      <c r="T61">
        <f t="shared" si="58"/>
        <v>25.039896572211891</v>
      </c>
      <c r="U61">
        <f t="shared" si="59"/>
        <v>24.408999999999999</v>
      </c>
      <c r="V61">
        <f t="shared" si="60"/>
        <v>3.0693519675351277</v>
      </c>
      <c r="W61">
        <f t="shared" si="61"/>
        <v>50.10323627155735</v>
      </c>
      <c r="X61">
        <f t="shared" si="62"/>
        <v>1.6047745584659998</v>
      </c>
      <c r="Y61">
        <f t="shared" si="63"/>
        <v>3.2029359336554468</v>
      </c>
      <c r="Z61">
        <f t="shared" si="64"/>
        <v>1.4645774090691279</v>
      </c>
      <c r="AA61">
        <f t="shared" si="65"/>
        <v>-13.235589992089377</v>
      </c>
      <c r="AB61">
        <f t="shared" si="66"/>
        <v>106.42555358399797</v>
      </c>
      <c r="AC61">
        <f t="shared" si="67"/>
        <v>8.1150890075167332</v>
      </c>
      <c r="AD61">
        <f t="shared" si="68"/>
        <v>101.30505259942532</v>
      </c>
      <c r="AE61">
        <v>3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48436.062815497979</v>
      </c>
      <c r="AJ61" t="s">
        <v>303</v>
      </c>
      <c r="AK61" t="s">
        <v>303</v>
      </c>
      <c r="AL61">
        <v>0</v>
      </c>
      <c r="AM61">
        <v>0</v>
      </c>
      <c r="AN61" t="e">
        <f t="shared" si="72"/>
        <v>#DIV/0!</v>
      </c>
      <c r="AO61">
        <v>0</v>
      </c>
      <c r="AP61" t="s">
        <v>303</v>
      </c>
      <c r="AQ61" t="s">
        <v>303</v>
      </c>
      <c r="AR61">
        <v>0</v>
      </c>
      <c r="AS61">
        <v>0</v>
      </c>
      <c r="AT61" t="e">
        <f t="shared" si="73"/>
        <v>#DIV/0!</v>
      </c>
      <c r="AU61">
        <v>0.5</v>
      </c>
      <c r="AV61">
        <f t="shared" si="74"/>
        <v>0</v>
      </c>
      <c r="AW61">
        <f t="shared" si="75"/>
        <v>-0.49679095903961468</v>
      </c>
      <c r="AX61" t="e">
        <f t="shared" si="76"/>
        <v>#DIV/0!</v>
      </c>
      <c r="AY61" t="e">
        <f t="shared" si="77"/>
        <v>#DIV/0!</v>
      </c>
      <c r="AZ61" t="e">
        <f t="shared" si="78"/>
        <v>#DIV/0!</v>
      </c>
      <c r="BA61" t="e">
        <f t="shared" si="79"/>
        <v>#DIV/0!</v>
      </c>
      <c r="BB61" t="s">
        <v>303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 t="e">
        <f t="shared" si="84"/>
        <v>#DIV/0!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f t="shared" si="88"/>
        <v>0</v>
      </c>
      <c r="BM61">
        <f t="shared" si="89"/>
        <v>0</v>
      </c>
      <c r="BN61">
        <f t="shared" si="90"/>
        <v>0</v>
      </c>
      <c r="BO61">
        <f t="shared" si="91"/>
        <v>0</v>
      </c>
      <c r="BP61">
        <v>6</v>
      </c>
      <c r="BQ61">
        <v>0.5</v>
      </c>
      <c r="BR61" t="s">
        <v>304</v>
      </c>
      <c r="BS61">
        <v>1634305118.0999999</v>
      </c>
      <c r="BT61">
        <v>400.25900000000001</v>
      </c>
      <c r="BU61">
        <v>400.03300000000002</v>
      </c>
      <c r="BV61">
        <v>17.648099999999999</v>
      </c>
      <c r="BW61">
        <v>17.4712</v>
      </c>
      <c r="BX61">
        <v>397.77499999999998</v>
      </c>
      <c r="BY61">
        <v>17.5473</v>
      </c>
      <c r="BZ61">
        <v>999.98900000000003</v>
      </c>
      <c r="CA61">
        <v>90.831800000000001</v>
      </c>
      <c r="CB61">
        <v>0.10006</v>
      </c>
      <c r="CC61">
        <v>25.122299999999999</v>
      </c>
      <c r="CD61">
        <v>24.408999999999999</v>
      </c>
      <c r="CE61">
        <v>999.9</v>
      </c>
      <c r="CF61">
        <v>0</v>
      </c>
      <c r="CG61">
        <v>0</v>
      </c>
      <c r="CH61">
        <v>10022.5</v>
      </c>
      <c r="CI61">
        <v>0</v>
      </c>
      <c r="CJ61">
        <v>1.5289399999999999E-3</v>
      </c>
      <c r="CK61">
        <v>0</v>
      </c>
      <c r="CL61">
        <v>0</v>
      </c>
      <c r="CM61">
        <v>0</v>
      </c>
      <c r="CN61">
        <v>0</v>
      </c>
      <c r="CO61">
        <v>2.8</v>
      </c>
      <c r="CP61">
        <v>0</v>
      </c>
      <c r="CQ61">
        <v>-4.3499999999999996</v>
      </c>
      <c r="CR61">
        <v>-1.52</v>
      </c>
      <c r="CS61">
        <v>35.436999999999998</v>
      </c>
      <c r="CT61">
        <v>38.5</v>
      </c>
      <c r="CU61">
        <v>35.875</v>
      </c>
      <c r="CV61">
        <v>37.311999999999998</v>
      </c>
      <c r="CW61">
        <v>35.061999999999998</v>
      </c>
      <c r="CX61">
        <v>0</v>
      </c>
      <c r="CY61">
        <v>0</v>
      </c>
      <c r="CZ61">
        <v>0</v>
      </c>
      <c r="DA61">
        <v>1634305120.9000001</v>
      </c>
      <c r="DB61">
        <v>0</v>
      </c>
      <c r="DC61">
        <v>2.0276000000000001</v>
      </c>
      <c r="DD61">
        <v>1.010000072901075</v>
      </c>
      <c r="DE61">
        <v>3.6307691196577059</v>
      </c>
      <c r="DF61">
        <v>-5.2743999999999991</v>
      </c>
      <c r="DG61">
        <v>15</v>
      </c>
      <c r="DH61">
        <v>1634305012.0999999</v>
      </c>
      <c r="DI61" t="s">
        <v>386</v>
      </c>
      <c r="DJ61">
        <v>1634305010.0999999</v>
      </c>
      <c r="DK61">
        <v>1634305012.0999999</v>
      </c>
      <c r="DL61">
        <v>6</v>
      </c>
      <c r="DM61">
        <v>-4.1000000000000002E-2</v>
      </c>
      <c r="DN61">
        <v>2E-3</v>
      </c>
      <c r="DO61">
        <v>2.484</v>
      </c>
      <c r="DP61">
        <v>9.6000000000000002E-2</v>
      </c>
      <c r="DQ61">
        <v>400</v>
      </c>
      <c r="DR61">
        <v>17</v>
      </c>
      <c r="DS61">
        <v>0.36</v>
      </c>
      <c r="DT61">
        <v>0.2</v>
      </c>
      <c r="DU61">
        <v>0.24860434146341459</v>
      </c>
      <c r="DV61">
        <v>8.7325860627177926E-2</v>
      </c>
      <c r="DW61">
        <v>2.7324926960480569E-2</v>
      </c>
      <c r="DX61">
        <v>1</v>
      </c>
      <c r="DY61">
        <v>1.909142857142857</v>
      </c>
      <c r="DZ61">
        <v>0.72587084148727132</v>
      </c>
      <c r="EA61">
        <v>1.5002768724064071</v>
      </c>
      <c r="EB61">
        <v>1</v>
      </c>
      <c r="EC61">
        <v>0.17808556097560979</v>
      </c>
      <c r="ED61">
        <v>-1.6135839721254111E-2</v>
      </c>
      <c r="EE61">
        <v>1.7265086869987E-3</v>
      </c>
      <c r="EF61">
        <v>1</v>
      </c>
      <c r="EG61">
        <v>3</v>
      </c>
      <c r="EH61">
        <v>3</v>
      </c>
      <c r="EI61" t="s">
        <v>309</v>
      </c>
      <c r="EJ61">
        <v>100</v>
      </c>
      <c r="EK61">
        <v>100</v>
      </c>
      <c r="EL61">
        <v>2.484</v>
      </c>
      <c r="EM61">
        <v>0.1008</v>
      </c>
      <c r="EN61">
        <v>1.8708708322130141</v>
      </c>
      <c r="EO61">
        <v>1.948427853356016E-3</v>
      </c>
      <c r="EP61">
        <v>-1.17243448438673E-6</v>
      </c>
      <c r="EQ61">
        <v>3.7522437633766031E-10</v>
      </c>
      <c r="ER61">
        <v>-6.0229267739607101E-2</v>
      </c>
      <c r="ES61">
        <v>1.324990706552629E-3</v>
      </c>
      <c r="ET61">
        <v>4.5198677459254959E-4</v>
      </c>
      <c r="EU61">
        <v>-2.6198240979392152E-7</v>
      </c>
      <c r="EV61">
        <v>2</v>
      </c>
      <c r="EW61">
        <v>2078</v>
      </c>
      <c r="EX61">
        <v>1</v>
      </c>
      <c r="EY61">
        <v>28</v>
      </c>
      <c r="EZ61">
        <v>1.8</v>
      </c>
      <c r="FA61">
        <v>1.8</v>
      </c>
      <c r="FB61">
        <v>1.6210899999999999</v>
      </c>
      <c r="FC61">
        <v>2.50366</v>
      </c>
      <c r="FD61">
        <v>2.8491200000000001</v>
      </c>
      <c r="FE61">
        <v>3.2128899999999998</v>
      </c>
      <c r="FF61">
        <v>3.0981399999999999</v>
      </c>
      <c r="FG61">
        <v>2.3999000000000001</v>
      </c>
      <c r="FH61">
        <v>30.136099999999999</v>
      </c>
      <c r="FI61">
        <v>15.970800000000001</v>
      </c>
      <c r="FJ61">
        <v>18</v>
      </c>
      <c r="FK61">
        <v>1056.23</v>
      </c>
      <c r="FL61">
        <v>832.42100000000005</v>
      </c>
      <c r="FM61">
        <v>25.0001</v>
      </c>
      <c r="FN61">
        <v>23.079799999999999</v>
      </c>
      <c r="FO61">
        <v>30</v>
      </c>
      <c r="FP61">
        <v>22.8369</v>
      </c>
      <c r="FQ61">
        <v>22.8996</v>
      </c>
      <c r="FR61">
        <v>32.47</v>
      </c>
      <c r="FS61">
        <v>16.433800000000002</v>
      </c>
      <c r="FT61">
        <v>100</v>
      </c>
      <c r="FU61">
        <v>25</v>
      </c>
      <c r="FV61">
        <v>400</v>
      </c>
      <c r="FW61">
        <v>17.471800000000002</v>
      </c>
      <c r="FX61">
        <v>101.35899999999999</v>
      </c>
      <c r="FY61">
        <v>102.06100000000001</v>
      </c>
    </row>
    <row r="62" spans="1:181" x14ac:dyDescent="0.2">
      <c r="A62">
        <v>44</v>
      </c>
      <c r="B62">
        <v>1634305123.0999999</v>
      </c>
      <c r="C62">
        <v>2192.099999904633</v>
      </c>
      <c r="D62" t="s">
        <v>399</v>
      </c>
      <c r="E62" t="s">
        <v>400</v>
      </c>
      <c r="F62" t="s">
        <v>302</v>
      </c>
      <c r="G62">
        <v>1634305123.0999999</v>
      </c>
      <c r="H62">
        <f t="shared" si="46"/>
        <v>2.9759732179909858E-4</v>
      </c>
      <c r="I62">
        <f t="shared" si="47"/>
        <v>0.29759732179909859</v>
      </c>
      <c r="J62">
        <f t="shared" si="48"/>
        <v>-0.51744890524003428</v>
      </c>
      <c r="K62">
        <f t="shared" si="49"/>
        <v>400.20400000000001</v>
      </c>
      <c r="L62">
        <f t="shared" si="50"/>
        <v>435.13172975059308</v>
      </c>
      <c r="M62">
        <f t="shared" si="51"/>
        <v>39.569756863656174</v>
      </c>
      <c r="N62">
        <f t="shared" si="52"/>
        <v>36.393519233680003</v>
      </c>
      <c r="O62">
        <f t="shared" si="53"/>
        <v>1.8065885308915106E-2</v>
      </c>
      <c r="P62">
        <f t="shared" si="54"/>
        <v>2.7615798583699589</v>
      </c>
      <c r="Q62">
        <f t="shared" si="55"/>
        <v>1.8000483856482716E-2</v>
      </c>
      <c r="R62">
        <f t="shared" si="56"/>
        <v>1.1256158646982263E-2</v>
      </c>
      <c r="S62">
        <f t="shared" si="57"/>
        <v>0</v>
      </c>
      <c r="T62">
        <f t="shared" si="58"/>
        <v>25.035627981604534</v>
      </c>
      <c r="U62">
        <f t="shared" si="59"/>
        <v>24.411200000000001</v>
      </c>
      <c r="V62">
        <f t="shared" si="60"/>
        <v>3.0697563682664128</v>
      </c>
      <c r="W62">
        <f t="shared" si="61"/>
        <v>50.12318395008387</v>
      </c>
      <c r="X62">
        <f t="shared" si="62"/>
        <v>1.6049545255800002</v>
      </c>
      <c r="Y62">
        <f t="shared" si="63"/>
        <v>3.2020203009815273</v>
      </c>
      <c r="Z62">
        <f t="shared" si="64"/>
        <v>1.4648018426864127</v>
      </c>
      <c r="AA62">
        <f t="shared" si="65"/>
        <v>-13.124041891340248</v>
      </c>
      <c r="AB62">
        <f t="shared" si="66"/>
        <v>105.15556377505267</v>
      </c>
      <c r="AC62">
        <f t="shared" si="67"/>
        <v>8.0353457658209653</v>
      </c>
      <c r="AD62">
        <f t="shared" si="68"/>
        <v>100.06686764953339</v>
      </c>
      <c r="AE62">
        <v>3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48274.717394955718</v>
      </c>
      <c r="AJ62" t="s">
        <v>303</v>
      </c>
      <c r="AK62" t="s">
        <v>303</v>
      </c>
      <c r="AL62">
        <v>0</v>
      </c>
      <c r="AM62">
        <v>0</v>
      </c>
      <c r="AN62" t="e">
        <f t="shared" si="72"/>
        <v>#DIV/0!</v>
      </c>
      <c r="AO62">
        <v>0</v>
      </c>
      <c r="AP62" t="s">
        <v>303</v>
      </c>
      <c r="AQ62" t="s">
        <v>303</v>
      </c>
      <c r="AR62">
        <v>0</v>
      </c>
      <c r="AS62">
        <v>0</v>
      </c>
      <c r="AT62" t="e">
        <f t="shared" si="73"/>
        <v>#DIV/0!</v>
      </c>
      <c r="AU62">
        <v>0.5</v>
      </c>
      <c r="AV62">
        <f t="shared" si="74"/>
        <v>0</v>
      </c>
      <c r="AW62">
        <f t="shared" si="75"/>
        <v>-0.51744890524003428</v>
      </c>
      <c r="AX62" t="e">
        <f t="shared" si="76"/>
        <v>#DIV/0!</v>
      </c>
      <c r="AY62" t="e">
        <f t="shared" si="77"/>
        <v>#DIV/0!</v>
      </c>
      <c r="AZ62" t="e">
        <f t="shared" si="78"/>
        <v>#DIV/0!</v>
      </c>
      <c r="BA62" t="e">
        <f t="shared" si="79"/>
        <v>#DIV/0!</v>
      </c>
      <c r="BB62" t="s">
        <v>303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 t="e">
        <f t="shared" si="84"/>
        <v>#DIV/0!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f t="shared" si="88"/>
        <v>0</v>
      </c>
      <c r="BM62">
        <f t="shared" si="89"/>
        <v>0</v>
      </c>
      <c r="BN62">
        <f t="shared" si="90"/>
        <v>0</v>
      </c>
      <c r="BO62">
        <f t="shared" si="91"/>
        <v>0</v>
      </c>
      <c r="BP62">
        <v>6</v>
      </c>
      <c r="BQ62">
        <v>0.5</v>
      </c>
      <c r="BR62" t="s">
        <v>304</v>
      </c>
      <c r="BS62">
        <v>1634305123.0999999</v>
      </c>
      <c r="BT62">
        <v>400.20400000000001</v>
      </c>
      <c r="BU62">
        <v>399.96499999999997</v>
      </c>
      <c r="BV62">
        <v>17.649000000000001</v>
      </c>
      <c r="BW62">
        <v>17.473600000000001</v>
      </c>
      <c r="BX62">
        <v>397.72</v>
      </c>
      <c r="BY62">
        <v>17.548200000000001</v>
      </c>
      <c r="BZ62">
        <v>1000.04</v>
      </c>
      <c r="CA62">
        <v>90.837400000000002</v>
      </c>
      <c r="CB62">
        <v>0.10002</v>
      </c>
      <c r="CC62">
        <v>25.1175</v>
      </c>
      <c r="CD62">
        <v>24.411200000000001</v>
      </c>
      <c r="CE62">
        <v>999.9</v>
      </c>
      <c r="CF62">
        <v>0</v>
      </c>
      <c r="CG62">
        <v>0</v>
      </c>
      <c r="CH62">
        <v>9986.8799999999992</v>
      </c>
      <c r="CI62">
        <v>0</v>
      </c>
      <c r="CJ62">
        <v>1.5289399999999999E-3</v>
      </c>
      <c r="CK62">
        <v>0</v>
      </c>
      <c r="CL62">
        <v>0</v>
      </c>
      <c r="CM62">
        <v>0</v>
      </c>
      <c r="CN62">
        <v>0</v>
      </c>
      <c r="CO62">
        <v>0.28000000000000003</v>
      </c>
      <c r="CP62">
        <v>0</v>
      </c>
      <c r="CQ62">
        <v>-1.24</v>
      </c>
      <c r="CR62">
        <v>-1.07</v>
      </c>
      <c r="CS62">
        <v>34.875</v>
      </c>
      <c r="CT62">
        <v>38.311999999999998</v>
      </c>
      <c r="CU62">
        <v>35.625</v>
      </c>
      <c r="CV62">
        <v>37.125</v>
      </c>
      <c r="CW62">
        <v>34.875</v>
      </c>
      <c r="CX62">
        <v>0</v>
      </c>
      <c r="CY62">
        <v>0</v>
      </c>
      <c r="CZ62">
        <v>0</v>
      </c>
      <c r="DA62">
        <v>1634305126.3</v>
      </c>
      <c r="DB62">
        <v>0</v>
      </c>
      <c r="DC62">
        <v>1.4461538461538459</v>
      </c>
      <c r="DD62">
        <v>-9.0420512083350264</v>
      </c>
      <c r="DE62">
        <v>4.1904272929243032</v>
      </c>
      <c r="DF62">
        <v>-4.8596153846153847</v>
      </c>
      <c r="DG62">
        <v>15</v>
      </c>
      <c r="DH62">
        <v>1634305012.0999999</v>
      </c>
      <c r="DI62" t="s">
        <v>386</v>
      </c>
      <c r="DJ62">
        <v>1634305010.0999999</v>
      </c>
      <c r="DK62">
        <v>1634305012.0999999</v>
      </c>
      <c r="DL62">
        <v>6</v>
      </c>
      <c r="DM62">
        <v>-4.1000000000000002E-2</v>
      </c>
      <c r="DN62">
        <v>2E-3</v>
      </c>
      <c r="DO62">
        <v>2.484</v>
      </c>
      <c r="DP62">
        <v>9.6000000000000002E-2</v>
      </c>
      <c r="DQ62">
        <v>400</v>
      </c>
      <c r="DR62">
        <v>17</v>
      </c>
      <c r="DS62">
        <v>0.36</v>
      </c>
      <c r="DT62">
        <v>0.2</v>
      </c>
      <c r="DU62">
        <v>0.24910158536585369</v>
      </c>
      <c r="DV62">
        <v>-0.1335717073170733</v>
      </c>
      <c r="DW62">
        <v>2.6810846193445041E-2</v>
      </c>
      <c r="DX62">
        <v>1</v>
      </c>
      <c r="DY62">
        <v>1.5597058823529411</v>
      </c>
      <c r="DZ62">
        <v>-4.3930336797295606</v>
      </c>
      <c r="EA62">
        <v>1.6473213288710959</v>
      </c>
      <c r="EB62">
        <v>0</v>
      </c>
      <c r="EC62">
        <v>0.17724343902439019</v>
      </c>
      <c r="ED62">
        <v>-8.2043205574910041E-3</v>
      </c>
      <c r="EE62">
        <v>1.171820306893438E-3</v>
      </c>
      <c r="EF62">
        <v>1</v>
      </c>
      <c r="EG62">
        <v>2</v>
      </c>
      <c r="EH62">
        <v>3</v>
      </c>
      <c r="EI62" t="s">
        <v>306</v>
      </c>
      <c r="EJ62">
        <v>100</v>
      </c>
      <c r="EK62">
        <v>100</v>
      </c>
      <c r="EL62">
        <v>2.484</v>
      </c>
      <c r="EM62">
        <v>0.1008</v>
      </c>
      <c r="EN62">
        <v>1.8708708322130141</v>
      </c>
      <c r="EO62">
        <v>1.948427853356016E-3</v>
      </c>
      <c r="EP62">
        <v>-1.17243448438673E-6</v>
      </c>
      <c r="EQ62">
        <v>3.7522437633766031E-10</v>
      </c>
      <c r="ER62">
        <v>-6.0229267739607101E-2</v>
      </c>
      <c r="ES62">
        <v>1.324990706552629E-3</v>
      </c>
      <c r="ET62">
        <v>4.5198677459254959E-4</v>
      </c>
      <c r="EU62">
        <v>-2.6198240979392152E-7</v>
      </c>
      <c r="EV62">
        <v>2</v>
      </c>
      <c r="EW62">
        <v>2078</v>
      </c>
      <c r="EX62">
        <v>1</v>
      </c>
      <c r="EY62">
        <v>28</v>
      </c>
      <c r="EZ62">
        <v>1.9</v>
      </c>
      <c r="FA62">
        <v>1.9</v>
      </c>
      <c r="FB62">
        <v>1.6210899999999999</v>
      </c>
      <c r="FC62">
        <v>2.5061</v>
      </c>
      <c r="FD62">
        <v>2.8491200000000001</v>
      </c>
      <c r="FE62">
        <v>3.2116699999999998</v>
      </c>
      <c r="FF62">
        <v>3.0981399999999999</v>
      </c>
      <c r="FG62">
        <v>2.4365199999999998</v>
      </c>
      <c r="FH62">
        <v>30.136099999999999</v>
      </c>
      <c r="FI62">
        <v>15.970800000000001</v>
      </c>
      <c r="FJ62">
        <v>18</v>
      </c>
      <c r="FK62">
        <v>1056.1300000000001</v>
      </c>
      <c r="FL62">
        <v>832.04200000000003</v>
      </c>
      <c r="FM62">
        <v>25.0001</v>
      </c>
      <c r="FN62">
        <v>23.079799999999999</v>
      </c>
      <c r="FO62">
        <v>30.0001</v>
      </c>
      <c r="FP62">
        <v>22.8369</v>
      </c>
      <c r="FQ62">
        <v>22.8996</v>
      </c>
      <c r="FR62">
        <v>32.472299999999997</v>
      </c>
      <c r="FS62">
        <v>16.433800000000002</v>
      </c>
      <c r="FT62">
        <v>100</v>
      </c>
      <c r="FU62">
        <v>25</v>
      </c>
      <c r="FV62">
        <v>400</v>
      </c>
      <c r="FW62">
        <v>17.471800000000002</v>
      </c>
      <c r="FX62">
        <v>101.36</v>
      </c>
      <c r="FY62">
        <v>102.06</v>
      </c>
    </row>
    <row r="63" spans="1:181" x14ac:dyDescent="0.2">
      <c r="A63">
        <v>45</v>
      </c>
      <c r="B63">
        <v>1634305128.0999999</v>
      </c>
      <c r="C63">
        <v>2197.099999904633</v>
      </c>
      <c r="D63" t="s">
        <v>401</v>
      </c>
      <c r="E63" t="s">
        <v>402</v>
      </c>
      <c r="F63" t="s">
        <v>302</v>
      </c>
      <c r="G63">
        <v>1634305128.0999999</v>
      </c>
      <c r="H63">
        <f t="shared" si="46"/>
        <v>2.9571905691986547E-4</v>
      </c>
      <c r="I63">
        <f t="shared" si="47"/>
        <v>0.2957190569198655</v>
      </c>
      <c r="J63">
        <f t="shared" si="48"/>
        <v>-0.44833345922171475</v>
      </c>
      <c r="K63">
        <f t="shared" si="49"/>
        <v>400.15499999999997</v>
      </c>
      <c r="L63">
        <f t="shared" si="50"/>
        <v>429.28060694721171</v>
      </c>
      <c r="M63">
        <f t="shared" si="51"/>
        <v>39.041504756914151</v>
      </c>
      <c r="N63">
        <f t="shared" si="52"/>
        <v>36.392637084404996</v>
      </c>
      <c r="O63">
        <f t="shared" si="53"/>
        <v>1.7947056959436707E-2</v>
      </c>
      <c r="P63">
        <f t="shared" si="54"/>
        <v>2.763756060457141</v>
      </c>
      <c r="Q63">
        <f t="shared" si="55"/>
        <v>1.7882562000781095E-2</v>
      </c>
      <c r="R63">
        <f t="shared" si="56"/>
        <v>1.1182376459344522E-2</v>
      </c>
      <c r="S63">
        <f t="shared" si="57"/>
        <v>0</v>
      </c>
      <c r="T63">
        <f t="shared" si="58"/>
        <v>25.033104031178116</v>
      </c>
      <c r="U63">
        <f t="shared" si="59"/>
        <v>24.4146</v>
      </c>
      <c r="V63">
        <f t="shared" si="60"/>
        <v>3.0703814428274749</v>
      </c>
      <c r="W63">
        <f t="shared" si="61"/>
        <v>50.136511744156245</v>
      </c>
      <c r="X63">
        <f t="shared" si="62"/>
        <v>1.6050848648937002</v>
      </c>
      <c r="Y63">
        <f t="shared" si="63"/>
        <v>3.2014290764470346</v>
      </c>
      <c r="Z63">
        <f t="shared" si="64"/>
        <v>1.4652965779337748</v>
      </c>
      <c r="AA63">
        <f t="shared" si="65"/>
        <v>-13.041210410166068</v>
      </c>
      <c r="AB63">
        <f t="shared" si="66"/>
        <v>104.26993178860947</v>
      </c>
      <c r="AC63">
        <f t="shared" si="67"/>
        <v>7.9614092029415158</v>
      </c>
      <c r="AD63">
        <f t="shared" si="68"/>
        <v>99.190130581384921</v>
      </c>
      <c r="AE63">
        <v>3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48334.996030092931</v>
      </c>
      <c r="AJ63" t="s">
        <v>303</v>
      </c>
      <c r="AK63" t="s">
        <v>303</v>
      </c>
      <c r="AL63">
        <v>0</v>
      </c>
      <c r="AM63">
        <v>0</v>
      </c>
      <c r="AN63" t="e">
        <f t="shared" si="72"/>
        <v>#DIV/0!</v>
      </c>
      <c r="AO63">
        <v>0</v>
      </c>
      <c r="AP63" t="s">
        <v>303</v>
      </c>
      <c r="AQ63" t="s">
        <v>303</v>
      </c>
      <c r="AR63">
        <v>0</v>
      </c>
      <c r="AS63">
        <v>0</v>
      </c>
      <c r="AT63" t="e">
        <f t="shared" si="73"/>
        <v>#DIV/0!</v>
      </c>
      <c r="AU63">
        <v>0.5</v>
      </c>
      <c r="AV63">
        <f t="shared" si="74"/>
        <v>0</v>
      </c>
      <c r="AW63">
        <f t="shared" si="75"/>
        <v>-0.44833345922171475</v>
      </c>
      <c r="AX63" t="e">
        <f t="shared" si="76"/>
        <v>#DIV/0!</v>
      </c>
      <c r="AY63" t="e">
        <f t="shared" si="77"/>
        <v>#DIV/0!</v>
      </c>
      <c r="AZ63" t="e">
        <f t="shared" si="78"/>
        <v>#DIV/0!</v>
      </c>
      <c r="BA63" t="e">
        <f t="shared" si="79"/>
        <v>#DIV/0!</v>
      </c>
      <c r="BB63" t="s">
        <v>303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 t="e">
        <f t="shared" si="84"/>
        <v>#DIV/0!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f t="shared" si="88"/>
        <v>0</v>
      </c>
      <c r="BM63">
        <f t="shared" si="89"/>
        <v>0</v>
      </c>
      <c r="BN63">
        <f t="shared" si="90"/>
        <v>0</v>
      </c>
      <c r="BO63">
        <f t="shared" si="91"/>
        <v>0</v>
      </c>
      <c r="BP63">
        <v>6</v>
      </c>
      <c r="BQ63">
        <v>0.5</v>
      </c>
      <c r="BR63" t="s">
        <v>304</v>
      </c>
      <c r="BS63">
        <v>1634305128.0999999</v>
      </c>
      <c r="BT63">
        <v>400.15499999999997</v>
      </c>
      <c r="BU63">
        <v>399.95699999999999</v>
      </c>
      <c r="BV63">
        <v>17.648700000000002</v>
      </c>
      <c r="BW63">
        <v>17.474399999999999</v>
      </c>
      <c r="BX63">
        <v>397.67099999999999</v>
      </c>
      <c r="BY63">
        <v>17.547899999999998</v>
      </c>
      <c r="BZ63">
        <v>1000</v>
      </c>
      <c r="CA63">
        <v>90.846299999999999</v>
      </c>
      <c r="CB63">
        <v>0.100051</v>
      </c>
      <c r="CC63">
        <v>25.1144</v>
      </c>
      <c r="CD63">
        <v>24.4146</v>
      </c>
      <c r="CE63">
        <v>999.9</v>
      </c>
      <c r="CF63">
        <v>0</v>
      </c>
      <c r="CG63">
        <v>0</v>
      </c>
      <c r="CH63">
        <v>9998.75</v>
      </c>
      <c r="CI63">
        <v>0</v>
      </c>
      <c r="CJ63">
        <v>1.5289399999999999E-3</v>
      </c>
      <c r="CK63">
        <v>0</v>
      </c>
      <c r="CL63">
        <v>0</v>
      </c>
      <c r="CM63">
        <v>0</v>
      </c>
      <c r="CN63">
        <v>0</v>
      </c>
      <c r="CO63">
        <v>4.91</v>
      </c>
      <c r="CP63">
        <v>0</v>
      </c>
      <c r="CQ63">
        <v>-9.02</v>
      </c>
      <c r="CR63">
        <v>-1.29</v>
      </c>
      <c r="CS63">
        <v>35.375</v>
      </c>
      <c r="CT63">
        <v>38.25</v>
      </c>
      <c r="CU63">
        <v>35.936999999999998</v>
      </c>
      <c r="CV63">
        <v>37.061999999999998</v>
      </c>
      <c r="CW63">
        <v>34.875</v>
      </c>
      <c r="CX63">
        <v>0</v>
      </c>
      <c r="CY63">
        <v>0</v>
      </c>
      <c r="CZ63">
        <v>0</v>
      </c>
      <c r="DA63">
        <v>1634305131.0999999</v>
      </c>
      <c r="DB63">
        <v>0</v>
      </c>
      <c r="DC63">
        <v>1.4203846153846149</v>
      </c>
      <c r="DD63">
        <v>0.88034184790483072</v>
      </c>
      <c r="DE63">
        <v>-4.0577777715620602</v>
      </c>
      <c r="DF63">
        <v>-5.4280769230769232</v>
      </c>
      <c r="DG63">
        <v>15</v>
      </c>
      <c r="DH63">
        <v>1634305012.0999999</v>
      </c>
      <c r="DI63" t="s">
        <v>386</v>
      </c>
      <c r="DJ63">
        <v>1634305010.0999999</v>
      </c>
      <c r="DK63">
        <v>1634305012.0999999</v>
      </c>
      <c r="DL63">
        <v>6</v>
      </c>
      <c r="DM63">
        <v>-4.1000000000000002E-2</v>
      </c>
      <c r="DN63">
        <v>2E-3</v>
      </c>
      <c r="DO63">
        <v>2.484</v>
      </c>
      <c r="DP63">
        <v>9.6000000000000002E-2</v>
      </c>
      <c r="DQ63">
        <v>400</v>
      </c>
      <c r="DR63">
        <v>17</v>
      </c>
      <c r="DS63">
        <v>0.36</v>
      </c>
      <c r="DT63">
        <v>0.2</v>
      </c>
      <c r="DU63">
        <v>0.2389905853658536</v>
      </c>
      <c r="DV63">
        <v>-0.25140108710801362</v>
      </c>
      <c r="DW63">
        <v>3.1777840620259512E-2</v>
      </c>
      <c r="DX63">
        <v>1</v>
      </c>
      <c r="DY63">
        <v>1.5517647058823529</v>
      </c>
      <c r="DZ63">
        <v>-4.1074387151310221</v>
      </c>
      <c r="EA63">
        <v>1.886600538454154</v>
      </c>
      <c r="EB63">
        <v>0</v>
      </c>
      <c r="EC63">
        <v>0.176288</v>
      </c>
      <c r="ED63">
        <v>-8.6325365853657538E-3</v>
      </c>
      <c r="EE63">
        <v>1.208964725422985E-3</v>
      </c>
      <c r="EF63">
        <v>1</v>
      </c>
      <c r="EG63">
        <v>2</v>
      </c>
      <c r="EH63">
        <v>3</v>
      </c>
      <c r="EI63" t="s">
        <v>306</v>
      </c>
      <c r="EJ63">
        <v>100</v>
      </c>
      <c r="EK63">
        <v>100</v>
      </c>
      <c r="EL63">
        <v>2.484</v>
      </c>
      <c r="EM63">
        <v>0.1008</v>
      </c>
      <c r="EN63">
        <v>1.8708708322130141</v>
      </c>
      <c r="EO63">
        <v>1.948427853356016E-3</v>
      </c>
      <c r="EP63">
        <v>-1.17243448438673E-6</v>
      </c>
      <c r="EQ63">
        <v>3.7522437633766031E-10</v>
      </c>
      <c r="ER63">
        <v>-6.0229267739607101E-2</v>
      </c>
      <c r="ES63">
        <v>1.324990706552629E-3</v>
      </c>
      <c r="ET63">
        <v>4.5198677459254959E-4</v>
      </c>
      <c r="EU63">
        <v>-2.6198240979392152E-7</v>
      </c>
      <c r="EV63">
        <v>2</v>
      </c>
      <c r="EW63">
        <v>2078</v>
      </c>
      <c r="EX63">
        <v>1</v>
      </c>
      <c r="EY63">
        <v>28</v>
      </c>
      <c r="EZ63">
        <v>2</v>
      </c>
      <c r="FA63">
        <v>1.9</v>
      </c>
      <c r="FB63">
        <v>1.6210899999999999</v>
      </c>
      <c r="FC63">
        <v>2.50854</v>
      </c>
      <c r="FD63">
        <v>2.8491200000000001</v>
      </c>
      <c r="FE63">
        <v>3.2116699999999998</v>
      </c>
      <c r="FF63">
        <v>3.0981399999999999</v>
      </c>
      <c r="FG63">
        <v>2.3706100000000001</v>
      </c>
      <c r="FH63">
        <v>30.157599999999999</v>
      </c>
      <c r="FI63">
        <v>15.9533</v>
      </c>
      <c r="FJ63">
        <v>18</v>
      </c>
      <c r="FK63">
        <v>1056.18</v>
      </c>
      <c r="FL63">
        <v>832.16200000000003</v>
      </c>
      <c r="FM63">
        <v>24.9998</v>
      </c>
      <c r="FN63">
        <v>23.079799999999999</v>
      </c>
      <c r="FO63">
        <v>30.0001</v>
      </c>
      <c r="FP63">
        <v>22.8369</v>
      </c>
      <c r="FQ63">
        <v>22.8977</v>
      </c>
      <c r="FR63">
        <v>32.472999999999999</v>
      </c>
      <c r="FS63">
        <v>16.433800000000002</v>
      </c>
      <c r="FT63">
        <v>100</v>
      </c>
      <c r="FU63">
        <v>25</v>
      </c>
      <c r="FV63">
        <v>400</v>
      </c>
      <c r="FW63">
        <v>17.471800000000002</v>
      </c>
      <c r="FX63">
        <v>101.358</v>
      </c>
      <c r="FY63">
        <v>102.06100000000001</v>
      </c>
    </row>
    <row r="64" spans="1:181" x14ac:dyDescent="0.2">
      <c r="A64">
        <v>46</v>
      </c>
      <c r="B64">
        <v>1634305133.0999999</v>
      </c>
      <c r="C64">
        <v>2202.099999904633</v>
      </c>
      <c r="D64" t="s">
        <v>403</v>
      </c>
      <c r="E64" t="s">
        <v>404</v>
      </c>
      <c r="F64" t="s">
        <v>302</v>
      </c>
      <c r="G64">
        <v>1634305133.0999999</v>
      </c>
      <c r="H64">
        <f t="shared" si="46"/>
        <v>2.9485845758457679E-4</v>
      </c>
      <c r="I64">
        <f t="shared" si="47"/>
        <v>0.29485845758457679</v>
      </c>
      <c r="J64">
        <f t="shared" si="48"/>
        <v>-0.48964751422293279</v>
      </c>
      <c r="K64">
        <f t="shared" si="49"/>
        <v>400.18</v>
      </c>
      <c r="L64">
        <f t="shared" si="50"/>
        <v>433.04917609905311</v>
      </c>
      <c r="M64">
        <f t="shared" si="51"/>
        <v>39.384112368402633</v>
      </c>
      <c r="N64">
        <f t="shared" si="52"/>
        <v>36.394790609144003</v>
      </c>
      <c r="O64">
        <f t="shared" si="53"/>
        <v>1.7910307326618191E-2</v>
      </c>
      <c r="P64">
        <f t="shared" si="54"/>
        <v>2.7637523334796485</v>
      </c>
      <c r="Q64">
        <f t="shared" si="55"/>
        <v>1.7846075629647618E-2</v>
      </c>
      <c r="R64">
        <f t="shared" si="56"/>
        <v>1.1159548942694126E-2</v>
      </c>
      <c r="S64">
        <f t="shared" si="57"/>
        <v>0</v>
      </c>
      <c r="T64">
        <f t="shared" si="58"/>
        <v>25.029040266920013</v>
      </c>
      <c r="U64">
        <f t="shared" si="59"/>
        <v>24.407800000000002</v>
      </c>
      <c r="V64">
        <f t="shared" si="60"/>
        <v>3.0691314049473912</v>
      </c>
      <c r="W64">
        <f t="shared" si="61"/>
        <v>50.150042569471609</v>
      </c>
      <c r="X64">
        <f t="shared" si="62"/>
        <v>1.6051068505692003</v>
      </c>
      <c r="Y64">
        <f t="shared" si="63"/>
        <v>3.2006091487274126</v>
      </c>
      <c r="Z64">
        <f t="shared" si="64"/>
        <v>1.4640245543781909</v>
      </c>
      <c r="AA64">
        <f t="shared" si="65"/>
        <v>-13.003257979479836</v>
      </c>
      <c r="AB64">
        <f t="shared" si="66"/>
        <v>104.64228971813388</v>
      </c>
      <c r="AC64">
        <f t="shared" si="67"/>
        <v>7.9894042552741436</v>
      </c>
      <c r="AD64">
        <f t="shared" si="68"/>
        <v>99.628435993928193</v>
      </c>
      <c r="AE64">
        <v>2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48335.58681176672</v>
      </c>
      <c r="AJ64" t="s">
        <v>303</v>
      </c>
      <c r="AK64" t="s">
        <v>303</v>
      </c>
      <c r="AL64">
        <v>0</v>
      </c>
      <c r="AM64">
        <v>0</v>
      </c>
      <c r="AN64" t="e">
        <f t="shared" si="72"/>
        <v>#DIV/0!</v>
      </c>
      <c r="AO64">
        <v>0</v>
      </c>
      <c r="AP64" t="s">
        <v>303</v>
      </c>
      <c r="AQ64" t="s">
        <v>303</v>
      </c>
      <c r="AR64">
        <v>0</v>
      </c>
      <c r="AS64">
        <v>0</v>
      </c>
      <c r="AT64" t="e">
        <f t="shared" si="73"/>
        <v>#DIV/0!</v>
      </c>
      <c r="AU64">
        <v>0.5</v>
      </c>
      <c r="AV64">
        <f t="shared" si="74"/>
        <v>0</v>
      </c>
      <c r="AW64">
        <f t="shared" si="75"/>
        <v>-0.48964751422293279</v>
      </c>
      <c r="AX64" t="e">
        <f t="shared" si="76"/>
        <v>#DIV/0!</v>
      </c>
      <c r="AY64" t="e">
        <f t="shared" si="77"/>
        <v>#DIV/0!</v>
      </c>
      <c r="AZ64" t="e">
        <f t="shared" si="78"/>
        <v>#DIV/0!</v>
      </c>
      <c r="BA64" t="e">
        <f t="shared" si="79"/>
        <v>#DIV/0!</v>
      </c>
      <c r="BB64" t="s">
        <v>303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 t="e">
        <f t="shared" si="84"/>
        <v>#DIV/0!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f t="shared" si="88"/>
        <v>0</v>
      </c>
      <c r="BM64">
        <f t="shared" si="89"/>
        <v>0</v>
      </c>
      <c r="BN64">
        <f t="shared" si="90"/>
        <v>0</v>
      </c>
      <c r="BO64">
        <f t="shared" si="91"/>
        <v>0</v>
      </c>
      <c r="BP64">
        <v>6</v>
      </c>
      <c r="BQ64">
        <v>0.5</v>
      </c>
      <c r="BR64" t="s">
        <v>304</v>
      </c>
      <c r="BS64">
        <v>1634305133.0999999</v>
      </c>
      <c r="BT64">
        <v>400.18</v>
      </c>
      <c r="BU64">
        <v>399.95699999999999</v>
      </c>
      <c r="BV64">
        <v>17.649000000000001</v>
      </c>
      <c r="BW64">
        <v>17.475200000000001</v>
      </c>
      <c r="BX64">
        <v>397.69600000000003</v>
      </c>
      <c r="BY64">
        <v>17.548200000000001</v>
      </c>
      <c r="BZ64">
        <v>999.95799999999997</v>
      </c>
      <c r="CA64">
        <v>90.846100000000007</v>
      </c>
      <c r="CB64">
        <v>9.9950800000000006E-2</v>
      </c>
      <c r="CC64">
        <v>25.110099999999999</v>
      </c>
      <c r="CD64">
        <v>24.407800000000002</v>
      </c>
      <c r="CE64">
        <v>999.9</v>
      </c>
      <c r="CF64">
        <v>0</v>
      </c>
      <c r="CG64">
        <v>0</v>
      </c>
      <c r="CH64">
        <v>9998.75</v>
      </c>
      <c r="CI64">
        <v>0</v>
      </c>
      <c r="CJ64">
        <v>1.5289399999999999E-3</v>
      </c>
      <c r="CK64">
        <v>0</v>
      </c>
      <c r="CL64">
        <v>0</v>
      </c>
      <c r="CM64">
        <v>0</v>
      </c>
      <c r="CN64">
        <v>0</v>
      </c>
      <c r="CO64">
        <v>4.79</v>
      </c>
      <c r="CP64">
        <v>0</v>
      </c>
      <c r="CQ64">
        <v>-8.93</v>
      </c>
      <c r="CR64">
        <v>-1.1499999999999999</v>
      </c>
      <c r="CS64">
        <v>34.625</v>
      </c>
      <c r="CT64">
        <v>38.061999999999998</v>
      </c>
      <c r="CU64">
        <v>35.311999999999998</v>
      </c>
      <c r="CV64">
        <v>36.75</v>
      </c>
      <c r="CW64">
        <v>34.75</v>
      </c>
      <c r="CX64">
        <v>0</v>
      </c>
      <c r="CY64">
        <v>0</v>
      </c>
      <c r="CZ64">
        <v>0</v>
      </c>
      <c r="DA64">
        <v>1634305135.9000001</v>
      </c>
      <c r="DB64">
        <v>0</v>
      </c>
      <c r="DC64">
        <v>1.4692307692307689</v>
      </c>
      <c r="DD64">
        <v>9.8092307110405415</v>
      </c>
      <c r="DE64">
        <v>-16.89538473195735</v>
      </c>
      <c r="DF64">
        <v>-6.1388461538461554</v>
      </c>
      <c r="DG64">
        <v>15</v>
      </c>
      <c r="DH64">
        <v>1634305012.0999999</v>
      </c>
      <c r="DI64" t="s">
        <v>386</v>
      </c>
      <c r="DJ64">
        <v>1634305010.0999999</v>
      </c>
      <c r="DK64">
        <v>1634305012.0999999</v>
      </c>
      <c r="DL64">
        <v>6</v>
      </c>
      <c r="DM64">
        <v>-4.1000000000000002E-2</v>
      </c>
      <c r="DN64">
        <v>2E-3</v>
      </c>
      <c r="DO64">
        <v>2.484</v>
      </c>
      <c r="DP64">
        <v>9.6000000000000002E-2</v>
      </c>
      <c r="DQ64">
        <v>400</v>
      </c>
      <c r="DR64">
        <v>17</v>
      </c>
      <c r="DS64">
        <v>0.36</v>
      </c>
      <c r="DT64">
        <v>0.2</v>
      </c>
      <c r="DU64">
        <v>0.2251244634146341</v>
      </c>
      <c r="DV64">
        <v>-7.9665804878048682E-2</v>
      </c>
      <c r="DW64">
        <v>1.9897208148439319E-2</v>
      </c>
      <c r="DX64">
        <v>1</v>
      </c>
      <c r="DY64">
        <v>1.6097142857142861</v>
      </c>
      <c r="DZ64">
        <v>-1.1084148727984351</v>
      </c>
      <c r="EA64">
        <v>1.858247232073871</v>
      </c>
      <c r="EB64">
        <v>0</v>
      </c>
      <c r="EC64">
        <v>0.17555107317073171</v>
      </c>
      <c r="ED64">
        <v>-6.6356027874564611E-3</v>
      </c>
      <c r="EE64">
        <v>1.066803874590434E-3</v>
      </c>
      <c r="EF64">
        <v>1</v>
      </c>
      <c r="EG64">
        <v>2</v>
      </c>
      <c r="EH64">
        <v>3</v>
      </c>
      <c r="EI64" t="s">
        <v>306</v>
      </c>
      <c r="EJ64">
        <v>100</v>
      </c>
      <c r="EK64">
        <v>100</v>
      </c>
      <c r="EL64">
        <v>2.484</v>
      </c>
      <c r="EM64">
        <v>0.1008</v>
      </c>
      <c r="EN64">
        <v>1.8708708322130141</v>
      </c>
      <c r="EO64">
        <v>1.948427853356016E-3</v>
      </c>
      <c r="EP64">
        <v>-1.17243448438673E-6</v>
      </c>
      <c r="EQ64">
        <v>3.7522437633766031E-10</v>
      </c>
      <c r="ER64">
        <v>-6.0229267739607101E-2</v>
      </c>
      <c r="ES64">
        <v>1.324990706552629E-3</v>
      </c>
      <c r="ET64">
        <v>4.5198677459254959E-4</v>
      </c>
      <c r="EU64">
        <v>-2.6198240979392152E-7</v>
      </c>
      <c r="EV64">
        <v>2</v>
      </c>
      <c r="EW64">
        <v>2078</v>
      </c>
      <c r="EX64">
        <v>1</v>
      </c>
      <c r="EY64">
        <v>28</v>
      </c>
      <c r="EZ64">
        <v>2</v>
      </c>
      <c r="FA64">
        <v>2</v>
      </c>
      <c r="FB64">
        <v>1.6210899999999999</v>
      </c>
      <c r="FC64">
        <v>2.50244</v>
      </c>
      <c r="FD64">
        <v>2.8491200000000001</v>
      </c>
      <c r="FE64">
        <v>3.2116699999999998</v>
      </c>
      <c r="FF64">
        <v>3.0981399999999999</v>
      </c>
      <c r="FG64">
        <v>2.3877000000000002</v>
      </c>
      <c r="FH64">
        <v>30.157599999999999</v>
      </c>
      <c r="FI64">
        <v>15.970800000000001</v>
      </c>
      <c r="FJ64">
        <v>18</v>
      </c>
      <c r="FK64">
        <v>1056.57</v>
      </c>
      <c r="FL64">
        <v>832.16200000000003</v>
      </c>
      <c r="FM64">
        <v>24.9998</v>
      </c>
      <c r="FN64">
        <v>23.079799999999999</v>
      </c>
      <c r="FO64">
        <v>30</v>
      </c>
      <c r="FP64">
        <v>22.8353</v>
      </c>
      <c r="FQ64">
        <v>22.8977</v>
      </c>
      <c r="FR64">
        <v>32.475700000000003</v>
      </c>
      <c r="FS64">
        <v>16.433800000000002</v>
      </c>
      <c r="FT64">
        <v>100</v>
      </c>
      <c r="FU64">
        <v>25</v>
      </c>
      <c r="FV64">
        <v>400</v>
      </c>
      <c r="FW64">
        <v>17.471800000000002</v>
      </c>
      <c r="FX64">
        <v>101.358</v>
      </c>
      <c r="FY64">
        <v>102.059</v>
      </c>
    </row>
    <row r="65" spans="1:181" x14ac:dyDescent="0.2">
      <c r="A65">
        <v>47</v>
      </c>
      <c r="B65">
        <v>1634305138.0999999</v>
      </c>
      <c r="C65">
        <v>2207.099999904633</v>
      </c>
      <c r="D65" t="s">
        <v>405</v>
      </c>
      <c r="E65" t="s">
        <v>406</v>
      </c>
      <c r="F65" t="s">
        <v>302</v>
      </c>
      <c r="G65">
        <v>1634305138.0999999</v>
      </c>
      <c r="H65">
        <f t="shared" si="46"/>
        <v>2.9281725571824905E-4</v>
      </c>
      <c r="I65">
        <f t="shared" si="47"/>
        <v>0.29281725571824907</v>
      </c>
      <c r="J65">
        <f t="shared" si="48"/>
        <v>-0.45550811652513395</v>
      </c>
      <c r="K65">
        <f t="shared" si="49"/>
        <v>400.23399999999998</v>
      </c>
      <c r="L65">
        <f t="shared" si="50"/>
        <v>430.38651839307579</v>
      </c>
      <c r="M65">
        <f t="shared" si="51"/>
        <v>39.141046566321819</v>
      </c>
      <c r="N65">
        <f t="shared" si="52"/>
        <v>36.398857682428002</v>
      </c>
      <c r="O65">
        <f t="shared" si="53"/>
        <v>1.7772053002470083E-2</v>
      </c>
      <c r="P65">
        <f t="shared" si="54"/>
        <v>2.7613823885773403</v>
      </c>
      <c r="Q65">
        <f t="shared" si="55"/>
        <v>1.7708753158586537E-2</v>
      </c>
      <c r="R65">
        <f t="shared" si="56"/>
        <v>1.1073639083899696E-2</v>
      </c>
      <c r="S65">
        <f t="shared" si="57"/>
        <v>0</v>
      </c>
      <c r="T65">
        <f t="shared" si="58"/>
        <v>25.025937040308484</v>
      </c>
      <c r="U65">
        <f t="shared" si="59"/>
        <v>24.413900000000002</v>
      </c>
      <c r="V65">
        <f t="shared" si="60"/>
        <v>3.0702527419115135</v>
      </c>
      <c r="W65">
        <f t="shared" si="61"/>
        <v>50.161624951846015</v>
      </c>
      <c r="X65">
        <f t="shared" si="62"/>
        <v>1.6051332931174001</v>
      </c>
      <c r="Y65">
        <f t="shared" si="63"/>
        <v>3.1999228387403527</v>
      </c>
      <c r="Z65">
        <f t="shared" si="64"/>
        <v>1.4651194487941135</v>
      </c>
      <c r="AA65">
        <f t="shared" si="65"/>
        <v>-12.913240977174784</v>
      </c>
      <c r="AB65">
        <f t="shared" si="66"/>
        <v>103.10850294282287</v>
      </c>
      <c r="AC65">
        <f t="shared" si="67"/>
        <v>7.8791554395108161</v>
      </c>
      <c r="AD65">
        <f t="shared" si="68"/>
        <v>98.074417405158897</v>
      </c>
      <c r="AE65">
        <v>3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48271.23301073903</v>
      </c>
      <c r="AJ65" t="s">
        <v>303</v>
      </c>
      <c r="AK65" t="s">
        <v>303</v>
      </c>
      <c r="AL65">
        <v>0</v>
      </c>
      <c r="AM65">
        <v>0</v>
      </c>
      <c r="AN65" t="e">
        <f t="shared" si="72"/>
        <v>#DIV/0!</v>
      </c>
      <c r="AO65">
        <v>0</v>
      </c>
      <c r="AP65" t="s">
        <v>303</v>
      </c>
      <c r="AQ65" t="s">
        <v>303</v>
      </c>
      <c r="AR65">
        <v>0</v>
      </c>
      <c r="AS65">
        <v>0</v>
      </c>
      <c r="AT65" t="e">
        <f t="shared" si="73"/>
        <v>#DIV/0!</v>
      </c>
      <c r="AU65">
        <v>0.5</v>
      </c>
      <c r="AV65">
        <f t="shared" si="74"/>
        <v>0</v>
      </c>
      <c r="AW65">
        <f t="shared" si="75"/>
        <v>-0.45550811652513395</v>
      </c>
      <c r="AX65" t="e">
        <f t="shared" si="76"/>
        <v>#DIV/0!</v>
      </c>
      <c r="AY65" t="e">
        <f t="shared" si="77"/>
        <v>#DIV/0!</v>
      </c>
      <c r="AZ65" t="e">
        <f t="shared" si="78"/>
        <v>#DIV/0!</v>
      </c>
      <c r="BA65" t="e">
        <f t="shared" si="79"/>
        <v>#DIV/0!</v>
      </c>
      <c r="BB65" t="s">
        <v>303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 t="e">
        <f t="shared" si="84"/>
        <v>#DIV/0!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f t="shared" si="88"/>
        <v>0</v>
      </c>
      <c r="BM65">
        <f t="shared" si="89"/>
        <v>0</v>
      </c>
      <c r="BN65">
        <f t="shared" si="90"/>
        <v>0</v>
      </c>
      <c r="BO65">
        <f t="shared" si="91"/>
        <v>0</v>
      </c>
      <c r="BP65">
        <v>6</v>
      </c>
      <c r="BQ65">
        <v>0.5</v>
      </c>
      <c r="BR65" t="s">
        <v>304</v>
      </c>
      <c r="BS65">
        <v>1634305138.0999999</v>
      </c>
      <c r="BT65">
        <v>400.23399999999998</v>
      </c>
      <c r="BU65">
        <v>400.03100000000001</v>
      </c>
      <c r="BV65">
        <v>17.649699999999999</v>
      </c>
      <c r="BW65">
        <v>17.4771</v>
      </c>
      <c r="BX65">
        <v>397.75</v>
      </c>
      <c r="BY65">
        <v>17.5488</v>
      </c>
      <c r="BZ65">
        <v>999.93899999999996</v>
      </c>
      <c r="CA65">
        <v>90.843900000000005</v>
      </c>
      <c r="CB65">
        <v>0.10004200000000001</v>
      </c>
      <c r="CC65">
        <v>25.1065</v>
      </c>
      <c r="CD65">
        <v>24.413900000000002</v>
      </c>
      <c r="CE65">
        <v>999.9</v>
      </c>
      <c r="CF65">
        <v>0</v>
      </c>
      <c r="CG65">
        <v>0</v>
      </c>
      <c r="CH65">
        <v>9985</v>
      </c>
      <c r="CI65">
        <v>0</v>
      </c>
      <c r="CJ65">
        <v>1.5289399999999999E-3</v>
      </c>
      <c r="CK65">
        <v>0</v>
      </c>
      <c r="CL65">
        <v>0</v>
      </c>
      <c r="CM65">
        <v>0</v>
      </c>
      <c r="CN65">
        <v>0</v>
      </c>
      <c r="CO65">
        <v>2.15</v>
      </c>
      <c r="CP65">
        <v>0</v>
      </c>
      <c r="CQ65">
        <v>-7.22</v>
      </c>
      <c r="CR65">
        <v>-1.25</v>
      </c>
      <c r="CS65">
        <v>35.25</v>
      </c>
      <c r="CT65">
        <v>38</v>
      </c>
      <c r="CU65">
        <v>35.75</v>
      </c>
      <c r="CV65">
        <v>36.75</v>
      </c>
      <c r="CW65">
        <v>34.686999999999998</v>
      </c>
      <c r="CX65">
        <v>0</v>
      </c>
      <c r="CY65">
        <v>0</v>
      </c>
      <c r="CZ65">
        <v>0</v>
      </c>
      <c r="DA65">
        <v>1634305141.3</v>
      </c>
      <c r="DB65">
        <v>0</v>
      </c>
      <c r="DC65">
        <v>1.5276000000000001</v>
      </c>
      <c r="DD65">
        <v>-7.021538580935851</v>
      </c>
      <c r="DE65">
        <v>11.31153834835548</v>
      </c>
      <c r="DF65">
        <v>-6.3635999999999999</v>
      </c>
      <c r="DG65">
        <v>15</v>
      </c>
      <c r="DH65">
        <v>1634305012.0999999</v>
      </c>
      <c r="DI65" t="s">
        <v>386</v>
      </c>
      <c r="DJ65">
        <v>1634305010.0999999</v>
      </c>
      <c r="DK65">
        <v>1634305012.0999999</v>
      </c>
      <c r="DL65">
        <v>6</v>
      </c>
      <c r="DM65">
        <v>-4.1000000000000002E-2</v>
      </c>
      <c r="DN65">
        <v>2E-3</v>
      </c>
      <c r="DO65">
        <v>2.484</v>
      </c>
      <c r="DP65">
        <v>9.6000000000000002E-2</v>
      </c>
      <c r="DQ65">
        <v>400</v>
      </c>
      <c r="DR65">
        <v>17</v>
      </c>
      <c r="DS65">
        <v>0.36</v>
      </c>
      <c r="DT65">
        <v>0.2</v>
      </c>
      <c r="DU65">
        <v>0.2163532926829268</v>
      </c>
      <c r="DV65">
        <v>-4.1786466898953968E-2</v>
      </c>
      <c r="DW65">
        <v>1.532317164558925E-2</v>
      </c>
      <c r="DX65">
        <v>1</v>
      </c>
      <c r="DY65">
        <v>1.207058823529412</v>
      </c>
      <c r="DZ65">
        <v>0.53921121822962303</v>
      </c>
      <c r="EA65">
        <v>2.0693314200368089</v>
      </c>
      <c r="EB65">
        <v>1</v>
      </c>
      <c r="EC65">
        <v>0.17464365853658539</v>
      </c>
      <c r="ED65">
        <v>-1.730922648083618E-2</v>
      </c>
      <c r="EE65">
        <v>1.844231383421793E-3</v>
      </c>
      <c r="EF65">
        <v>1</v>
      </c>
      <c r="EG65">
        <v>3</v>
      </c>
      <c r="EH65">
        <v>3</v>
      </c>
      <c r="EI65" t="s">
        <v>309</v>
      </c>
      <c r="EJ65">
        <v>100</v>
      </c>
      <c r="EK65">
        <v>100</v>
      </c>
      <c r="EL65">
        <v>2.484</v>
      </c>
      <c r="EM65">
        <v>0.1009</v>
      </c>
      <c r="EN65">
        <v>1.8708708322130141</v>
      </c>
      <c r="EO65">
        <v>1.948427853356016E-3</v>
      </c>
      <c r="EP65">
        <v>-1.17243448438673E-6</v>
      </c>
      <c r="EQ65">
        <v>3.7522437633766031E-10</v>
      </c>
      <c r="ER65">
        <v>-6.0229267739607101E-2</v>
      </c>
      <c r="ES65">
        <v>1.324990706552629E-3</v>
      </c>
      <c r="ET65">
        <v>4.5198677459254959E-4</v>
      </c>
      <c r="EU65">
        <v>-2.6198240979392152E-7</v>
      </c>
      <c r="EV65">
        <v>2</v>
      </c>
      <c r="EW65">
        <v>2078</v>
      </c>
      <c r="EX65">
        <v>1</v>
      </c>
      <c r="EY65">
        <v>28</v>
      </c>
      <c r="EZ65">
        <v>2.1</v>
      </c>
      <c r="FA65">
        <v>2.1</v>
      </c>
      <c r="FB65">
        <v>1.6210899999999999</v>
      </c>
      <c r="FC65">
        <v>2.50732</v>
      </c>
      <c r="FD65">
        <v>2.8491200000000001</v>
      </c>
      <c r="FE65">
        <v>3.2116699999999998</v>
      </c>
      <c r="FF65">
        <v>3.0981399999999999</v>
      </c>
      <c r="FG65">
        <v>2.4023400000000001</v>
      </c>
      <c r="FH65">
        <v>30.157599999999999</v>
      </c>
      <c r="FI65">
        <v>15.970800000000001</v>
      </c>
      <c r="FJ65">
        <v>18</v>
      </c>
      <c r="FK65">
        <v>1056.0999999999999</v>
      </c>
      <c r="FL65">
        <v>832.41499999999996</v>
      </c>
      <c r="FM65">
        <v>24.999700000000001</v>
      </c>
      <c r="FN65">
        <v>23.079799999999999</v>
      </c>
      <c r="FO65">
        <v>30</v>
      </c>
      <c r="FP65">
        <v>22.834900000000001</v>
      </c>
      <c r="FQ65">
        <v>22.8977</v>
      </c>
      <c r="FR65">
        <v>32.473799999999997</v>
      </c>
      <c r="FS65">
        <v>16.433800000000002</v>
      </c>
      <c r="FT65">
        <v>100</v>
      </c>
      <c r="FU65">
        <v>25</v>
      </c>
      <c r="FV65">
        <v>400</v>
      </c>
      <c r="FW65">
        <v>17.471800000000002</v>
      </c>
      <c r="FX65">
        <v>101.358</v>
      </c>
      <c r="FY65">
        <v>102.06</v>
      </c>
    </row>
    <row r="66" spans="1:181" x14ac:dyDescent="0.2">
      <c r="A66">
        <v>48</v>
      </c>
      <c r="B66">
        <v>1634305143.0999999</v>
      </c>
      <c r="C66">
        <v>2212.099999904633</v>
      </c>
      <c r="D66" t="s">
        <v>407</v>
      </c>
      <c r="E66" t="s">
        <v>408</v>
      </c>
      <c r="F66" t="s">
        <v>302</v>
      </c>
      <c r="G66">
        <v>1634305143.0999999</v>
      </c>
      <c r="H66">
        <f t="shared" si="46"/>
        <v>2.9180615714645978E-4</v>
      </c>
      <c r="I66">
        <f t="shared" si="47"/>
        <v>0.2918061571464598</v>
      </c>
      <c r="J66">
        <f t="shared" si="48"/>
        <v>-0.45509337546319445</v>
      </c>
      <c r="K66">
        <f t="shared" si="49"/>
        <v>400.17399999999998</v>
      </c>
      <c r="L66">
        <f t="shared" si="50"/>
        <v>430.43435391478704</v>
      </c>
      <c r="M66">
        <f t="shared" si="51"/>
        <v>39.144394435623603</v>
      </c>
      <c r="N66">
        <f t="shared" si="52"/>
        <v>36.392469040662</v>
      </c>
      <c r="O66">
        <f t="shared" si="53"/>
        <v>1.7708856937448485E-2</v>
      </c>
      <c r="P66">
        <f t="shared" si="54"/>
        <v>2.7634568319541271</v>
      </c>
      <c r="Q66">
        <f t="shared" si="55"/>
        <v>1.7646052612550374E-2</v>
      </c>
      <c r="R66">
        <f t="shared" si="56"/>
        <v>1.1034406949722336E-2</v>
      </c>
      <c r="S66">
        <f t="shared" si="57"/>
        <v>0</v>
      </c>
      <c r="T66">
        <f t="shared" si="58"/>
        <v>25.023071018501728</v>
      </c>
      <c r="U66">
        <f t="shared" si="59"/>
        <v>24.4148</v>
      </c>
      <c r="V66">
        <f t="shared" si="60"/>
        <v>3.0704182153839445</v>
      </c>
      <c r="W66">
        <f t="shared" si="61"/>
        <v>50.173598661903021</v>
      </c>
      <c r="X66">
        <f t="shared" si="62"/>
        <v>1.6052104110630001</v>
      </c>
      <c r="Y66">
        <f t="shared" si="63"/>
        <v>3.1993128933800037</v>
      </c>
      <c r="Z66">
        <f t="shared" si="64"/>
        <v>1.4652078043209444</v>
      </c>
      <c r="AA66">
        <f t="shared" si="65"/>
        <v>-12.868651530158877</v>
      </c>
      <c r="AB66">
        <f t="shared" si="66"/>
        <v>102.57512923268824</v>
      </c>
      <c r="AC66">
        <f t="shared" si="67"/>
        <v>7.8324221474627</v>
      </c>
      <c r="AD66">
        <f t="shared" si="68"/>
        <v>97.538899849992063</v>
      </c>
      <c r="AE66">
        <v>2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48328.499209414163</v>
      </c>
      <c r="AJ66" t="s">
        <v>303</v>
      </c>
      <c r="AK66" t="s">
        <v>303</v>
      </c>
      <c r="AL66">
        <v>0</v>
      </c>
      <c r="AM66">
        <v>0</v>
      </c>
      <c r="AN66" t="e">
        <f t="shared" si="72"/>
        <v>#DIV/0!</v>
      </c>
      <c r="AO66">
        <v>0</v>
      </c>
      <c r="AP66" t="s">
        <v>303</v>
      </c>
      <c r="AQ66" t="s">
        <v>303</v>
      </c>
      <c r="AR66">
        <v>0</v>
      </c>
      <c r="AS66">
        <v>0</v>
      </c>
      <c r="AT66" t="e">
        <f t="shared" si="73"/>
        <v>#DIV/0!</v>
      </c>
      <c r="AU66">
        <v>0.5</v>
      </c>
      <c r="AV66">
        <f t="shared" si="74"/>
        <v>0</v>
      </c>
      <c r="AW66">
        <f t="shared" si="75"/>
        <v>-0.45509337546319445</v>
      </c>
      <c r="AX66" t="e">
        <f t="shared" si="76"/>
        <v>#DIV/0!</v>
      </c>
      <c r="AY66" t="e">
        <f t="shared" si="77"/>
        <v>#DIV/0!</v>
      </c>
      <c r="AZ66" t="e">
        <f t="shared" si="78"/>
        <v>#DIV/0!</v>
      </c>
      <c r="BA66" t="e">
        <f t="shared" si="79"/>
        <v>#DIV/0!</v>
      </c>
      <c r="BB66" t="s">
        <v>303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 t="e">
        <f t="shared" si="84"/>
        <v>#DIV/0!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f t="shared" si="88"/>
        <v>0</v>
      </c>
      <c r="BM66">
        <f t="shared" si="89"/>
        <v>0</v>
      </c>
      <c r="BN66">
        <f t="shared" si="90"/>
        <v>0</v>
      </c>
      <c r="BO66">
        <f t="shared" si="91"/>
        <v>0</v>
      </c>
      <c r="BP66">
        <v>6</v>
      </c>
      <c r="BQ66">
        <v>0.5</v>
      </c>
      <c r="BR66" t="s">
        <v>304</v>
      </c>
      <c r="BS66">
        <v>1634305143.0999999</v>
      </c>
      <c r="BT66">
        <v>400.17399999999998</v>
      </c>
      <c r="BU66">
        <v>399.971</v>
      </c>
      <c r="BV66">
        <v>17.651</v>
      </c>
      <c r="BW66">
        <v>17.478999999999999</v>
      </c>
      <c r="BX66">
        <v>397.69</v>
      </c>
      <c r="BY66">
        <v>17.5502</v>
      </c>
      <c r="BZ66">
        <v>999.96100000000001</v>
      </c>
      <c r="CA66">
        <v>90.8416</v>
      </c>
      <c r="CB66">
        <v>0.100013</v>
      </c>
      <c r="CC66">
        <v>25.103300000000001</v>
      </c>
      <c r="CD66">
        <v>24.4148</v>
      </c>
      <c r="CE66">
        <v>999.9</v>
      </c>
      <c r="CF66">
        <v>0</v>
      </c>
      <c r="CG66">
        <v>0</v>
      </c>
      <c r="CH66">
        <v>9997.5</v>
      </c>
      <c r="CI66">
        <v>0</v>
      </c>
      <c r="CJ66">
        <v>1.5289399999999999E-3</v>
      </c>
      <c r="CK66">
        <v>0</v>
      </c>
      <c r="CL66">
        <v>0</v>
      </c>
      <c r="CM66">
        <v>0</v>
      </c>
      <c r="CN66">
        <v>0</v>
      </c>
      <c r="CO66">
        <v>1.04</v>
      </c>
      <c r="CP66">
        <v>0</v>
      </c>
      <c r="CQ66">
        <v>-8.5</v>
      </c>
      <c r="CR66">
        <v>-1.1100000000000001</v>
      </c>
      <c r="CS66">
        <v>34.875</v>
      </c>
      <c r="CT66">
        <v>37.936999999999998</v>
      </c>
      <c r="CU66">
        <v>35.436999999999998</v>
      </c>
      <c r="CV66">
        <v>36.625</v>
      </c>
      <c r="CW66">
        <v>34.625</v>
      </c>
      <c r="CX66">
        <v>0</v>
      </c>
      <c r="CY66">
        <v>0</v>
      </c>
      <c r="CZ66">
        <v>0</v>
      </c>
      <c r="DA66">
        <v>1634305146.0999999</v>
      </c>
      <c r="DB66">
        <v>0</v>
      </c>
      <c r="DC66">
        <v>1.4496</v>
      </c>
      <c r="DD66">
        <v>-0.86538461906905695</v>
      </c>
      <c r="DE66">
        <v>2.5392306936680571</v>
      </c>
      <c r="DF66">
        <v>-6.6172000000000004</v>
      </c>
      <c r="DG66">
        <v>15</v>
      </c>
      <c r="DH66">
        <v>1634305012.0999999</v>
      </c>
      <c r="DI66" t="s">
        <v>386</v>
      </c>
      <c r="DJ66">
        <v>1634305010.0999999</v>
      </c>
      <c r="DK66">
        <v>1634305012.0999999</v>
      </c>
      <c r="DL66">
        <v>6</v>
      </c>
      <c r="DM66">
        <v>-4.1000000000000002E-2</v>
      </c>
      <c r="DN66">
        <v>2E-3</v>
      </c>
      <c r="DO66">
        <v>2.484</v>
      </c>
      <c r="DP66">
        <v>9.6000000000000002E-2</v>
      </c>
      <c r="DQ66">
        <v>400</v>
      </c>
      <c r="DR66">
        <v>17</v>
      </c>
      <c r="DS66">
        <v>0.36</v>
      </c>
      <c r="DT66">
        <v>0.2</v>
      </c>
      <c r="DU66">
        <v>0.21113548780487809</v>
      </c>
      <c r="DV66">
        <v>-7.008652264808389E-2</v>
      </c>
      <c r="DW66">
        <v>1.6068008090797961E-2</v>
      </c>
      <c r="DX66">
        <v>1</v>
      </c>
      <c r="DY66">
        <v>1.5697058823529411</v>
      </c>
      <c r="DZ66">
        <v>-0.70295857988165622</v>
      </c>
      <c r="EA66">
        <v>2.1146637687044438</v>
      </c>
      <c r="EB66">
        <v>1</v>
      </c>
      <c r="EC66">
        <v>0.17333200000000001</v>
      </c>
      <c r="ED66">
        <v>-1.4047149825783849E-2</v>
      </c>
      <c r="EE66">
        <v>1.5553097252519899E-3</v>
      </c>
      <c r="EF66">
        <v>1</v>
      </c>
      <c r="EG66">
        <v>3</v>
      </c>
      <c r="EH66">
        <v>3</v>
      </c>
      <c r="EI66" t="s">
        <v>309</v>
      </c>
      <c r="EJ66">
        <v>100</v>
      </c>
      <c r="EK66">
        <v>100</v>
      </c>
      <c r="EL66">
        <v>2.484</v>
      </c>
      <c r="EM66">
        <v>0.1008</v>
      </c>
      <c r="EN66">
        <v>1.8708708322130141</v>
      </c>
      <c r="EO66">
        <v>1.948427853356016E-3</v>
      </c>
      <c r="EP66">
        <v>-1.17243448438673E-6</v>
      </c>
      <c r="EQ66">
        <v>3.7522437633766031E-10</v>
      </c>
      <c r="ER66">
        <v>-6.0229267739607101E-2</v>
      </c>
      <c r="ES66">
        <v>1.324990706552629E-3</v>
      </c>
      <c r="ET66">
        <v>4.5198677459254959E-4</v>
      </c>
      <c r="EU66">
        <v>-2.6198240979392152E-7</v>
      </c>
      <c r="EV66">
        <v>2</v>
      </c>
      <c r="EW66">
        <v>2078</v>
      </c>
      <c r="EX66">
        <v>1</v>
      </c>
      <c r="EY66">
        <v>28</v>
      </c>
      <c r="EZ66">
        <v>2.2000000000000002</v>
      </c>
      <c r="FA66">
        <v>2.2000000000000002</v>
      </c>
      <c r="FB66">
        <v>1.6223099999999999</v>
      </c>
      <c r="FC66">
        <v>2.50854</v>
      </c>
      <c r="FD66">
        <v>2.8491200000000001</v>
      </c>
      <c r="FE66">
        <v>3.2116699999999998</v>
      </c>
      <c r="FF66">
        <v>3.0981399999999999</v>
      </c>
      <c r="FG66">
        <v>2.3779300000000001</v>
      </c>
      <c r="FH66">
        <v>30.157599999999999</v>
      </c>
      <c r="FI66">
        <v>15.962</v>
      </c>
      <c r="FJ66">
        <v>18</v>
      </c>
      <c r="FK66">
        <v>1056.8900000000001</v>
      </c>
      <c r="FL66">
        <v>831.93499999999995</v>
      </c>
      <c r="FM66">
        <v>24.999700000000001</v>
      </c>
      <c r="FN66">
        <v>23.0792</v>
      </c>
      <c r="FO66">
        <v>30.0001</v>
      </c>
      <c r="FP66">
        <v>22.834900000000001</v>
      </c>
      <c r="FQ66">
        <v>22.8977</v>
      </c>
      <c r="FR66">
        <v>32.4758</v>
      </c>
      <c r="FS66">
        <v>16.433800000000002</v>
      </c>
      <c r="FT66">
        <v>100</v>
      </c>
      <c r="FU66">
        <v>25</v>
      </c>
      <c r="FV66">
        <v>400</v>
      </c>
      <c r="FW66">
        <v>17.471800000000002</v>
      </c>
      <c r="FX66">
        <v>101.35899999999999</v>
      </c>
      <c r="FY66">
        <v>102.059</v>
      </c>
    </row>
    <row r="67" spans="1:181" x14ac:dyDescent="0.2">
      <c r="A67">
        <v>49</v>
      </c>
      <c r="B67">
        <v>1634305434</v>
      </c>
      <c r="C67">
        <v>2503</v>
      </c>
      <c r="D67" t="s">
        <v>411</v>
      </c>
      <c r="E67" t="s">
        <v>412</v>
      </c>
      <c r="F67" t="s">
        <v>302</v>
      </c>
      <c r="G67">
        <v>1634305434</v>
      </c>
      <c r="H67">
        <f t="shared" si="46"/>
        <v>1.9271211314461149E-4</v>
      </c>
      <c r="I67">
        <f t="shared" si="47"/>
        <v>0.19271211314461148</v>
      </c>
      <c r="J67">
        <f t="shared" si="48"/>
        <v>-0.55545579552816726</v>
      </c>
      <c r="K67">
        <f t="shared" si="49"/>
        <v>400.29199999999997</v>
      </c>
      <c r="L67">
        <f t="shared" si="50"/>
        <v>466.67150902293565</v>
      </c>
      <c r="M67">
        <f t="shared" si="51"/>
        <v>42.443912347074182</v>
      </c>
      <c r="N67">
        <f t="shared" si="52"/>
        <v>36.406676286724</v>
      </c>
      <c r="O67">
        <f t="shared" si="53"/>
        <v>1.139733122461721E-2</v>
      </c>
      <c r="P67">
        <f t="shared" si="54"/>
        <v>2.7665788048820068</v>
      </c>
      <c r="Q67">
        <f t="shared" si="55"/>
        <v>1.1371310537553312E-2</v>
      </c>
      <c r="R67">
        <f t="shared" si="56"/>
        <v>7.1094019457656719E-3</v>
      </c>
      <c r="S67">
        <f t="shared" si="57"/>
        <v>0</v>
      </c>
      <c r="T67">
        <f t="shared" si="58"/>
        <v>25.060571791834647</v>
      </c>
      <c r="U67">
        <f t="shared" si="59"/>
        <v>24.5731</v>
      </c>
      <c r="V67">
        <f t="shared" si="60"/>
        <v>3.0996447184983458</v>
      </c>
      <c r="W67">
        <f t="shared" si="61"/>
        <v>49.920907310166591</v>
      </c>
      <c r="X67">
        <f t="shared" si="62"/>
        <v>1.5980967636167003</v>
      </c>
      <c r="Y67">
        <f t="shared" si="63"/>
        <v>3.2012574484823948</v>
      </c>
      <c r="Z67">
        <f t="shared" si="64"/>
        <v>1.5015479548816455</v>
      </c>
      <c r="AA67">
        <f t="shared" si="65"/>
        <v>-8.4986041896773656</v>
      </c>
      <c r="AB67">
        <f t="shared" si="66"/>
        <v>80.601630844162585</v>
      </c>
      <c r="AC67">
        <f t="shared" si="67"/>
        <v>6.1528432927645405</v>
      </c>
      <c r="AD67">
        <f t="shared" si="68"/>
        <v>78.255869947249764</v>
      </c>
      <c r="AE67">
        <v>3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48412.548387269177</v>
      </c>
      <c r="AJ67" t="s">
        <v>303</v>
      </c>
      <c r="AK67" t="s">
        <v>303</v>
      </c>
      <c r="AL67">
        <v>0</v>
      </c>
      <c r="AM67">
        <v>0</v>
      </c>
      <c r="AN67" t="e">
        <f t="shared" si="72"/>
        <v>#DIV/0!</v>
      </c>
      <c r="AO67">
        <v>0</v>
      </c>
      <c r="AP67" t="s">
        <v>303</v>
      </c>
      <c r="AQ67" t="s">
        <v>303</v>
      </c>
      <c r="AR67">
        <v>0</v>
      </c>
      <c r="AS67">
        <v>0</v>
      </c>
      <c r="AT67" t="e">
        <f t="shared" si="73"/>
        <v>#DIV/0!</v>
      </c>
      <c r="AU67">
        <v>0.5</v>
      </c>
      <c r="AV67">
        <f t="shared" si="74"/>
        <v>0</v>
      </c>
      <c r="AW67">
        <f t="shared" si="75"/>
        <v>-0.55545579552816726</v>
      </c>
      <c r="AX67" t="e">
        <f t="shared" si="76"/>
        <v>#DIV/0!</v>
      </c>
      <c r="AY67" t="e">
        <f t="shared" si="77"/>
        <v>#DIV/0!</v>
      </c>
      <c r="AZ67" t="e">
        <f t="shared" si="78"/>
        <v>#DIV/0!</v>
      </c>
      <c r="BA67" t="e">
        <f t="shared" si="79"/>
        <v>#DIV/0!</v>
      </c>
      <c r="BB67" t="s">
        <v>303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 t="e">
        <f t="shared" si="84"/>
        <v>#DIV/0!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f t="shared" si="88"/>
        <v>0</v>
      </c>
      <c r="BM67">
        <f t="shared" si="89"/>
        <v>0</v>
      </c>
      <c r="BN67">
        <f t="shared" si="90"/>
        <v>0</v>
      </c>
      <c r="BO67">
        <f t="shared" si="91"/>
        <v>0</v>
      </c>
      <c r="BP67">
        <v>6</v>
      </c>
      <c r="BQ67">
        <v>0.5</v>
      </c>
      <c r="BR67" t="s">
        <v>304</v>
      </c>
      <c r="BS67">
        <v>1634305434</v>
      </c>
      <c r="BT67">
        <v>400.29199999999997</v>
      </c>
      <c r="BU67">
        <v>400.005</v>
      </c>
      <c r="BV67">
        <v>17.571100000000001</v>
      </c>
      <c r="BW67">
        <v>17.4575</v>
      </c>
      <c r="BX67">
        <v>397.79500000000002</v>
      </c>
      <c r="BY67">
        <v>17.471</v>
      </c>
      <c r="BZ67">
        <v>999.96100000000001</v>
      </c>
      <c r="CA67">
        <v>90.850200000000001</v>
      </c>
      <c r="CB67">
        <v>0.10009700000000001</v>
      </c>
      <c r="CC67">
        <v>25.113499999999998</v>
      </c>
      <c r="CD67">
        <v>24.5731</v>
      </c>
      <c r="CE67">
        <v>999.9</v>
      </c>
      <c r="CF67">
        <v>0</v>
      </c>
      <c r="CG67">
        <v>0</v>
      </c>
      <c r="CH67">
        <v>10015</v>
      </c>
      <c r="CI67">
        <v>0</v>
      </c>
      <c r="CJ67">
        <v>1.5289399999999999E-3</v>
      </c>
      <c r="CK67">
        <v>0</v>
      </c>
      <c r="CL67">
        <v>0</v>
      </c>
      <c r="CM67">
        <v>0</v>
      </c>
      <c r="CN67">
        <v>0</v>
      </c>
      <c r="CO67">
        <v>-0.04</v>
      </c>
      <c r="CP67">
        <v>0</v>
      </c>
      <c r="CQ67">
        <v>-3.01</v>
      </c>
      <c r="CR67">
        <v>-0.97</v>
      </c>
      <c r="CS67">
        <v>36.125</v>
      </c>
      <c r="CT67">
        <v>40.75</v>
      </c>
      <c r="CU67">
        <v>37.25</v>
      </c>
      <c r="CV67">
        <v>40.436999999999998</v>
      </c>
      <c r="CW67">
        <v>35.875</v>
      </c>
      <c r="CX67">
        <v>0</v>
      </c>
      <c r="CY67">
        <v>0</v>
      </c>
      <c r="CZ67">
        <v>0</v>
      </c>
      <c r="DA67">
        <v>1634305437.0999999</v>
      </c>
      <c r="DB67">
        <v>0</v>
      </c>
      <c r="DC67">
        <v>1.9319230769230771</v>
      </c>
      <c r="DD67">
        <v>-1.6064957490804439</v>
      </c>
      <c r="DE67">
        <v>-3.4988034795100229</v>
      </c>
      <c r="DF67">
        <v>-4.5707692307692307</v>
      </c>
      <c r="DG67">
        <v>15</v>
      </c>
      <c r="DH67">
        <v>1634305389.5</v>
      </c>
      <c r="DI67" t="s">
        <v>413</v>
      </c>
      <c r="DJ67">
        <v>1634305389.5</v>
      </c>
      <c r="DK67">
        <v>1634305384.5</v>
      </c>
      <c r="DL67">
        <v>7</v>
      </c>
      <c r="DM67">
        <v>1.2999999999999999E-2</v>
      </c>
      <c r="DN67">
        <v>1E-3</v>
      </c>
      <c r="DO67">
        <v>2.4969999999999999</v>
      </c>
      <c r="DP67">
        <v>9.7000000000000003E-2</v>
      </c>
      <c r="DQ67">
        <v>400</v>
      </c>
      <c r="DR67">
        <v>17</v>
      </c>
      <c r="DS67">
        <v>0.5</v>
      </c>
      <c r="DT67">
        <v>0.1</v>
      </c>
      <c r="DU67">
        <v>0.31340942500000002</v>
      </c>
      <c r="DV67">
        <v>-0.19461684427767439</v>
      </c>
      <c r="DW67">
        <v>3.8093957206417603E-2</v>
      </c>
      <c r="DX67">
        <v>1</v>
      </c>
      <c r="DY67">
        <v>2.0690909090909089</v>
      </c>
      <c r="DZ67">
        <v>-0.62968938522405193</v>
      </c>
      <c r="EA67">
        <v>1.4397334846724421</v>
      </c>
      <c r="EB67">
        <v>1</v>
      </c>
      <c r="EC67">
        <v>0.11053798500000001</v>
      </c>
      <c r="ED67">
        <v>-2.8977239774859481E-2</v>
      </c>
      <c r="EE67">
        <v>5.9139714088990158E-3</v>
      </c>
      <c r="EF67">
        <v>1</v>
      </c>
      <c r="EG67">
        <v>3</v>
      </c>
      <c r="EH67">
        <v>3</v>
      </c>
      <c r="EI67" t="s">
        <v>309</v>
      </c>
      <c r="EJ67">
        <v>100</v>
      </c>
      <c r="EK67">
        <v>100</v>
      </c>
      <c r="EL67">
        <v>2.4969999999999999</v>
      </c>
      <c r="EM67">
        <v>0.10009999999999999</v>
      </c>
      <c r="EN67">
        <v>1.883814482994516</v>
      </c>
      <c r="EO67">
        <v>1.948427853356016E-3</v>
      </c>
      <c r="EP67">
        <v>-1.17243448438673E-6</v>
      </c>
      <c r="EQ67">
        <v>3.7522437633766031E-10</v>
      </c>
      <c r="ER67">
        <v>-5.9556579061081687E-2</v>
      </c>
      <c r="ES67">
        <v>1.324990706552629E-3</v>
      </c>
      <c r="ET67">
        <v>4.5198677459254959E-4</v>
      </c>
      <c r="EU67">
        <v>-2.6198240979392152E-7</v>
      </c>
      <c r="EV67">
        <v>2</v>
      </c>
      <c r="EW67">
        <v>2078</v>
      </c>
      <c r="EX67">
        <v>1</v>
      </c>
      <c r="EY67">
        <v>28</v>
      </c>
      <c r="EZ67">
        <v>0.7</v>
      </c>
      <c r="FA67">
        <v>0.8</v>
      </c>
      <c r="FB67">
        <v>1.6223099999999999</v>
      </c>
      <c r="FC67">
        <v>2.5134300000000001</v>
      </c>
      <c r="FD67">
        <v>2.8491200000000001</v>
      </c>
      <c r="FE67">
        <v>3.2141099999999998</v>
      </c>
      <c r="FF67">
        <v>3.0981399999999999</v>
      </c>
      <c r="FG67">
        <v>2.4389599999999998</v>
      </c>
      <c r="FH67">
        <v>30.458400000000001</v>
      </c>
      <c r="FI67">
        <v>15.962</v>
      </c>
      <c r="FJ67">
        <v>18</v>
      </c>
      <c r="FK67">
        <v>1056.05</v>
      </c>
      <c r="FL67">
        <v>828.53099999999995</v>
      </c>
      <c r="FM67">
        <v>25.000299999999999</v>
      </c>
      <c r="FN67">
        <v>23.1221</v>
      </c>
      <c r="FO67">
        <v>30.000299999999999</v>
      </c>
      <c r="FP67">
        <v>22.864899999999999</v>
      </c>
      <c r="FQ67">
        <v>22.924600000000002</v>
      </c>
      <c r="FR67">
        <v>32.491500000000002</v>
      </c>
      <c r="FS67">
        <v>17.3093</v>
      </c>
      <c r="FT67">
        <v>100</v>
      </c>
      <c r="FU67">
        <v>25</v>
      </c>
      <c r="FV67">
        <v>400</v>
      </c>
      <c r="FW67">
        <v>17.492000000000001</v>
      </c>
      <c r="FX67">
        <v>101.355</v>
      </c>
      <c r="FY67">
        <v>102.023</v>
      </c>
    </row>
    <row r="68" spans="1:181" x14ac:dyDescent="0.2">
      <c r="A68">
        <v>50</v>
      </c>
      <c r="B68">
        <v>1634305439</v>
      </c>
      <c r="C68">
        <v>2508</v>
      </c>
      <c r="D68" t="s">
        <v>414</v>
      </c>
      <c r="E68" t="s">
        <v>415</v>
      </c>
      <c r="F68" t="s">
        <v>302</v>
      </c>
      <c r="G68">
        <v>1634305439</v>
      </c>
      <c r="H68">
        <f t="shared" si="46"/>
        <v>1.983170284066755E-4</v>
      </c>
      <c r="I68">
        <f t="shared" si="47"/>
        <v>0.19831702840667551</v>
      </c>
      <c r="J68">
        <f t="shared" si="48"/>
        <v>-0.6193807631052789</v>
      </c>
      <c r="K68">
        <f t="shared" si="49"/>
        <v>400.30200000000002</v>
      </c>
      <c r="L68">
        <f t="shared" si="50"/>
        <v>473.08282660711888</v>
      </c>
      <c r="M68">
        <f t="shared" si="51"/>
        <v>43.026629507522401</v>
      </c>
      <c r="N68">
        <f t="shared" si="52"/>
        <v>36.407252338128004</v>
      </c>
      <c r="O68">
        <f t="shared" si="53"/>
        <v>1.1736132839499877E-2</v>
      </c>
      <c r="P68">
        <f t="shared" si="54"/>
        <v>2.7633886476115457</v>
      </c>
      <c r="Q68">
        <f t="shared" si="55"/>
        <v>1.1708512409592097E-2</v>
      </c>
      <c r="R68">
        <f t="shared" si="56"/>
        <v>7.3202963776048237E-3</v>
      </c>
      <c r="S68">
        <f t="shared" si="57"/>
        <v>0</v>
      </c>
      <c r="T68">
        <f t="shared" si="58"/>
        <v>25.058974003159303</v>
      </c>
      <c r="U68">
        <f t="shared" si="59"/>
        <v>24.571400000000001</v>
      </c>
      <c r="V68">
        <f t="shared" si="60"/>
        <v>3.0993295649831563</v>
      </c>
      <c r="W68">
        <f t="shared" si="61"/>
        <v>49.937496418235717</v>
      </c>
      <c r="X68">
        <f t="shared" si="62"/>
        <v>1.5986278236744</v>
      </c>
      <c r="Y68">
        <f t="shared" si="63"/>
        <v>3.2012574484823948</v>
      </c>
      <c r="Z68">
        <f t="shared" si="64"/>
        <v>1.5007017413087562</v>
      </c>
      <c r="AA68">
        <f t="shared" si="65"/>
        <v>-8.745780952734389</v>
      </c>
      <c r="AB68">
        <f t="shared" si="66"/>
        <v>80.761954334234915</v>
      </c>
      <c r="AC68">
        <f t="shared" si="67"/>
        <v>6.1721462060142152</v>
      </c>
      <c r="AD68">
        <f t="shared" si="68"/>
        <v>78.188319587514741</v>
      </c>
      <c r="AE68">
        <v>3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48325.145608042287</v>
      </c>
      <c r="AJ68" t="s">
        <v>303</v>
      </c>
      <c r="AK68" t="s">
        <v>303</v>
      </c>
      <c r="AL68">
        <v>0</v>
      </c>
      <c r="AM68">
        <v>0</v>
      </c>
      <c r="AN68" t="e">
        <f t="shared" si="72"/>
        <v>#DIV/0!</v>
      </c>
      <c r="AO68">
        <v>0</v>
      </c>
      <c r="AP68" t="s">
        <v>303</v>
      </c>
      <c r="AQ68" t="s">
        <v>303</v>
      </c>
      <c r="AR68">
        <v>0</v>
      </c>
      <c r="AS68">
        <v>0</v>
      </c>
      <c r="AT68" t="e">
        <f t="shared" si="73"/>
        <v>#DIV/0!</v>
      </c>
      <c r="AU68">
        <v>0.5</v>
      </c>
      <c r="AV68">
        <f t="shared" si="74"/>
        <v>0</v>
      </c>
      <c r="AW68">
        <f t="shared" si="75"/>
        <v>-0.6193807631052789</v>
      </c>
      <c r="AX68" t="e">
        <f t="shared" si="76"/>
        <v>#DIV/0!</v>
      </c>
      <c r="AY68" t="e">
        <f t="shared" si="77"/>
        <v>#DIV/0!</v>
      </c>
      <c r="AZ68" t="e">
        <f t="shared" si="78"/>
        <v>#DIV/0!</v>
      </c>
      <c r="BA68" t="e">
        <f t="shared" si="79"/>
        <v>#DIV/0!</v>
      </c>
      <c r="BB68" t="s">
        <v>303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 t="e">
        <f t="shared" si="84"/>
        <v>#DIV/0!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f t="shared" si="88"/>
        <v>0</v>
      </c>
      <c r="BM68">
        <f t="shared" si="89"/>
        <v>0</v>
      </c>
      <c r="BN68">
        <f t="shared" si="90"/>
        <v>0</v>
      </c>
      <c r="BO68">
        <f t="shared" si="91"/>
        <v>0</v>
      </c>
      <c r="BP68">
        <v>6</v>
      </c>
      <c r="BQ68">
        <v>0.5</v>
      </c>
      <c r="BR68" t="s">
        <v>304</v>
      </c>
      <c r="BS68">
        <v>1634305439</v>
      </c>
      <c r="BT68">
        <v>400.30200000000002</v>
      </c>
      <c r="BU68">
        <v>399.97800000000001</v>
      </c>
      <c r="BV68">
        <v>17.577100000000002</v>
      </c>
      <c r="BW68">
        <v>17.4602</v>
      </c>
      <c r="BX68">
        <v>397.80500000000001</v>
      </c>
      <c r="BY68">
        <v>17.476800000000001</v>
      </c>
      <c r="BZ68">
        <v>999.98900000000003</v>
      </c>
      <c r="CA68">
        <v>90.849299999999999</v>
      </c>
      <c r="CB68">
        <v>0.100164</v>
      </c>
      <c r="CC68">
        <v>25.113499999999998</v>
      </c>
      <c r="CD68">
        <v>24.571400000000001</v>
      </c>
      <c r="CE68">
        <v>999.9</v>
      </c>
      <c r="CF68">
        <v>0</v>
      </c>
      <c r="CG68">
        <v>0</v>
      </c>
      <c r="CH68">
        <v>9996.25</v>
      </c>
      <c r="CI68">
        <v>0</v>
      </c>
      <c r="CJ68">
        <v>1.5289399999999999E-3</v>
      </c>
      <c r="CK68">
        <v>0</v>
      </c>
      <c r="CL68">
        <v>0</v>
      </c>
      <c r="CM68">
        <v>0</v>
      </c>
      <c r="CN68">
        <v>0</v>
      </c>
      <c r="CO68">
        <v>1.47</v>
      </c>
      <c r="CP68">
        <v>0</v>
      </c>
      <c r="CQ68">
        <v>-9.16</v>
      </c>
      <c r="CR68">
        <v>-2.4700000000000002</v>
      </c>
      <c r="CS68">
        <v>35.5</v>
      </c>
      <c r="CT68">
        <v>40.75</v>
      </c>
      <c r="CU68">
        <v>36.875</v>
      </c>
      <c r="CV68">
        <v>40.375</v>
      </c>
      <c r="CW68">
        <v>35.811999999999998</v>
      </c>
      <c r="CX68">
        <v>0</v>
      </c>
      <c r="CY68">
        <v>0</v>
      </c>
      <c r="CZ68">
        <v>0</v>
      </c>
      <c r="DA68">
        <v>1634305441.9000001</v>
      </c>
      <c r="DB68">
        <v>0</v>
      </c>
      <c r="DC68">
        <v>1.732692307692308</v>
      </c>
      <c r="DD68">
        <v>-1.9764102213899499</v>
      </c>
      <c r="DE68">
        <v>-8.2529916197538338</v>
      </c>
      <c r="DF68">
        <v>-4.9007692307692308</v>
      </c>
      <c r="DG68">
        <v>15</v>
      </c>
      <c r="DH68">
        <v>1634305389.5</v>
      </c>
      <c r="DI68" t="s">
        <v>413</v>
      </c>
      <c r="DJ68">
        <v>1634305389.5</v>
      </c>
      <c r="DK68">
        <v>1634305384.5</v>
      </c>
      <c r="DL68">
        <v>7</v>
      </c>
      <c r="DM68">
        <v>1.2999999999999999E-2</v>
      </c>
      <c r="DN68">
        <v>1E-3</v>
      </c>
      <c r="DO68">
        <v>2.4969999999999999</v>
      </c>
      <c r="DP68">
        <v>9.7000000000000003E-2</v>
      </c>
      <c r="DQ68">
        <v>400</v>
      </c>
      <c r="DR68">
        <v>17</v>
      </c>
      <c r="DS68">
        <v>0.5</v>
      </c>
      <c r="DT68">
        <v>0.1</v>
      </c>
      <c r="DU68">
        <v>0.31175457499999998</v>
      </c>
      <c r="DV68">
        <v>-1.3305872420263491E-2</v>
      </c>
      <c r="DW68">
        <v>3.2659830624091973E-2</v>
      </c>
      <c r="DX68">
        <v>1</v>
      </c>
      <c r="DY68">
        <v>1.799428571428572</v>
      </c>
      <c r="DZ68">
        <v>-0.84540117416829563</v>
      </c>
      <c r="EA68">
        <v>1.4019617742030379</v>
      </c>
      <c r="EB68">
        <v>1</v>
      </c>
      <c r="EC68">
        <v>0.11113063500000001</v>
      </c>
      <c r="ED68">
        <v>-4.3870559099438112E-3</v>
      </c>
      <c r="EE68">
        <v>6.1283649232299316E-3</v>
      </c>
      <c r="EF68">
        <v>1</v>
      </c>
      <c r="EG68">
        <v>3</v>
      </c>
      <c r="EH68">
        <v>3</v>
      </c>
      <c r="EI68" t="s">
        <v>309</v>
      </c>
      <c r="EJ68">
        <v>100</v>
      </c>
      <c r="EK68">
        <v>100</v>
      </c>
      <c r="EL68">
        <v>2.4969999999999999</v>
      </c>
      <c r="EM68">
        <v>0.1003</v>
      </c>
      <c r="EN68">
        <v>1.883814482994516</v>
      </c>
      <c r="EO68">
        <v>1.948427853356016E-3</v>
      </c>
      <c r="EP68">
        <v>-1.17243448438673E-6</v>
      </c>
      <c r="EQ68">
        <v>3.7522437633766031E-10</v>
      </c>
      <c r="ER68">
        <v>-5.9556579061081687E-2</v>
      </c>
      <c r="ES68">
        <v>1.324990706552629E-3</v>
      </c>
      <c r="ET68">
        <v>4.5198677459254959E-4</v>
      </c>
      <c r="EU68">
        <v>-2.6198240979392152E-7</v>
      </c>
      <c r="EV68">
        <v>2</v>
      </c>
      <c r="EW68">
        <v>2078</v>
      </c>
      <c r="EX68">
        <v>1</v>
      </c>
      <c r="EY68">
        <v>28</v>
      </c>
      <c r="EZ68">
        <v>0.8</v>
      </c>
      <c r="FA68">
        <v>0.9</v>
      </c>
      <c r="FB68">
        <v>1.6223099999999999</v>
      </c>
      <c r="FC68">
        <v>2.5097700000000001</v>
      </c>
      <c r="FD68">
        <v>2.8491200000000001</v>
      </c>
      <c r="FE68">
        <v>3.2141099999999998</v>
      </c>
      <c r="FF68">
        <v>3.0981399999999999</v>
      </c>
      <c r="FG68">
        <v>2.4438499999999999</v>
      </c>
      <c r="FH68">
        <v>30.458400000000001</v>
      </c>
      <c r="FI68">
        <v>15.962</v>
      </c>
      <c r="FJ68">
        <v>18</v>
      </c>
      <c r="FK68">
        <v>1055.77</v>
      </c>
      <c r="FL68">
        <v>828.71199999999999</v>
      </c>
      <c r="FM68">
        <v>25.000399999999999</v>
      </c>
      <c r="FN68">
        <v>23.1235</v>
      </c>
      <c r="FO68">
        <v>30.000299999999999</v>
      </c>
      <c r="FP68">
        <v>22.8658</v>
      </c>
      <c r="FQ68">
        <v>22.926500000000001</v>
      </c>
      <c r="FR68">
        <v>32.493200000000002</v>
      </c>
      <c r="FS68">
        <v>17.3093</v>
      </c>
      <c r="FT68">
        <v>100</v>
      </c>
      <c r="FU68">
        <v>25</v>
      </c>
      <c r="FV68">
        <v>400</v>
      </c>
      <c r="FW68">
        <v>17.492000000000001</v>
      </c>
      <c r="FX68">
        <v>101.355</v>
      </c>
      <c r="FY68">
        <v>102.02200000000001</v>
      </c>
    </row>
    <row r="69" spans="1:181" x14ac:dyDescent="0.2">
      <c r="A69">
        <v>51</v>
      </c>
      <c r="B69">
        <v>1634305444</v>
      </c>
      <c r="C69">
        <v>2513</v>
      </c>
      <c r="D69" t="s">
        <v>416</v>
      </c>
      <c r="E69" t="s">
        <v>417</v>
      </c>
      <c r="F69" t="s">
        <v>302</v>
      </c>
      <c r="G69">
        <v>1634305444</v>
      </c>
      <c r="H69">
        <f t="shared" si="46"/>
        <v>1.9544325979803032E-4</v>
      </c>
      <c r="I69">
        <f t="shared" si="47"/>
        <v>0.19544325979803032</v>
      </c>
      <c r="J69">
        <f t="shared" si="48"/>
        <v>-0.55158839900698986</v>
      </c>
      <c r="K69">
        <f t="shared" si="49"/>
        <v>400.30099999999999</v>
      </c>
      <c r="L69">
        <f t="shared" si="50"/>
        <v>465.12416027161117</v>
      </c>
      <c r="M69">
        <f t="shared" si="51"/>
        <v>42.302740650660262</v>
      </c>
      <c r="N69">
        <f t="shared" si="52"/>
        <v>36.407116274741298</v>
      </c>
      <c r="O69">
        <f t="shared" si="53"/>
        <v>1.1550063455866511E-2</v>
      </c>
      <c r="P69">
        <f t="shared" si="54"/>
        <v>2.7672103323826813</v>
      </c>
      <c r="Q69">
        <f t="shared" si="55"/>
        <v>1.1523347671041666E-2</v>
      </c>
      <c r="R69">
        <f t="shared" si="56"/>
        <v>7.2044874059334994E-3</v>
      </c>
      <c r="S69">
        <f t="shared" si="57"/>
        <v>0</v>
      </c>
      <c r="T69">
        <f t="shared" si="58"/>
        <v>25.061933145014827</v>
      </c>
      <c r="U69">
        <f t="shared" si="59"/>
        <v>24.582799999999999</v>
      </c>
      <c r="V69">
        <f t="shared" si="60"/>
        <v>3.1014434833229716</v>
      </c>
      <c r="W69">
        <f t="shared" si="61"/>
        <v>49.934881043623882</v>
      </c>
      <c r="X69">
        <f t="shared" si="62"/>
        <v>1.5987440768919197</v>
      </c>
      <c r="Y69">
        <f t="shared" si="63"/>
        <v>3.2016579262404417</v>
      </c>
      <c r="Z69">
        <f t="shared" si="64"/>
        <v>1.5026994064310519</v>
      </c>
      <c r="AA69">
        <f t="shared" si="65"/>
        <v>-8.6190477570931368</v>
      </c>
      <c r="AB69">
        <f t="shared" si="66"/>
        <v>79.486217384520629</v>
      </c>
      <c r="AC69">
        <f t="shared" si="67"/>
        <v>6.066672189447603</v>
      </c>
      <c r="AD69">
        <f t="shared" si="68"/>
        <v>76.933841816875088</v>
      </c>
      <c r="AE69">
        <v>3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48429.498199216599</v>
      </c>
      <c r="AJ69" t="s">
        <v>303</v>
      </c>
      <c r="AK69" t="s">
        <v>303</v>
      </c>
      <c r="AL69">
        <v>0</v>
      </c>
      <c r="AM69">
        <v>0</v>
      </c>
      <c r="AN69" t="e">
        <f t="shared" si="72"/>
        <v>#DIV/0!</v>
      </c>
      <c r="AO69">
        <v>0</v>
      </c>
      <c r="AP69" t="s">
        <v>303</v>
      </c>
      <c r="AQ69" t="s">
        <v>303</v>
      </c>
      <c r="AR69">
        <v>0</v>
      </c>
      <c r="AS69">
        <v>0</v>
      </c>
      <c r="AT69" t="e">
        <f t="shared" si="73"/>
        <v>#DIV/0!</v>
      </c>
      <c r="AU69">
        <v>0.5</v>
      </c>
      <c r="AV69">
        <f t="shared" si="74"/>
        <v>0</v>
      </c>
      <c r="AW69">
        <f t="shared" si="75"/>
        <v>-0.55158839900698986</v>
      </c>
      <c r="AX69" t="e">
        <f t="shared" si="76"/>
        <v>#DIV/0!</v>
      </c>
      <c r="AY69" t="e">
        <f t="shared" si="77"/>
        <v>#DIV/0!</v>
      </c>
      <c r="AZ69" t="e">
        <f t="shared" si="78"/>
        <v>#DIV/0!</v>
      </c>
      <c r="BA69" t="e">
        <f t="shared" si="79"/>
        <v>#DIV/0!</v>
      </c>
      <c r="BB69" t="s">
        <v>303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 t="e">
        <f t="shared" si="84"/>
        <v>#DIV/0!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f t="shared" si="88"/>
        <v>0</v>
      </c>
      <c r="BM69">
        <f t="shared" si="89"/>
        <v>0</v>
      </c>
      <c r="BN69">
        <f t="shared" si="90"/>
        <v>0</v>
      </c>
      <c r="BO69">
        <f t="shared" si="91"/>
        <v>0</v>
      </c>
      <c r="BP69">
        <v>6</v>
      </c>
      <c r="BQ69">
        <v>0.5</v>
      </c>
      <c r="BR69" t="s">
        <v>304</v>
      </c>
      <c r="BS69">
        <v>1634305444</v>
      </c>
      <c r="BT69">
        <v>400.30099999999999</v>
      </c>
      <c r="BU69">
        <v>400.017</v>
      </c>
      <c r="BV69">
        <v>17.578399999999998</v>
      </c>
      <c r="BW69">
        <v>17.463200000000001</v>
      </c>
      <c r="BX69">
        <v>397.80399999999997</v>
      </c>
      <c r="BY69">
        <v>17.478100000000001</v>
      </c>
      <c r="BZ69">
        <v>1000.04</v>
      </c>
      <c r="CA69">
        <v>90.849599999999995</v>
      </c>
      <c r="CB69">
        <v>9.9751300000000001E-2</v>
      </c>
      <c r="CC69">
        <v>25.115600000000001</v>
      </c>
      <c r="CD69">
        <v>24.582799999999999</v>
      </c>
      <c r="CE69">
        <v>999.9</v>
      </c>
      <c r="CF69">
        <v>0</v>
      </c>
      <c r="CG69">
        <v>0</v>
      </c>
      <c r="CH69">
        <v>10018.799999999999</v>
      </c>
      <c r="CI69">
        <v>0</v>
      </c>
      <c r="CJ69">
        <v>1.5289399999999999E-3</v>
      </c>
      <c r="CK69">
        <v>0</v>
      </c>
      <c r="CL69">
        <v>0</v>
      </c>
      <c r="CM69">
        <v>0</v>
      </c>
      <c r="CN69">
        <v>0</v>
      </c>
      <c r="CO69">
        <v>2.3199999999999998</v>
      </c>
      <c r="CP69">
        <v>0</v>
      </c>
      <c r="CQ69">
        <v>-6.17</v>
      </c>
      <c r="CR69">
        <v>-2.14</v>
      </c>
      <c r="CS69">
        <v>35.25</v>
      </c>
      <c r="CT69">
        <v>40.811999999999998</v>
      </c>
      <c r="CU69">
        <v>37.311999999999998</v>
      </c>
      <c r="CV69">
        <v>40.5</v>
      </c>
      <c r="CW69">
        <v>35.875</v>
      </c>
      <c r="CX69">
        <v>0</v>
      </c>
      <c r="CY69">
        <v>0</v>
      </c>
      <c r="CZ69">
        <v>0</v>
      </c>
      <c r="DA69">
        <v>1634305447.3</v>
      </c>
      <c r="DB69">
        <v>0</v>
      </c>
      <c r="DC69">
        <v>1.58</v>
      </c>
      <c r="DD69">
        <v>-1.8038461477446099</v>
      </c>
      <c r="DE69">
        <v>-1.7315386856260611</v>
      </c>
      <c r="DF69">
        <v>-5.4387999999999996</v>
      </c>
      <c r="DG69">
        <v>15</v>
      </c>
      <c r="DH69">
        <v>1634305389.5</v>
      </c>
      <c r="DI69" t="s">
        <v>413</v>
      </c>
      <c r="DJ69">
        <v>1634305389.5</v>
      </c>
      <c r="DK69">
        <v>1634305384.5</v>
      </c>
      <c r="DL69">
        <v>7</v>
      </c>
      <c r="DM69">
        <v>1.2999999999999999E-2</v>
      </c>
      <c r="DN69">
        <v>1E-3</v>
      </c>
      <c r="DO69">
        <v>2.4969999999999999</v>
      </c>
      <c r="DP69">
        <v>9.7000000000000003E-2</v>
      </c>
      <c r="DQ69">
        <v>400</v>
      </c>
      <c r="DR69">
        <v>17</v>
      </c>
      <c r="DS69">
        <v>0.5</v>
      </c>
      <c r="DT69">
        <v>0.1</v>
      </c>
      <c r="DU69">
        <v>0.30478749999999999</v>
      </c>
      <c r="DV69">
        <v>4.5204675422138477E-2</v>
      </c>
      <c r="DW69">
        <v>2.5739948865528078E-2</v>
      </c>
      <c r="DX69">
        <v>1</v>
      </c>
      <c r="DY69">
        <v>1.761212121212121</v>
      </c>
      <c r="DZ69">
        <v>-0.72851347925293919</v>
      </c>
      <c r="EA69">
        <v>1.5201011879711359</v>
      </c>
      <c r="EB69">
        <v>1</v>
      </c>
      <c r="EC69">
        <v>0.111818235</v>
      </c>
      <c r="ED69">
        <v>2.509728180112562E-2</v>
      </c>
      <c r="EE69">
        <v>6.3518477288325333E-3</v>
      </c>
      <c r="EF69">
        <v>1</v>
      </c>
      <c r="EG69">
        <v>3</v>
      </c>
      <c r="EH69">
        <v>3</v>
      </c>
      <c r="EI69" t="s">
        <v>309</v>
      </c>
      <c r="EJ69">
        <v>100</v>
      </c>
      <c r="EK69">
        <v>100</v>
      </c>
      <c r="EL69">
        <v>2.4969999999999999</v>
      </c>
      <c r="EM69">
        <v>0.1003</v>
      </c>
      <c r="EN69">
        <v>1.883814482994516</v>
      </c>
      <c r="EO69">
        <v>1.948427853356016E-3</v>
      </c>
      <c r="EP69">
        <v>-1.17243448438673E-6</v>
      </c>
      <c r="EQ69">
        <v>3.7522437633766031E-10</v>
      </c>
      <c r="ER69">
        <v>-5.9556579061081687E-2</v>
      </c>
      <c r="ES69">
        <v>1.324990706552629E-3</v>
      </c>
      <c r="ET69">
        <v>4.5198677459254959E-4</v>
      </c>
      <c r="EU69">
        <v>-2.6198240979392152E-7</v>
      </c>
      <c r="EV69">
        <v>2</v>
      </c>
      <c r="EW69">
        <v>2078</v>
      </c>
      <c r="EX69">
        <v>1</v>
      </c>
      <c r="EY69">
        <v>28</v>
      </c>
      <c r="EZ69">
        <v>0.9</v>
      </c>
      <c r="FA69">
        <v>1</v>
      </c>
      <c r="FB69">
        <v>1.6223099999999999</v>
      </c>
      <c r="FC69">
        <v>2.5109900000000001</v>
      </c>
      <c r="FD69">
        <v>2.8491200000000001</v>
      </c>
      <c r="FE69">
        <v>3.2141099999999998</v>
      </c>
      <c r="FF69">
        <v>3.0981399999999999</v>
      </c>
      <c r="FG69">
        <v>2.3877000000000002</v>
      </c>
      <c r="FH69">
        <v>30.458400000000001</v>
      </c>
      <c r="FI69">
        <v>15.9533</v>
      </c>
      <c r="FJ69">
        <v>18</v>
      </c>
      <c r="FK69">
        <v>1055.75</v>
      </c>
      <c r="FL69">
        <v>828.29899999999998</v>
      </c>
      <c r="FM69">
        <v>25.000299999999999</v>
      </c>
      <c r="FN69">
        <v>23.125</v>
      </c>
      <c r="FO69">
        <v>30.0001</v>
      </c>
      <c r="FP69">
        <v>22.867699999999999</v>
      </c>
      <c r="FQ69">
        <v>22.927499999999998</v>
      </c>
      <c r="FR69">
        <v>32.492100000000001</v>
      </c>
      <c r="FS69">
        <v>17.3093</v>
      </c>
      <c r="FT69">
        <v>100</v>
      </c>
      <c r="FU69">
        <v>25</v>
      </c>
      <c r="FV69">
        <v>400</v>
      </c>
      <c r="FW69">
        <v>17.492000000000001</v>
      </c>
      <c r="FX69">
        <v>101.354</v>
      </c>
      <c r="FY69">
        <v>102.023</v>
      </c>
    </row>
    <row r="70" spans="1:181" x14ac:dyDescent="0.2">
      <c r="A70">
        <v>52</v>
      </c>
      <c r="B70">
        <v>1634305449</v>
      </c>
      <c r="C70">
        <v>2518</v>
      </c>
      <c r="D70" t="s">
        <v>418</v>
      </c>
      <c r="E70" t="s">
        <v>419</v>
      </c>
      <c r="F70" t="s">
        <v>302</v>
      </c>
      <c r="G70">
        <v>1634305449</v>
      </c>
      <c r="H70">
        <f t="shared" si="46"/>
        <v>1.9661681930011515E-4</v>
      </c>
      <c r="I70">
        <f t="shared" si="47"/>
        <v>0.19661681930011515</v>
      </c>
      <c r="J70">
        <f t="shared" si="48"/>
        <v>-0.60202105614895229</v>
      </c>
      <c r="K70">
        <f t="shared" si="49"/>
        <v>400.29899999999998</v>
      </c>
      <c r="L70">
        <f t="shared" si="50"/>
        <v>471.50766838288445</v>
      </c>
      <c r="M70">
        <f t="shared" si="51"/>
        <v>42.8844268315056</v>
      </c>
      <c r="N70">
        <f t="shared" si="52"/>
        <v>36.407876960094001</v>
      </c>
      <c r="O70">
        <f t="shared" si="53"/>
        <v>1.1624403003276615E-2</v>
      </c>
      <c r="P70">
        <f t="shared" si="54"/>
        <v>2.7613083839510071</v>
      </c>
      <c r="Q70">
        <f t="shared" si="55"/>
        <v>1.1597284953263606E-2</v>
      </c>
      <c r="R70">
        <f t="shared" si="56"/>
        <v>7.2507342263686504E-3</v>
      </c>
      <c r="S70">
        <f t="shared" si="57"/>
        <v>0</v>
      </c>
      <c r="T70">
        <f t="shared" si="58"/>
        <v>25.063603802801723</v>
      </c>
      <c r="U70">
        <f t="shared" si="59"/>
        <v>24.581199999999999</v>
      </c>
      <c r="V70">
        <f t="shared" si="60"/>
        <v>3.1011467170249389</v>
      </c>
      <c r="W70">
        <f t="shared" si="61"/>
        <v>49.937312802540134</v>
      </c>
      <c r="X70">
        <f t="shared" si="62"/>
        <v>1.599021943186</v>
      </c>
      <c r="Y70">
        <f t="shared" si="63"/>
        <v>3.2020584477758751</v>
      </c>
      <c r="Z70">
        <f t="shared" si="64"/>
        <v>1.5021247738389389</v>
      </c>
      <c r="AA70">
        <f t="shared" si="65"/>
        <v>-8.6708017311350787</v>
      </c>
      <c r="AB70">
        <f t="shared" si="66"/>
        <v>79.86749830002158</v>
      </c>
      <c r="AC70">
        <f t="shared" si="67"/>
        <v>6.1088173078291703</v>
      </c>
      <c r="AD70">
        <f t="shared" si="68"/>
        <v>77.305513876715679</v>
      </c>
      <c r="AE70">
        <v>3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48267.552935701184</v>
      </c>
      <c r="AJ70" t="s">
        <v>303</v>
      </c>
      <c r="AK70" t="s">
        <v>303</v>
      </c>
      <c r="AL70">
        <v>0</v>
      </c>
      <c r="AM70">
        <v>0</v>
      </c>
      <c r="AN70" t="e">
        <f t="shared" si="72"/>
        <v>#DIV/0!</v>
      </c>
      <c r="AO70">
        <v>0</v>
      </c>
      <c r="AP70" t="s">
        <v>303</v>
      </c>
      <c r="AQ70" t="s">
        <v>303</v>
      </c>
      <c r="AR70">
        <v>0</v>
      </c>
      <c r="AS70">
        <v>0</v>
      </c>
      <c r="AT70" t="e">
        <f t="shared" si="73"/>
        <v>#DIV/0!</v>
      </c>
      <c r="AU70">
        <v>0.5</v>
      </c>
      <c r="AV70">
        <f t="shared" si="74"/>
        <v>0</v>
      </c>
      <c r="AW70">
        <f t="shared" si="75"/>
        <v>-0.60202105614895229</v>
      </c>
      <c r="AX70" t="e">
        <f t="shared" si="76"/>
        <v>#DIV/0!</v>
      </c>
      <c r="AY70" t="e">
        <f t="shared" si="77"/>
        <v>#DIV/0!</v>
      </c>
      <c r="AZ70" t="e">
        <f t="shared" si="78"/>
        <v>#DIV/0!</v>
      </c>
      <c r="BA70" t="e">
        <f t="shared" si="79"/>
        <v>#DIV/0!</v>
      </c>
      <c r="BB70" t="s">
        <v>303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 t="e">
        <f t="shared" si="84"/>
        <v>#DIV/0!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f t="shared" si="88"/>
        <v>0</v>
      </c>
      <c r="BM70">
        <f t="shared" si="89"/>
        <v>0</v>
      </c>
      <c r="BN70">
        <f t="shared" si="90"/>
        <v>0</v>
      </c>
      <c r="BO70">
        <f t="shared" si="91"/>
        <v>0</v>
      </c>
      <c r="BP70">
        <v>6</v>
      </c>
      <c r="BQ70">
        <v>0.5</v>
      </c>
      <c r="BR70" t="s">
        <v>304</v>
      </c>
      <c r="BS70">
        <v>1634305449</v>
      </c>
      <c r="BT70">
        <v>400.29899999999998</v>
      </c>
      <c r="BU70">
        <v>399.98500000000001</v>
      </c>
      <c r="BV70">
        <v>17.581</v>
      </c>
      <c r="BW70">
        <v>17.4651</v>
      </c>
      <c r="BX70">
        <v>397.80200000000002</v>
      </c>
      <c r="BY70">
        <v>17.480599999999999</v>
      </c>
      <c r="BZ70">
        <v>999.96600000000001</v>
      </c>
      <c r="CA70">
        <v>90.851299999999995</v>
      </c>
      <c r="CB70">
        <v>0.100406</v>
      </c>
      <c r="CC70">
        <v>25.117699999999999</v>
      </c>
      <c r="CD70">
        <v>24.581199999999999</v>
      </c>
      <c r="CE70">
        <v>999.9</v>
      </c>
      <c r="CF70">
        <v>0</v>
      </c>
      <c r="CG70">
        <v>0</v>
      </c>
      <c r="CH70">
        <v>9983.75</v>
      </c>
      <c r="CI70">
        <v>0</v>
      </c>
      <c r="CJ70">
        <v>1.5289399999999999E-3</v>
      </c>
      <c r="CK70">
        <v>0</v>
      </c>
      <c r="CL70">
        <v>0</v>
      </c>
      <c r="CM70">
        <v>0</v>
      </c>
      <c r="CN70">
        <v>0</v>
      </c>
      <c r="CO70">
        <v>-0.39</v>
      </c>
      <c r="CP70">
        <v>0</v>
      </c>
      <c r="CQ70">
        <v>-3.94</v>
      </c>
      <c r="CR70">
        <v>-1.71</v>
      </c>
      <c r="CS70">
        <v>35.436999999999998</v>
      </c>
      <c r="CT70">
        <v>40.811999999999998</v>
      </c>
      <c r="CU70">
        <v>36.936999999999998</v>
      </c>
      <c r="CV70">
        <v>40.5</v>
      </c>
      <c r="CW70">
        <v>35.875</v>
      </c>
      <c r="CX70">
        <v>0</v>
      </c>
      <c r="CY70">
        <v>0</v>
      </c>
      <c r="CZ70">
        <v>0</v>
      </c>
      <c r="DA70">
        <v>1634305452.0999999</v>
      </c>
      <c r="DB70">
        <v>0</v>
      </c>
      <c r="DC70">
        <v>1.6339999999999999</v>
      </c>
      <c r="DD70">
        <v>-1.8969231165278331</v>
      </c>
      <c r="DE70">
        <v>1.277692175332374</v>
      </c>
      <c r="DF70">
        <v>-5.4184000000000001</v>
      </c>
      <c r="DG70">
        <v>15</v>
      </c>
      <c r="DH70">
        <v>1634305389.5</v>
      </c>
      <c r="DI70" t="s">
        <v>413</v>
      </c>
      <c r="DJ70">
        <v>1634305389.5</v>
      </c>
      <c r="DK70">
        <v>1634305384.5</v>
      </c>
      <c r="DL70">
        <v>7</v>
      </c>
      <c r="DM70">
        <v>1.2999999999999999E-2</v>
      </c>
      <c r="DN70">
        <v>1E-3</v>
      </c>
      <c r="DO70">
        <v>2.4969999999999999</v>
      </c>
      <c r="DP70">
        <v>9.7000000000000003E-2</v>
      </c>
      <c r="DQ70">
        <v>400</v>
      </c>
      <c r="DR70">
        <v>17</v>
      </c>
      <c r="DS70">
        <v>0.5</v>
      </c>
      <c r="DT70">
        <v>0.1</v>
      </c>
      <c r="DU70">
        <v>0.30490962500000002</v>
      </c>
      <c r="DV70">
        <v>-4.714636772983101E-2</v>
      </c>
      <c r="DW70">
        <v>2.521396856376194E-2</v>
      </c>
      <c r="DX70">
        <v>1</v>
      </c>
      <c r="DY70">
        <v>1.9212121212121209</v>
      </c>
      <c r="DZ70">
        <v>1.2723757681191961</v>
      </c>
      <c r="EA70">
        <v>1.6273137515284759</v>
      </c>
      <c r="EB70">
        <v>0</v>
      </c>
      <c r="EC70">
        <v>0.11253151</v>
      </c>
      <c r="ED70">
        <v>4.1343041651031767E-2</v>
      </c>
      <c r="EE70">
        <v>5.449724683908354E-3</v>
      </c>
      <c r="EF70">
        <v>1</v>
      </c>
      <c r="EG70">
        <v>2</v>
      </c>
      <c r="EH70">
        <v>3</v>
      </c>
      <c r="EI70" t="s">
        <v>306</v>
      </c>
      <c r="EJ70">
        <v>100</v>
      </c>
      <c r="EK70">
        <v>100</v>
      </c>
      <c r="EL70">
        <v>2.4969999999999999</v>
      </c>
      <c r="EM70">
        <v>0.1004</v>
      </c>
      <c r="EN70">
        <v>1.883814482994516</v>
      </c>
      <c r="EO70">
        <v>1.948427853356016E-3</v>
      </c>
      <c r="EP70">
        <v>-1.17243448438673E-6</v>
      </c>
      <c r="EQ70">
        <v>3.7522437633766031E-10</v>
      </c>
      <c r="ER70">
        <v>-5.9556579061081687E-2</v>
      </c>
      <c r="ES70">
        <v>1.324990706552629E-3</v>
      </c>
      <c r="ET70">
        <v>4.5198677459254959E-4</v>
      </c>
      <c r="EU70">
        <v>-2.6198240979392152E-7</v>
      </c>
      <c r="EV70">
        <v>2</v>
      </c>
      <c r="EW70">
        <v>2078</v>
      </c>
      <c r="EX70">
        <v>1</v>
      </c>
      <c r="EY70">
        <v>28</v>
      </c>
      <c r="EZ70">
        <v>1</v>
      </c>
      <c r="FA70">
        <v>1.1000000000000001</v>
      </c>
      <c r="FB70">
        <v>1.6223099999999999</v>
      </c>
      <c r="FC70">
        <v>2.5158700000000001</v>
      </c>
      <c r="FD70">
        <v>2.8491200000000001</v>
      </c>
      <c r="FE70">
        <v>3.2141099999999998</v>
      </c>
      <c r="FF70">
        <v>3.0981399999999999</v>
      </c>
      <c r="FG70">
        <v>2.34985</v>
      </c>
      <c r="FH70">
        <v>30.458400000000001</v>
      </c>
      <c r="FI70">
        <v>15.9533</v>
      </c>
      <c r="FJ70">
        <v>18</v>
      </c>
      <c r="FK70">
        <v>1056.08</v>
      </c>
      <c r="FL70">
        <v>828.84500000000003</v>
      </c>
      <c r="FM70">
        <v>25.000299999999999</v>
      </c>
      <c r="FN70">
        <v>23.1265</v>
      </c>
      <c r="FO70">
        <v>30.0001</v>
      </c>
      <c r="FP70">
        <v>22.868200000000002</v>
      </c>
      <c r="FQ70">
        <v>22.9285</v>
      </c>
      <c r="FR70">
        <v>32.493600000000001</v>
      </c>
      <c r="FS70">
        <v>17.3093</v>
      </c>
      <c r="FT70">
        <v>100</v>
      </c>
      <c r="FU70">
        <v>25</v>
      </c>
      <c r="FV70">
        <v>400</v>
      </c>
      <c r="FW70">
        <v>17.492000000000001</v>
      </c>
      <c r="FX70">
        <v>101.355</v>
      </c>
      <c r="FY70">
        <v>102.023</v>
      </c>
    </row>
    <row r="71" spans="1:181" x14ac:dyDescent="0.2">
      <c r="A71">
        <v>53</v>
      </c>
      <c r="B71">
        <v>1634305454</v>
      </c>
      <c r="C71">
        <v>2523</v>
      </c>
      <c r="D71" t="s">
        <v>420</v>
      </c>
      <c r="E71" t="s">
        <v>421</v>
      </c>
      <c r="F71" t="s">
        <v>302</v>
      </c>
      <c r="G71">
        <v>1634305454</v>
      </c>
      <c r="H71">
        <f t="shared" si="46"/>
        <v>1.9712431320413235E-4</v>
      </c>
      <c r="I71">
        <f t="shared" si="47"/>
        <v>0.19712431320413235</v>
      </c>
      <c r="J71">
        <f t="shared" si="48"/>
        <v>-0.50221120857994817</v>
      </c>
      <c r="K71">
        <f t="shared" si="49"/>
        <v>400.233</v>
      </c>
      <c r="L71">
        <f t="shared" si="50"/>
        <v>457.70029177215781</v>
      </c>
      <c r="M71">
        <f t="shared" si="51"/>
        <v>41.628761514264212</v>
      </c>
      <c r="N71">
        <f t="shared" si="52"/>
        <v>36.401995818329993</v>
      </c>
      <c r="O71">
        <f t="shared" si="53"/>
        <v>1.1651544396493062E-2</v>
      </c>
      <c r="P71">
        <f t="shared" si="54"/>
        <v>2.7627982674721534</v>
      </c>
      <c r="Q71">
        <f t="shared" si="55"/>
        <v>1.1624314380044121E-2</v>
      </c>
      <c r="R71">
        <f t="shared" si="56"/>
        <v>7.2676376464380684E-3</v>
      </c>
      <c r="S71">
        <f t="shared" si="57"/>
        <v>0</v>
      </c>
      <c r="T71">
        <f t="shared" si="58"/>
        <v>25.064591381377625</v>
      </c>
      <c r="U71">
        <f t="shared" si="59"/>
        <v>24.583600000000001</v>
      </c>
      <c r="V71">
        <f t="shared" si="60"/>
        <v>3.101591875780362</v>
      </c>
      <c r="W71">
        <f t="shared" si="61"/>
        <v>49.936195948081355</v>
      </c>
      <c r="X71">
        <f t="shared" si="62"/>
        <v>1.599090954217</v>
      </c>
      <c r="Y71">
        <f t="shared" si="63"/>
        <v>3.2022682622432321</v>
      </c>
      <c r="Z71">
        <f t="shared" si="64"/>
        <v>1.502500921563362</v>
      </c>
      <c r="AA71">
        <f t="shared" si="65"/>
        <v>-8.6931822123022364</v>
      </c>
      <c r="AB71">
        <f t="shared" si="66"/>
        <v>79.716959000877083</v>
      </c>
      <c r="AC71">
        <f t="shared" si="67"/>
        <v>6.0941223465293977</v>
      </c>
      <c r="AD71">
        <f t="shared" si="68"/>
        <v>77.117899135104238</v>
      </c>
      <c r="AE71">
        <v>3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48308.172580403436</v>
      </c>
      <c r="AJ71" t="s">
        <v>303</v>
      </c>
      <c r="AK71" t="s">
        <v>303</v>
      </c>
      <c r="AL71">
        <v>0</v>
      </c>
      <c r="AM71">
        <v>0</v>
      </c>
      <c r="AN71" t="e">
        <f t="shared" si="72"/>
        <v>#DIV/0!</v>
      </c>
      <c r="AO71">
        <v>0</v>
      </c>
      <c r="AP71" t="s">
        <v>303</v>
      </c>
      <c r="AQ71" t="s">
        <v>303</v>
      </c>
      <c r="AR71">
        <v>0</v>
      </c>
      <c r="AS71">
        <v>0</v>
      </c>
      <c r="AT71" t="e">
        <f t="shared" si="73"/>
        <v>#DIV/0!</v>
      </c>
      <c r="AU71">
        <v>0.5</v>
      </c>
      <c r="AV71">
        <f t="shared" si="74"/>
        <v>0</v>
      </c>
      <c r="AW71">
        <f t="shared" si="75"/>
        <v>-0.50221120857994817</v>
      </c>
      <c r="AX71" t="e">
        <f t="shared" si="76"/>
        <v>#DIV/0!</v>
      </c>
      <c r="AY71" t="e">
        <f t="shared" si="77"/>
        <v>#DIV/0!</v>
      </c>
      <c r="AZ71" t="e">
        <f t="shared" si="78"/>
        <v>#DIV/0!</v>
      </c>
      <c r="BA71" t="e">
        <f t="shared" si="79"/>
        <v>#DIV/0!</v>
      </c>
      <c r="BB71" t="s">
        <v>303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 t="e">
        <f t="shared" si="84"/>
        <v>#DIV/0!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f t="shared" si="88"/>
        <v>0</v>
      </c>
      <c r="BM71">
        <f t="shared" si="89"/>
        <v>0</v>
      </c>
      <c r="BN71">
        <f t="shared" si="90"/>
        <v>0</v>
      </c>
      <c r="BO71">
        <f t="shared" si="91"/>
        <v>0</v>
      </c>
      <c r="BP71">
        <v>6</v>
      </c>
      <c r="BQ71">
        <v>0.5</v>
      </c>
      <c r="BR71" t="s">
        <v>304</v>
      </c>
      <c r="BS71">
        <v>1634305454</v>
      </c>
      <c r="BT71">
        <v>400.233</v>
      </c>
      <c r="BU71">
        <v>399.97899999999998</v>
      </c>
      <c r="BV71">
        <v>17.581700000000001</v>
      </c>
      <c r="BW71">
        <v>17.465499999999999</v>
      </c>
      <c r="BX71">
        <v>397.73599999999999</v>
      </c>
      <c r="BY71">
        <v>17.481300000000001</v>
      </c>
      <c r="BZ71">
        <v>999.95799999999997</v>
      </c>
      <c r="CA71">
        <v>90.851699999999994</v>
      </c>
      <c r="CB71">
        <v>0.10031</v>
      </c>
      <c r="CC71">
        <v>25.1188</v>
      </c>
      <c r="CD71">
        <v>24.583600000000001</v>
      </c>
      <c r="CE71">
        <v>999.9</v>
      </c>
      <c r="CF71">
        <v>0</v>
      </c>
      <c r="CG71">
        <v>0</v>
      </c>
      <c r="CH71">
        <v>9992.5</v>
      </c>
      <c r="CI71">
        <v>0</v>
      </c>
      <c r="CJ71">
        <v>1.5289399999999999E-3</v>
      </c>
      <c r="CK71">
        <v>0</v>
      </c>
      <c r="CL71">
        <v>0</v>
      </c>
      <c r="CM71">
        <v>0</v>
      </c>
      <c r="CN71">
        <v>0</v>
      </c>
      <c r="CO71">
        <v>0.99</v>
      </c>
      <c r="CP71">
        <v>0</v>
      </c>
      <c r="CQ71">
        <v>-2.4300000000000002</v>
      </c>
      <c r="CR71">
        <v>-1.67</v>
      </c>
      <c r="CS71">
        <v>35.5</v>
      </c>
      <c r="CT71">
        <v>40.875</v>
      </c>
      <c r="CU71">
        <v>37.375</v>
      </c>
      <c r="CV71">
        <v>40.561999999999998</v>
      </c>
      <c r="CW71">
        <v>35.936999999999998</v>
      </c>
      <c r="CX71">
        <v>0</v>
      </c>
      <c r="CY71">
        <v>0</v>
      </c>
      <c r="CZ71">
        <v>0</v>
      </c>
      <c r="DA71">
        <v>1634305456.9000001</v>
      </c>
      <c r="DB71">
        <v>0</v>
      </c>
      <c r="DC71">
        <v>1.5468</v>
      </c>
      <c r="DD71">
        <v>-5.6723076807770623</v>
      </c>
      <c r="DE71">
        <v>10.15923067820612</v>
      </c>
      <c r="DF71">
        <v>-5.0168000000000008</v>
      </c>
      <c r="DG71">
        <v>15</v>
      </c>
      <c r="DH71">
        <v>1634305389.5</v>
      </c>
      <c r="DI71" t="s">
        <v>413</v>
      </c>
      <c r="DJ71">
        <v>1634305389.5</v>
      </c>
      <c r="DK71">
        <v>1634305384.5</v>
      </c>
      <c r="DL71">
        <v>7</v>
      </c>
      <c r="DM71">
        <v>1.2999999999999999E-2</v>
      </c>
      <c r="DN71">
        <v>1E-3</v>
      </c>
      <c r="DO71">
        <v>2.4969999999999999</v>
      </c>
      <c r="DP71">
        <v>9.7000000000000003E-2</v>
      </c>
      <c r="DQ71">
        <v>400</v>
      </c>
      <c r="DR71">
        <v>17</v>
      </c>
      <c r="DS71">
        <v>0.5</v>
      </c>
      <c r="DT71">
        <v>0.1</v>
      </c>
      <c r="DU71">
        <v>0.30778282499999998</v>
      </c>
      <c r="DV71">
        <v>-8.7173166979362851E-2</v>
      </c>
      <c r="DW71">
        <v>2.399084151909589E-2</v>
      </c>
      <c r="DX71">
        <v>1</v>
      </c>
      <c r="DY71">
        <v>1.501714285714286</v>
      </c>
      <c r="DZ71">
        <v>-0.93510763209393477</v>
      </c>
      <c r="EA71">
        <v>1.9028827540104001</v>
      </c>
      <c r="EB71">
        <v>1</v>
      </c>
      <c r="EC71">
        <v>0.11568715</v>
      </c>
      <c r="ED71">
        <v>6.3087804878046074E-3</v>
      </c>
      <c r="EE71">
        <v>1.1738056813203801E-3</v>
      </c>
      <c r="EF71">
        <v>1</v>
      </c>
      <c r="EG71">
        <v>3</v>
      </c>
      <c r="EH71">
        <v>3</v>
      </c>
      <c r="EI71" t="s">
        <v>309</v>
      </c>
      <c r="EJ71">
        <v>100</v>
      </c>
      <c r="EK71">
        <v>100</v>
      </c>
      <c r="EL71">
        <v>2.4969999999999999</v>
      </c>
      <c r="EM71">
        <v>0.1004</v>
      </c>
      <c r="EN71">
        <v>1.883814482994516</v>
      </c>
      <c r="EO71">
        <v>1.948427853356016E-3</v>
      </c>
      <c r="EP71">
        <v>-1.17243448438673E-6</v>
      </c>
      <c r="EQ71">
        <v>3.7522437633766031E-10</v>
      </c>
      <c r="ER71">
        <v>-5.9556579061081687E-2</v>
      </c>
      <c r="ES71">
        <v>1.324990706552629E-3</v>
      </c>
      <c r="ET71">
        <v>4.5198677459254959E-4</v>
      </c>
      <c r="EU71">
        <v>-2.6198240979392152E-7</v>
      </c>
      <c r="EV71">
        <v>2</v>
      </c>
      <c r="EW71">
        <v>2078</v>
      </c>
      <c r="EX71">
        <v>1</v>
      </c>
      <c r="EY71">
        <v>28</v>
      </c>
      <c r="EZ71">
        <v>1.1000000000000001</v>
      </c>
      <c r="FA71">
        <v>1.2</v>
      </c>
      <c r="FB71">
        <v>1.6223099999999999</v>
      </c>
      <c r="FC71">
        <v>2.5146500000000001</v>
      </c>
      <c r="FD71">
        <v>2.8491200000000001</v>
      </c>
      <c r="FE71">
        <v>3.2141099999999998</v>
      </c>
      <c r="FF71">
        <v>3.0981399999999999</v>
      </c>
      <c r="FG71">
        <v>2.3730500000000001</v>
      </c>
      <c r="FH71">
        <v>30.48</v>
      </c>
      <c r="FI71">
        <v>15.9358</v>
      </c>
      <c r="FJ71">
        <v>18</v>
      </c>
      <c r="FK71">
        <v>1056.01</v>
      </c>
      <c r="FL71">
        <v>828.52300000000002</v>
      </c>
      <c r="FM71">
        <v>25.0001</v>
      </c>
      <c r="FN71">
        <v>23.128399999999999</v>
      </c>
      <c r="FO71">
        <v>30.0002</v>
      </c>
      <c r="FP71">
        <v>22.869700000000002</v>
      </c>
      <c r="FQ71">
        <v>22.930399999999999</v>
      </c>
      <c r="FR71">
        <v>32.493899999999996</v>
      </c>
      <c r="FS71">
        <v>17.3093</v>
      </c>
      <c r="FT71">
        <v>100</v>
      </c>
      <c r="FU71">
        <v>25</v>
      </c>
      <c r="FV71">
        <v>400</v>
      </c>
      <c r="FW71">
        <v>17.492000000000001</v>
      </c>
      <c r="FX71">
        <v>101.354</v>
      </c>
      <c r="FY71">
        <v>102.021</v>
      </c>
    </row>
    <row r="72" spans="1:181" x14ac:dyDescent="0.2">
      <c r="A72">
        <v>54</v>
      </c>
      <c r="B72">
        <v>1634305459</v>
      </c>
      <c r="C72">
        <v>2528</v>
      </c>
      <c r="D72" t="s">
        <v>422</v>
      </c>
      <c r="E72" t="s">
        <v>423</v>
      </c>
      <c r="F72" t="s">
        <v>302</v>
      </c>
      <c r="G72">
        <v>1634305459</v>
      </c>
      <c r="H72">
        <f t="shared" si="46"/>
        <v>1.9391528873883735E-4</v>
      </c>
      <c r="I72">
        <f t="shared" si="47"/>
        <v>0.19391528873883734</v>
      </c>
      <c r="J72">
        <f t="shared" si="48"/>
        <v>-0.62431026547817525</v>
      </c>
      <c r="K72">
        <f t="shared" si="49"/>
        <v>400.315</v>
      </c>
      <c r="L72">
        <f t="shared" si="50"/>
        <v>475.8150148823409</v>
      </c>
      <c r="M72">
        <f t="shared" si="51"/>
        <v>43.277080210839728</v>
      </c>
      <c r="N72">
        <f t="shared" si="52"/>
        <v>36.410083378487506</v>
      </c>
      <c r="O72">
        <f t="shared" si="53"/>
        <v>1.1452739261751289E-2</v>
      </c>
      <c r="P72">
        <f t="shared" si="54"/>
        <v>2.7626237938702243</v>
      </c>
      <c r="Q72">
        <f t="shared" si="55"/>
        <v>1.1426427754942287E-2</v>
      </c>
      <c r="R72">
        <f t="shared" si="56"/>
        <v>7.1438762484269981E-3</v>
      </c>
      <c r="S72">
        <f t="shared" si="57"/>
        <v>0</v>
      </c>
      <c r="T72">
        <f t="shared" si="58"/>
        <v>25.066570767871813</v>
      </c>
      <c r="U72">
        <f t="shared" si="59"/>
        <v>24.590499999999999</v>
      </c>
      <c r="V72">
        <f t="shared" si="60"/>
        <v>3.1028720183408147</v>
      </c>
      <c r="W72">
        <f t="shared" si="61"/>
        <v>49.936911543969778</v>
      </c>
      <c r="X72">
        <f t="shared" si="62"/>
        <v>1.5992186503810002</v>
      </c>
      <c r="Y72">
        <f t="shared" si="63"/>
        <v>3.202478088723764</v>
      </c>
      <c r="Z72">
        <f t="shared" si="64"/>
        <v>1.5036533679598145</v>
      </c>
      <c r="AA72">
        <f t="shared" si="65"/>
        <v>-8.5516642333827271</v>
      </c>
      <c r="AB72">
        <f t="shared" si="66"/>
        <v>78.848081062435014</v>
      </c>
      <c r="AC72">
        <f t="shared" si="67"/>
        <v>6.0283226755033379</v>
      </c>
      <c r="AD72">
        <f t="shared" si="68"/>
        <v>76.324739504555623</v>
      </c>
      <c r="AE72">
        <v>2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48303.260418982944</v>
      </c>
      <c r="AJ72" t="s">
        <v>303</v>
      </c>
      <c r="AK72" t="s">
        <v>303</v>
      </c>
      <c r="AL72">
        <v>0</v>
      </c>
      <c r="AM72">
        <v>0</v>
      </c>
      <c r="AN72" t="e">
        <f t="shared" si="72"/>
        <v>#DIV/0!</v>
      </c>
      <c r="AO72">
        <v>0</v>
      </c>
      <c r="AP72" t="s">
        <v>303</v>
      </c>
      <c r="AQ72" t="s">
        <v>303</v>
      </c>
      <c r="AR72">
        <v>0</v>
      </c>
      <c r="AS72">
        <v>0</v>
      </c>
      <c r="AT72" t="e">
        <f t="shared" si="73"/>
        <v>#DIV/0!</v>
      </c>
      <c r="AU72">
        <v>0.5</v>
      </c>
      <c r="AV72">
        <f t="shared" si="74"/>
        <v>0</v>
      </c>
      <c r="AW72">
        <f t="shared" si="75"/>
        <v>-0.62431026547817525</v>
      </c>
      <c r="AX72" t="e">
        <f t="shared" si="76"/>
        <v>#DIV/0!</v>
      </c>
      <c r="AY72" t="e">
        <f t="shared" si="77"/>
        <v>#DIV/0!</v>
      </c>
      <c r="AZ72" t="e">
        <f t="shared" si="78"/>
        <v>#DIV/0!</v>
      </c>
      <c r="BA72" t="e">
        <f t="shared" si="79"/>
        <v>#DIV/0!</v>
      </c>
      <c r="BB72" t="s">
        <v>303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 t="e">
        <f t="shared" si="84"/>
        <v>#DIV/0!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f t="shared" si="88"/>
        <v>0</v>
      </c>
      <c r="BM72">
        <f t="shared" si="89"/>
        <v>0</v>
      </c>
      <c r="BN72">
        <f t="shared" si="90"/>
        <v>0</v>
      </c>
      <c r="BO72">
        <f t="shared" si="91"/>
        <v>0</v>
      </c>
      <c r="BP72">
        <v>6</v>
      </c>
      <c r="BQ72">
        <v>0.5</v>
      </c>
      <c r="BR72" t="s">
        <v>304</v>
      </c>
      <c r="BS72">
        <v>1634305459</v>
      </c>
      <c r="BT72">
        <v>400.315</v>
      </c>
      <c r="BU72">
        <v>399.98700000000002</v>
      </c>
      <c r="BV72">
        <v>17.582799999999999</v>
      </c>
      <c r="BW72">
        <v>17.468499999999999</v>
      </c>
      <c r="BX72">
        <v>397.81799999999998</v>
      </c>
      <c r="BY72">
        <v>17.482500000000002</v>
      </c>
      <c r="BZ72">
        <v>1000.03</v>
      </c>
      <c r="CA72">
        <v>90.853700000000003</v>
      </c>
      <c r="CB72">
        <v>9.9882499999999999E-2</v>
      </c>
      <c r="CC72">
        <v>25.119900000000001</v>
      </c>
      <c r="CD72">
        <v>24.590499999999999</v>
      </c>
      <c r="CE72">
        <v>999.9</v>
      </c>
      <c r="CF72">
        <v>0</v>
      </c>
      <c r="CG72">
        <v>0</v>
      </c>
      <c r="CH72">
        <v>9991.25</v>
      </c>
      <c r="CI72">
        <v>0</v>
      </c>
      <c r="CJ72">
        <v>1.5289399999999999E-3</v>
      </c>
      <c r="CK72">
        <v>0</v>
      </c>
      <c r="CL72">
        <v>0</v>
      </c>
      <c r="CM72">
        <v>0</v>
      </c>
      <c r="CN72">
        <v>0</v>
      </c>
      <c r="CO72">
        <v>1.8</v>
      </c>
      <c r="CP72">
        <v>0</v>
      </c>
      <c r="CQ72">
        <v>-8.02</v>
      </c>
      <c r="CR72">
        <v>-2.2999999999999998</v>
      </c>
      <c r="CS72">
        <v>35.436999999999998</v>
      </c>
      <c r="CT72">
        <v>40.875</v>
      </c>
      <c r="CU72">
        <v>37.061999999999998</v>
      </c>
      <c r="CV72">
        <v>40.375</v>
      </c>
      <c r="CW72">
        <v>35.936999999999998</v>
      </c>
      <c r="CX72">
        <v>0</v>
      </c>
      <c r="CY72">
        <v>0</v>
      </c>
      <c r="CZ72">
        <v>0</v>
      </c>
      <c r="DA72">
        <v>1634305462.3</v>
      </c>
      <c r="DB72">
        <v>0</v>
      </c>
      <c r="DC72">
        <v>1.631153846153846</v>
      </c>
      <c r="DD72">
        <v>-3.5976068916660382</v>
      </c>
      <c r="DE72">
        <v>0.97880334919174949</v>
      </c>
      <c r="DF72">
        <v>-5.0750000000000011</v>
      </c>
      <c r="DG72">
        <v>15</v>
      </c>
      <c r="DH72">
        <v>1634305389.5</v>
      </c>
      <c r="DI72" t="s">
        <v>413</v>
      </c>
      <c r="DJ72">
        <v>1634305389.5</v>
      </c>
      <c r="DK72">
        <v>1634305384.5</v>
      </c>
      <c r="DL72">
        <v>7</v>
      </c>
      <c r="DM72">
        <v>1.2999999999999999E-2</v>
      </c>
      <c r="DN72">
        <v>1E-3</v>
      </c>
      <c r="DO72">
        <v>2.4969999999999999</v>
      </c>
      <c r="DP72">
        <v>9.7000000000000003E-2</v>
      </c>
      <c r="DQ72">
        <v>400</v>
      </c>
      <c r="DR72">
        <v>17</v>
      </c>
      <c r="DS72">
        <v>0.5</v>
      </c>
      <c r="DT72">
        <v>0.1</v>
      </c>
      <c r="DU72">
        <v>0.291427675</v>
      </c>
      <c r="DV72">
        <v>-0.1002574221388367</v>
      </c>
      <c r="DW72">
        <v>2.6150225745093968E-2</v>
      </c>
      <c r="DX72">
        <v>1</v>
      </c>
      <c r="DY72">
        <v>1.678181818181818</v>
      </c>
      <c r="DZ72">
        <v>-0.28225302121186152</v>
      </c>
      <c r="EA72">
        <v>1.929938693555197</v>
      </c>
      <c r="EB72">
        <v>1</v>
      </c>
      <c r="EC72">
        <v>0.11600394999999999</v>
      </c>
      <c r="ED72">
        <v>1.5737335834920429E-5</v>
      </c>
      <c r="EE72">
        <v>9.5971836884577795E-4</v>
      </c>
      <c r="EF72">
        <v>1</v>
      </c>
      <c r="EG72">
        <v>3</v>
      </c>
      <c r="EH72">
        <v>3</v>
      </c>
      <c r="EI72" t="s">
        <v>309</v>
      </c>
      <c r="EJ72">
        <v>100</v>
      </c>
      <c r="EK72">
        <v>100</v>
      </c>
      <c r="EL72">
        <v>2.4969999999999999</v>
      </c>
      <c r="EM72">
        <v>0.1003</v>
      </c>
      <c r="EN72">
        <v>1.883814482994516</v>
      </c>
      <c r="EO72">
        <v>1.948427853356016E-3</v>
      </c>
      <c r="EP72">
        <v>-1.17243448438673E-6</v>
      </c>
      <c r="EQ72">
        <v>3.7522437633766031E-10</v>
      </c>
      <c r="ER72">
        <v>-5.9556579061081687E-2</v>
      </c>
      <c r="ES72">
        <v>1.324990706552629E-3</v>
      </c>
      <c r="ET72">
        <v>4.5198677459254959E-4</v>
      </c>
      <c r="EU72">
        <v>-2.6198240979392152E-7</v>
      </c>
      <c r="EV72">
        <v>2</v>
      </c>
      <c r="EW72">
        <v>2078</v>
      </c>
      <c r="EX72">
        <v>1</v>
      </c>
      <c r="EY72">
        <v>28</v>
      </c>
      <c r="EZ72">
        <v>1.2</v>
      </c>
      <c r="FA72">
        <v>1.2</v>
      </c>
      <c r="FB72">
        <v>1.6223099999999999</v>
      </c>
      <c r="FC72">
        <v>2.5146500000000001</v>
      </c>
      <c r="FD72">
        <v>2.8491200000000001</v>
      </c>
      <c r="FE72">
        <v>3.2141099999999998</v>
      </c>
      <c r="FF72">
        <v>3.0981399999999999</v>
      </c>
      <c r="FG72">
        <v>2.3913600000000002</v>
      </c>
      <c r="FH72">
        <v>30.48</v>
      </c>
      <c r="FI72">
        <v>15.9533</v>
      </c>
      <c r="FJ72">
        <v>18</v>
      </c>
      <c r="FK72">
        <v>1056.54</v>
      </c>
      <c r="FL72">
        <v>828.22500000000002</v>
      </c>
      <c r="FM72">
        <v>25.0001</v>
      </c>
      <c r="FN72">
        <v>23.130299999999998</v>
      </c>
      <c r="FO72">
        <v>30.0002</v>
      </c>
      <c r="FP72">
        <v>22.871600000000001</v>
      </c>
      <c r="FQ72">
        <v>22.932300000000001</v>
      </c>
      <c r="FR72">
        <v>32.494199999999999</v>
      </c>
      <c r="FS72">
        <v>17.3093</v>
      </c>
      <c r="FT72">
        <v>100</v>
      </c>
      <c r="FU72">
        <v>25</v>
      </c>
      <c r="FV72">
        <v>400</v>
      </c>
      <c r="FW72">
        <v>17.492000000000001</v>
      </c>
      <c r="FX72">
        <v>101.357</v>
      </c>
      <c r="FY72">
        <v>102.021</v>
      </c>
    </row>
    <row r="73" spans="1:181" x14ac:dyDescent="0.2">
      <c r="A73">
        <v>55</v>
      </c>
      <c r="B73">
        <v>1634305464</v>
      </c>
      <c r="C73">
        <v>2533</v>
      </c>
      <c r="D73" t="s">
        <v>424</v>
      </c>
      <c r="E73" t="s">
        <v>425</v>
      </c>
      <c r="F73" t="s">
        <v>302</v>
      </c>
      <c r="G73">
        <v>1634305464</v>
      </c>
      <c r="H73">
        <f t="shared" si="46"/>
        <v>1.9934903663753657E-4</v>
      </c>
      <c r="I73">
        <f t="shared" si="47"/>
        <v>0.19934903663753656</v>
      </c>
      <c r="J73">
        <f t="shared" si="48"/>
        <v>-0.63316101741314301</v>
      </c>
      <c r="K73">
        <f t="shared" si="49"/>
        <v>400.303</v>
      </c>
      <c r="L73">
        <f t="shared" si="50"/>
        <v>474.66644410197881</v>
      </c>
      <c r="M73">
        <f t="shared" si="51"/>
        <v>43.171701701905207</v>
      </c>
      <c r="N73">
        <f t="shared" si="52"/>
        <v>36.408222913404202</v>
      </c>
      <c r="O73">
        <f t="shared" si="53"/>
        <v>1.1770380018799188E-2</v>
      </c>
      <c r="P73">
        <f t="shared" si="54"/>
        <v>2.7661894477413815</v>
      </c>
      <c r="Q73">
        <f t="shared" si="55"/>
        <v>1.1742626419136332E-2</v>
      </c>
      <c r="R73">
        <f t="shared" si="56"/>
        <v>7.3416295616962985E-3</v>
      </c>
      <c r="S73">
        <f t="shared" si="57"/>
        <v>0</v>
      </c>
      <c r="T73">
        <f t="shared" si="58"/>
        <v>25.069342223654907</v>
      </c>
      <c r="U73">
        <f t="shared" si="59"/>
        <v>24.594799999999999</v>
      </c>
      <c r="V73">
        <f t="shared" si="60"/>
        <v>3.1036700219005904</v>
      </c>
      <c r="W73">
        <f t="shared" si="61"/>
        <v>49.93472318511661</v>
      </c>
      <c r="X73">
        <f t="shared" si="62"/>
        <v>1.5995486787095201</v>
      </c>
      <c r="Y73">
        <f t="shared" si="63"/>
        <v>3.2032793548884171</v>
      </c>
      <c r="Z73">
        <f t="shared" si="64"/>
        <v>1.5041213431910703</v>
      </c>
      <c r="AA73">
        <f t="shared" si="65"/>
        <v>-8.7912925157153623</v>
      </c>
      <c r="AB73">
        <f t="shared" si="66"/>
        <v>78.934935354660922</v>
      </c>
      <c r="AC73">
        <f t="shared" si="67"/>
        <v>6.0274419686191791</v>
      </c>
      <c r="AD73">
        <f t="shared" si="68"/>
        <v>76.171084807564739</v>
      </c>
      <c r="AE73">
        <v>3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48400.199260803944</v>
      </c>
      <c r="AJ73" t="s">
        <v>303</v>
      </c>
      <c r="AK73" t="s">
        <v>303</v>
      </c>
      <c r="AL73">
        <v>0</v>
      </c>
      <c r="AM73">
        <v>0</v>
      </c>
      <c r="AN73" t="e">
        <f t="shared" si="72"/>
        <v>#DIV/0!</v>
      </c>
      <c r="AO73">
        <v>0</v>
      </c>
      <c r="AP73" t="s">
        <v>303</v>
      </c>
      <c r="AQ73" t="s">
        <v>303</v>
      </c>
      <c r="AR73">
        <v>0</v>
      </c>
      <c r="AS73">
        <v>0</v>
      </c>
      <c r="AT73" t="e">
        <f t="shared" si="73"/>
        <v>#DIV/0!</v>
      </c>
      <c r="AU73">
        <v>0.5</v>
      </c>
      <c r="AV73">
        <f t="shared" si="74"/>
        <v>0</v>
      </c>
      <c r="AW73">
        <f t="shared" si="75"/>
        <v>-0.63316101741314301</v>
      </c>
      <c r="AX73" t="e">
        <f t="shared" si="76"/>
        <v>#DIV/0!</v>
      </c>
      <c r="AY73" t="e">
        <f t="shared" si="77"/>
        <v>#DIV/0!</v>
      </c>
      <c r="AZ73" t="e">
        <f t="shared" si="78"/>
        <v>#DIV/0!</v>
      </c>
      <c r="BA73" t="e">
        <f t="shared" si="79"/>
        <v>#DIV/0!</v>
      </c>
      <c r="BB73" t="s">
        <v>303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 t="e">
        <f t="shared" si="84"/>
        <v>#DIV/0!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f t="shared" si="88"/>
        <v>0</v>
      </c>
      <c r="BM73">
        <f t="shared" si="89"/>
        <v>0</v>
      </c>
      <c r="BN73">
        <f t="shared" si="90"/>
        <v>0</v>
      </c>
      <c r="BO73">
        <f t="shared" si="91"/>
        <v>0</v>
      </c>
      <c r="BP73">
        <v>6</v>
      </c>
      <c r="BQ73">
        <v>0.5</v>
      </c>
      <c r="BR73" t="s">
        <v>304</v>
      </c>
      <c r="BS73">
        <v>1634305464</v>
      </c>
      <c r="BT73">
        <v>400.303</v>
      </c>
      <c r="BU73">
        <v>399.971</v>
      </c>
      <c r="BV73">
        <v>17.5868</v>
      </c>
      <c r="BW73">
        <v>17.4693</v>
      </c>
      <c r="BX73">
        <v>397.80599999999998</v>
      </c>
      <c r="BY73">
        <v>17.4864</v>
      </c>
      <c r="BZ73">
        <v>1000.05</v>
      </c>
      <c r="CA73">
        <v>90.852000000000004</v>
      </c>
      <c r="CB73">
        <v>9.9661399999999997E-2</v>
      </c>
      <c r="CC73">
        <v>25.124099999999999</v>
      </c>
      <c r="CD73">
        <v>24.594799999999999</v>
      </c>
      <c r="CE73">
        <v>999.9</v>
      </c>
      <c r="CF73">
        <v>0</v>
      </c>
      <c r="CG73">
        <v>0</v>
      </c>
      <c r="CH73">
        <v>10012.5</v>
      </c>
      <c r="CI73">
        <v>0</v>
      </c>
      <c r="CJ73">
        <v>1.5289399999999999E-3</v>
      </c>
      <c r="CK73">
        <v>0</v>
      </c>
      <c r="CL73">
        <v>0</v>
      </c>
      <c r="CM73">
        <v>0</v>
      </c>
      <c r="CN73">
        <v>0</v>
      </c>
      <c r="CO73">
        <v>3.09</v>
      </c>
      <c r="CP73">
        <v>0</v>
      </c>
      <c r="CQ73">
        <v>-2</v>
      </c>
      <c r="CR73">
        <v>-0.72</v>
      </c>
      <c r="CS73">
        <v>35.436999999999998</v>
      </c>
      <c r="CT73">
        <v>40.875</v>
      </c>
      <c r="CU73">
        <v>37.436999999999998</v>
      </c>
      <c r="CV73">
        <v>40.625</v>
      </c>
      <c r="CW73">
        <v>36</v>
      </c>
      <c r="CX73">
        <v>0</v>
      </c>
      <c r="CY73">
        <v>0</v>
      </c>
      <c r="CZ73">
        <v>0</v>
      </c>
      <c r="DA73">
        <v>1634305467.0999999</v>
      </c>
      <c r="DB73">
        <v>0</v>
      </c>
      <c r="DC73">
        <v>1.6</v>
      </c>
      <c r="DD73">
        <v>3.5206837504677622</v>
      </c>
      <c r="DE73">
        <v>-5.7227351676887386</v>
      </c>
      <c r="DF73">
        <v>-4.9273076923076928</v>
      </c>
      <c r="DG73">
        <v>15</v>
      </c>
      <c r="DH73">
        <v>1634305389.5</v>
      </c>
      <c r="DI73" t="s">
        <v>413</v>
      </c>
      <c r="DJ73">
        <v>1634305389.5</v>
      </c>
      <c r="DK73">
        <v>1634305384.5</v>
      </c>
      <c r="DL73">
        <v>7</v>
      </c>
      <c r="DM73">
        <v>1.2999999999999999E-2</v>
      </c>
      <c r="DN73">
        <v>1E-3</v>
      </c>
      <c r="DO73">
        <v>2.4969999999999999</v>
      </c>
      <c r="DP73">
        <v>9.7000000000000003E-2</v>
      </c>
      <c r="DQ73">
        <v>400</v>
      </c>
      <c r="DR73">
        <v>17</v>
      </c>
      <c r="DS73">
        <v>0.5</v>
      </c>
      <c r="DT73">
        <v>0.1</v>
      </c>
      <c r="DU73">
        <v>0.29800945000000001</v>
      </c>
      <c r="DV73">
        <v>7.412895309568332E-2</v>
      </c>
      <c r="DW73">
        <v>2.8282335144883281E-2</v>
      </c>
      <c r="DX73">
        <v>1</v>
      </c>
      <c r="DY73">
        <v>1.668181818181818</v>
      </c>
      <c r="DZ73">
        <v>1.415974073346614</v>
      </c>
      <c r="EA73">
        <v>1.8304436530366479</v>
      </c>
      <c r="EB73">
        <v>0</v>
      </c>
      <c r="EC73">
        <v>0.11583540000000001</v>
      </c>
      <c r="ED73">
        <v>2.0092457786115439E-3</v>
      </c>
      <c r="EE73">
        <v>9.4602116255398862E-4</v>
      </c>
      <c r="EF73">
        <v>1</v>
      </c>
      <c r="EG73">
        <v>2</v>
      </c>
      <c r="EH73">
        <v>3</v>
      </c>
      <c r="EI73" t="s">
        <v>306</v>
      </c>
      <c r="EJ73">
        <v>100</v>
      </c>
      <c r="EK73">
        <v>100</v>
      </c>
      <c r="EL73">
        <v>2.4969999999999999</v>
      </c>
      <c r="EM73">
        <v>0.1004</v>
      </c>
      <c r="EN73">
        <v>1.883814482994516</v>
      </c>
      <c r="EO73">
        <v>1.948427853356016E-3</v>
      </c>
      <c r="EP73">
        <v>-1.17243448438673E-6</v>
      </c>
      <c r="EQ73">
        <v>3.7522437633766031E-10</v>
      </c>
      <c r="ER73">
        <v>-5.9556579061081687E-2</v>
      </c>
      <c r="ES73">
        <v>1.324990706552629E-3</v>
      </c>
      <c r="ET73">
        <v>4.5198677459254959E-4</v>
      </c>
      <c r="EU73">
        <v>-2.6198240979392152E-7</v>
      </c>
      <c r="EV73">
        <v>2</v>
      </c>
      <c r="EW73">
        <v>2078</v>
      </c>
      <c r="EX73">
        <v>1</v>
      </c>
      <c r="EY73">
        <v>28</v>
      </c>
      <c r="EZ73">
        <v>1.2</v>
      </c>
      <c r="FA73">
        <v>1.3</v>
      </c>
      <c r="FB73">
        <v>1.6223099999999999</v>
      </c>
      <c r="FC73">
        <v>2.5097700000000001</v>
      </c>
      <c r="FD73">
        <v>2.8491200000000001</v>
      </c>
      <c r="FE73">
        <v>3.2128899999999998</v>
      </c>
      <c r="FF73">
        <v>3.0981399999999999</v>
      </c>
      <c r="FG73">
        <v>2.4169900000000002</v>
      </c>
      <c r="FH73">
        <v>30.48</v>
      </c>
      <c r="FI73">
        <v>15.9533</v>
      </c>
      <c r="FJ73">
        <v>18</v>
      </c>
      <c r="FK73">
        <v>1056.31</v>
      </c>
      <c r="FL73">
        <v>828.47799999999995</v>
      </c>
      <c r="FM73">
        <v>25.0002</v>
      </c>
      <c r="FN73">
        <v>23.132300000000001</v>
      </c>
      <c r="FO73">
        <v>30.000399999999999</v>
      </c>
      <c r="FP73">
        <v>22.872599999999998</v>
      </c>
      <c r="FQ73">
        <v>22.932300000000001</v>
      </c>
      <c r="FR73">
        <v>32.4955</v>
      </c>
      <c r="FS73">
        <v>17.3093</v>
      </c>
      <c r="FT73">
        <v>100</v>
      </c>
      <c r="FU73">
        <v>25</v>
      </c>
      <c r="FV73">
        <v>400</v>
      </c>
      <c r="FW73">
        <v>17.492000000000001</v>
      </c>
      <c r="FX73">
        <v>101.354</v>
      </c>
      <c r="FY73">
        <v>102.021</v>
      </c>
    </row>
    <row r="74" spans="1:181" x14ac:dyDescent="0.2">
      <c r="A74">
        <v>56</v>
      </c>
      <c r="B74">
        <v>1634305469</v>
      </c>
      <c r="C74">
        <v>2538</v>
      </c>
      <c r="D74" t="s">
        <v>426</v>
      </c>
      <c r="E74" t="s">
        <v>427</v>
      </c>
      <c r="F74" t="s">
        <v>302</v>
      </c>
      <c r="G74">
        <v>1634305469</v>
      </c>
      <c r="H74">
        <f t="shared" si="46"/>
        <v>1.9392011440409355E-4</v>
      </c>
      <c r="I74">
        <f t="shared" si="47"/>
        <v>0.19392011440409354</v>
      </c>
      <c r="J74">
        <f t="shared" si="48"/>
        <v>-0.5426547076390148</v>
      </c>
      <c r="K74">
        <f t="shared" si="49"/>
        <v>400.327</v>
      </c>
      <c r="L74">
        <f t="shared" si="50"/>
        <v>464.58284503451864</v>
      </c>
      <c r="M74">
        <f t="shared" si="51"/>
        <v>42.252033980880896</v>
      </c>
      <c r="N74">
        <f t="shared" si="52"/>
        <v>36.408210480107897</v>
      </c>
      <c r="O74">
        <f t="shared" si="53"/>
        <v>1.1446656826354627E-2</v>
      </c>
      <c r="P74">
        <f t="shared" si="54"/>
        <v>2.7641689818651605</v>
      </c>
      <c r="Q74">
        <f t="shared" si="55"/>
        <v>1.1420387881347726E-2</v>
      </c>
      <c r="R74">
        <f t="shared" si="56"/>
        <v>7.1400975170957219E-3</v>
      </c>
      <c r="S74">
        <f t="shared" si="57"/>
        <v>0</v>
      </c>
      <c r="T74">
        <f t="shared" si="58"/>
        <v>25.072897371814868</v>
      </c>
      <c r="U74">
        <f t="shared" si="59"/>
        <v>24.5959</v>
      </c>
      <c r="V74">
        <f t="shared" si="60"/>
        <v>3.1038741911581549</v>
      </c>
      <c r="W74">
        <f t="shared" si="61"/>
        <v>49.927738354817379</v>
      </c>
      <c r="X74">
        <f t="shared" si="62"/>
        <v>1.5995249949165198</v>
      </c>
      <c r="Y74">
        <f t="shared" si="63"/>
        <v>3.203680053659363</v>
      </c>
      <c r="Z74">
        <f t="shared" si="64"/>
        <v>1.5043491962416351</v>
      </c>
      <c r="AA74">
        <f t="shared" si="65"/>
        <v>-8.5518770452205253</v>
      </c>
      <c r="AB74">
        <f t="shared" si="66"/>
        <v>79.026301983111864</v>
      </c>
      <c r="AC74">
        <f t="shared" si="67"/>
        <v>6.0389268749630505</v>
      </c>
      <c r="AD74">
        <f t="shared" si="68"/>
        <v>76.513351812854395</v>
      </c>
      <c r="AE74">
        <v>3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48344.388665421182</v>
      </c>
      <c r="AJ74" t="s">
        <v>303</v>
      </c>
      <c r="AK74" t="s">
        <v>303</v>
      </c>
      <c r="AL74">
        <v>0</v>
      </c>
      <c r="AM74">
        <v>0</v>
      </c>
      <c r="AN74" t="e">
        <f t="shared" si="72"/>
        <v>#DIV/0!</v>
      </c>
      <c r="AO74">
        <v>0</v>
      </c>
      <c r="AP74" t="s">
        <v>303</v>
      </c>
      <c r="AQ74" t="s">
        <v>303</v>
      </c>
      <c r="AR74">
        <v>0</v>
      </c>
      <c r="AS74">
        <v>0</v>
      </c>
      <c r="AT74" t="e">
        <f t="shared" si="73"/>
        <v>#DIV/0!</v>
      </c>
      <c r="AU74">
        <v>0.5</v>
      </c>
      <c r="AV74">
        <f t="shared" si="74"/>
        <v>0</v>
      </c>
      <c r="AW74">
        <f t="shared" si="75"/>
        <v>-0.5426547076390148</v>
      </c>
      <c r="AX74" t="e">
        <f t="shared" si="76"/>
        <v>#DIV/0!</v>
      </c>
      <c r="AY74" t="e">
        <f t="shared" si="77"/>
        <v>#DIV/0!</v>
      </c>
      <c r="AZ74" t="e">
        <f t="shared" si="78"/>
        <v>#DIV/0!</v>
      </c>
      <c r="BA74" t="e">
        <f t="shared" si="79"/>
        <v>#DIV/0!</v>
      </c>
      <c r="BB74" t="s">
        <v>303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 t="e">
        <f t="shared" si="84"/>
        <v>#DIV/0!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f t="shared" si="88"/>
        <v>0</v>
      </c>
      <c r="BM74">
        <f t="shared" si="89"/>
        <v>0</v>
      </c>
      <c r="BN74">
        <f t="shared" si="90"/>
        <v>0</v>
      </c>
      <c r="BO74">
        <f t="shared" si="91"/>
        <v>0</v>
      </c>
      <c r="BP74">
        <v>6</v>
      </c>
      <c r="BQ74">
        <v>0.5</v>
      </c>
      <c r="BR74" t="s">
        <v>304</v>
      </c>
      <c r="BS74">
        <v>1634305469</v>
      </c>
      <c r="BT74">
        <v>400.327</v>
      </c>
      <c r="BU74">
        <v>400.048</v>
      </c>
      <c r="BV74">
        <v>17.587599999999998</v>
      </c>
      <c r="BW74">
        <v>17.473299999999998</v>
      </c>
      <c r="BX74">
        <v>397.83</v>
      </c>
      <c r="BY74">
        <v>17.487200000000001</v>
      </c>
      <c r="BZ74">
        <v>1000.05</v>
      </c>
      <c r="CA74">
        <v>90.846199999999996</v>
      </c>
      <c r="CB74">
        <v>9.9977700000000003E-2</v>
      </c>
      <c r="CC74">
        <v>25.126200000000001</v>
      </c>
      <c r="CD74">
        <v>24.5959</v>
      </c>
      <c r="CE74">
        <v>999.9</v>
      </c>
      <c r="CF74">
        <v>0</v>
      </c>
      <c r="CG74">
        <v>0</v>
      </c>
      <c r="CH74">
        <v>10001.200000000001</v>
      </c>
      <c r="CI74">
        <v>0</v>
      </c>
      <c r="CJ74">
        <v>1.5289399999999999E-3</v>
      </c>
      <c r="CK74">
        <v>0</v>
      </c>
      <c r="CL74">
        <v>0</v>
      </c>
      <c r="CM74">
        <v>0</v>
      </c>
      <c r="CN74">
        <v>0</v>
      </c>
      <c r="CO74">
        <v>-2.86</v>
      </c>
      <c r="CP74">
        <v>0</v>
      </c>
      <c r="CQ74">
        <v>-6.02</v>
      </c>
      <c r="CR74">
        <v>-1.81</v>
      </c>
      <c r="CS74">
        <v>35.436999999999998</v>
      </c>
      <c r="CT74">
        <v>40.875</v>
      </c>
      <c r="CU74">
        <v>37</v>
      </c>
      <c r="CV74">
        <v>40.5</v>
      </c>
      <c r="CW74">
        <v>35.936999999999998</v>
      </c>
      <c r="CX74">
        <v>0</v>
      </c>
      <c r="CY74">
        <v>0</v>
      </c>
      <c r="CZ74">
        <v>0</v>
      </c>
      <c r="DA74">
        <v>1634305471.9000001</v>
      </c>
      <c r="DB74">
        <v>0</v>
      </c>
      <c r="DC74">
        <v>1.6126923076923081</v>
      </c>
      <c r="DD74">
        <v>-3.4027351774198591</v>
      </c>
      <c r="DE74">
        <v>-4.3781197450726852</v>
      </c>
      <c r="DF74">
        <v>-5.3492307692307701</v>
      </c>
      <c r="DG74">
        <v>15</v>
      </c>
      <c r="DH74">
        <v>1634305389.5</v>
      </c>
      <c r="DI74" t="s">
        <v>413</v>
      </c>
      <c r="DJ74">
        <v>1634305389.5</v>
      </c>
      <c r="DK74">
        <v>1634305384.5</v>
      </c>
      <c r="DL74">
        <v>7</v>
      </c>
      <c r="DM74">
        <v>1.2999999999999999E-2</v>
      </c>
      <c r="DN74">
        <v>1E-3</v>
      </c>
      <c r="DO74">
        <v>2.4969999999999999</v>
      </c>
      <c r="DP74">
        <v>9.7000000000000003E-2</v>
      </c>
      <c r="DQ74">
        <v>400</v>
      </c>
      <c r="DR74">
        <v>17</v>
      </c>
      <c r="DS74">
        <v>0.5</v>
      </c>
      <c r="DT74">
        <v>0.1</v>
      </c>
      <c r="DU74">
        <v>0.30573719999999999</v>
      </c>
      <c r="DV74">
        <v>0.1260522776735451</v>
      </c>
      <c r="DW74">
        <v>3.0535269045973711E-2</v>
      </c>
      <c r="DX74">
        <v>1</v>
      </c>
      <c r="DY74">
        <v>1.4725714285714291</v>
      </c>
      <c r="DZ74">
        <v>4.3866927592954994</v>
      </c>
      <c r="EA74">
        <v>1.791049720705937</v>
      </c>
      <c r="EB74">
        <v>0</v>
      </c>
      <c r="EC74">
        <v>0.11626447500000001</v>
      </c>
      <c r="ED74">
        <v>-9.4465666041238742E-4</v>
      </c>
      <c r="EE74">
        <v>8.908302303890452E-4</v>
      </c>
      <c r="EF74">
        <v>1</v>
      </c>
      <c r="EG74">
        <v>2</v>
      </c>
      <c r="EH74">
        <v>3</v>
      </c>
      <c r="EI74" t="s">
        <v>306</v>
      </c>
      <c r="EJ74">
        <v>100</v>
      </c>
      <c r="EK74">
        <v>100</v>
      </c>
      <c r="EL74">
        <v>2.4969999999999999</v>
      </c>
      <c r="EM74">
        <v>0.1004</v>
      </c>
      <c r="EN74">
        <v>1.883814482994516</v>
      </c>
      <c r="EO74">
        <v>1.948427853356016E-3</v>
      </c>
      <c r="EP74">
        <v>-1.17243448438673E-6</v>
      </c>
      <c r="EQ74">
        <v>3.7522437633766031E-10</v>
      </c>
      <c r="ER74">
        <v>-5.9556579061081687E-2</v>
      </c>
      <c r="ES74">
        <v>1.324990706552629E-3</v>
      </c>
      <c r="ET74">
        <v>4.5198677459254959E-4</v>
      </c>
      <c r="EU74">
        <v>-2.6198240979392152E-7</v>
      </c>
      <c r="EV74">
        <v>2</v>
      </c>
      <c r="EW74">
        <v>2078</v>
      </c>
      <c r="EX74">
        <v>1</v>
      </c>
      <c r="EY74">
        <v>28</v>
      </c>
      <c r="EZ74">
        <v>1.3</v>
      </c>
      <c r="FA74">
        <v>1.4</v>
      </c>
      <c r="FB74">
        <v>1.6223099999999999</v>
      </c>
      <c r="FC74">
        <v>2.50854</v>
      </c>
      <c r="FD74">
        <v>2.8491200000000001</v>
      </c>
      <c r="FE74">
        <v>3.2128899999999998</v>
      </c>
      <c r="FF74">
        <v>3.0981399999999999</v>
      </c>
      <c r="FG74">
        <v>2.4230999999999998</v>
      </c>
      <c r="FH74">
        <v>30.48</v>
      </c>
      <c r="FI74">
        <v>15.9533</v>
      </c>
      <c r="FJ74">
        <v>18</v>
      </c>
      <c r="FK74">
        <v>1056.27</v>
      </c>
      <c r="FL74">
        <v>828.28200000000004</v>
      </c>
      <c r="FM74">
        <v>25.0002</v>
      </c>
      <c r="FN74">
        <v>23.133800000000001</v>
      </c>
      <c r="FO74">
        <v>30.0001</v>
      </c>
      <c r="FP74">
        <v>22.8735</v>
      </c>
      <c r="FQ74">
        <v>22.934200000000001</v>
      </c>
      <c r="FR74">
        <v>32.492899999999999</v>
      </c>
      <c r="FS74">
        <v>17.3093</v>
      </c>
      <c r="FT74">
        <v>100</v>
      </c>
      <c r="FU74">
        <v>25</v>
      </c>
      <c r="FV74">
        <v>400</v>
      </c>
      <c r="FW74">
        <v>17.492000000000001</v>
      </c>
      <c r="FX74">
        <v>101.35299999999999</v>
      </c>
      <c r="FY74">
        <v>102.021</v>
      </c>
    </row>
    <row r="75" spans="1:181" x14ac:dyDescent="0.2">
      <c r="A75">
        <v>57</v>
      </c>
      <c r="B75">
        <v>1634305474</v>
      </c>
      <c r="C75">
        <v>2543</v>
      </c>
      <c r="D75" t="s">
        <v>428</v>
      </c>
      <c r="E75" t="s">
        <v>429</v>
      </c>
      <c r="F75" t="s">
        <v>302</v>
      </c>
      <c r="G75">
        <v>1634305474</v>
      </c>
      <c r="H75">
        <f t="shared" si="46"/>
        <v>1.9236990938826412E-4</v>
      </c>
      <c r="I75">
        <f t="shared" si="47"/>
        <v>0.19236990938826412</v>
      </c>
      <c r="J75">
        <f t="shared" si="48"/>
        <v>-0.54030160829343765</v>
      </c>
      <c r="K75">
        <f t="shared" si="49"/>
        <v>400.279</v>
      </c>
      <c r="L75">
        <f t="shared" si="50"/>
        <v>464.89053116896747</v>
      </c>
      <c r="M75">
        <f t="shared" si="51"/>
        <v>42.281306558051874</v>
      </c>
      <c r="N75">
        <f t="shared" si="52"/>
        <v>36.404955517580099</v>
      </c>
      <c r="O75">
        <f t="shared" si="53"/>
        <v>1.1341065699521733E-2</v>
      </c>
      <c r="P75">
        <f t="shared" si="54"/>
        <v>2.7642211644208521</v>
      </c>
      <c r="Q75">
        <f t="shared" si="55"/>
        <v>1.1315279057751114E-2</v>
      </c>
      <c r="R75">
        <f t="shared" si="56"/>
        <v>7.0743613077342248E-3</v>
      </c>
      <c r="S75">
        <f t="shared" si="57"/>
        <v>0</v>
      </c>
      <c r="T75">
        <f t="shared" si="58"/>
        <v>25.076024504516152</v>
      </c>
      <c r="U75">
        <f t="shared" si="59"/>
        <v>24.6067</v>
      </c>
      <c r="V75">
        <f t="shared" si="60"/>
        <v>3.1058793855872207</v>
      </c>
      <c r="W75">
        <f t="shared" si="61"/>
        <v>49.924070930226719</v>
      </c>
      <c r="X75">
        <f t="shared" si="62"/>
        <v>1.59966473538834</v>
      </c>
      <c r="Y75">
        <f t="shared" si="63"/>
        <v>3.2041953021499632</v>
      </c>
      <c r="Z75">
        <f t="shared" si="64"/>
        <v>1.5062146501988807</v>
      </c>
      <c r="AA75">
        <f t="shared" si="65"/>
        <v>-8.4835130040224467</v>
      </c>
      <c r="AB75">
        <f t="shared" si="66"/>
        <v>77.820693857569623</v>
      </c>
      <c r="AC75">
        <f t="shared" si="67"/>
        <v>5.9470902032524604</v>
      </c>
      <c r="AD75">
        <f t="shared" si="68"/>
        <v>75.284271056799639</v>
      </c>
      <c r="AE75">
        <v>3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48345.440859660623</v>
      </c>
      <c r="AJ75" t="s">
        <v>303</v>
      </c>
      <c r="AK75" t="s">
        <v>303</v>
      </c>
      <c r="AL75">
        <v>0</v>
      </c>
      <c r="AM75">
        <v>0</v>
      </c>
      <c r="AN75" t="e">
        <f t="shared" si="72"/>
        <v>#DIV/0!</v>
      </c>
      <c r="AO75">
        <v>0</v>
      </c>
      <c r="AP75" t="s">
        <v>303</v>
      </c>
      <c r="AQ75" t="s">
        <v>303</v>
      </c>
      <c r="AR75">
        <v>0</v>
      </c>
      <c r="AS75">
        <v>0</v>
      </c>
      <c r="AT75" t="e">
        <f t="shared" si="73"/>
        <v>#DIV/0!</v>
      </c>
      <c r="AU75">
        <v>0.5</v>
      </c>
      <c r="AV75">
        <f t="shared" si="74"/>
        <v>0</v>
      </c>
      <c r="AW75">
        <f t="shared" si="75"/>
        <v>-0.54030160829343765</v>
      </c>
      <c r="AX75" t="e">
        <f t="shared" si="76"/>
        <v>#DIV/0!</v>
      </c>
      <c r="AY75" t="e">
        <f t="shared" si="77"/>
        <v>#DIV/0!</v>
      </c>
      <c r="AZ75" t="e">
        <f t="shared" si="78"/>
        <v>#DIV/0!</v>
      </c>
      <c r="BA75" t="e">
        <f t="shared" si="79"/>
        <v>#DIV/0!</v>
      </c>
      <c r="BB75" t="s">
        <v>303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 t="e">
        <f t="shared" si="84"/>
        <v>#DIV/0!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f t="shared" si="88"/>
        <v>0</v>
      </c>
      <c r="BM75">
        <f t="shared" si="89"/>
        <v>0</v>
      </c>
      <c r="BN75">
        <f t="shared" si="90"/>
        <v>0</v>
      </c>
      <c r="BO75">
        <f t="shared" si="91"/>
        <v>0</v>
      </c>
      <c r="BP75">
        <v>6</v>
      </c>
      <c r="BQ75">
        <v>0.5</v>
      </c>
      <c r="BR75" t="s">
        <v>304</v>
      </c>
      <c r="BS75">
        <v>1634305474</v>
      </c>
      <c r="BT75">
        <v>400.279</v>
      </c>
      <c r="BU75">
        <v>400.00099999999998</v>
      </c>
      <c r="BV75">
        <v>17.5886</v>
      </c>
      <c r="BW75">
        <v>17.475200000000001</v>
      </c>
      <c r="BX75">
        <v>397.78199999999998</v>
      </c>
      <c r="BY75">
        <v>17.488099999999999</v>
      </c>
      <c r="BZ75">
        <v>999.928</v>
      </c>
      <c r="CA75">
        <v>90.849000000000004</v>
      </c>
      <c r="CB75">
        <v>9.9951899999999996E-2</v>
      </c>
      <c r="CC75">
        <v>25.128900000000002</v>
      </c>
      <c r="CD75">
        <v>24.6067</v>
      </c>
      <c r="CE75">
        <v>999.9</v>
      </c>
      <c r="CF75">
        <v>0</v>
      </c>
      <c r="CG75">
        <v>0</v>
      </c>
      <c r="CH75">
        <v>10001.200000000001</v>
      </c>
      <c r="CI75">
        <v>0</v>
      </c>
      <c r="CJ75">
        <v>1.5289399999999999E-3</v>
      </c>
      <c r="CK75">
        <v>0</v>
      </c>
      <c r="CL75">
        <v>0</v>
      </c>
      <c r="CM75">
        <v>0</v>
      </c>
      <c r="CN75">
        <v>0</v>
      </c>
      <c r="CO75">
        <v>1.68</v>
      </c>
      <c r="CP75">
        <v>0</v>
      </c>
      <c r="CQ75">
        <v>-8.81</v>
      </c>
      <c r="CR75">
        <v>-2.31</v>
      </c>
      <c r="CS75">
        <v>35.5</v>
      </c>
      <c r="CT75">
        <v>40.875</v>
      </c>
      <c r="CU75">
        <v>37.375</v>
      </c>
      <c r="CV75">
        <v>40.686999999999998</v>
      </c>
      <c r="CW75">
        <v>35.936999999999998</v>
      </c>
      <c r="CX75">
        <v>0</v>
      </c>
      <c r="CY75">
        <v>0</v>
      </c>
      <c r="CZ75">
        <v>0</v>
      </c>
      <c r="DA75">
        <v>1634305477.3</v>
      </c>
      <c r="DB75">
        <v>0</v>
      </c>
      <c r="DC75">
        <v>1.5604</v>
      </c>
      <c r="DD75">
        <v>-1.785384684420191</v>
      </c>
      <c r="DE75">
        <v>4.8099999043574524</v>
      </c>
      <c r="DF75">
        <v>-4.9332000000000003</v>
      </c>
      <c r="DG75">
        <v>15</v>
      </c>
      <c r="DH75">
        <v>1634305389.5</v>
      </c>
      <c r="DI75" t="s">
        <v>413</v>
      </c>
      <c r="DJ75">
        <v>1634305389.5</v>
      </c>
      <c r="DK75">
        <v>1634305384.5</v>
      </c>
      <c r="DL75">
        <v>7</v>
      </c>
      <c r="DM75">
        <v>1.2999999999999999E-2</v>
      </c>
      <c r="DN75">
        <v>1E-3</v>
      </c>
      <c r="DO75">
        <v>2.4969999999999999</v>
      </c>
      <c r="DP75">
        <v>9.7000000000000003E-2</v>
      </c>
      <c r="DQ75">
        <v>400</v>
      </c>
      <c r="DR75">
        <v>17</v>
      </c>
      <c r="DS75">
        <v>0.5</v>
      </c>
      <c r="DT75">
        <v>0.1</v>
      </c>
      <c r="DU75">
        <v>0.30177294999999998</v>
      </c>
      <c r="DV75">
        <v>0.10125341088180009</v>
      </c>
      <c r="DW75">
        <v>3.1377040589378402E-2</v>
      </c>
      <c r="DX75">
        <v>1</v>
      </c>
      <c r="DY75">
        <v>1.5269696969696971</v>
      </c>
      <c r="DZ75">
        <v>-2.62756697371757</v>
      </c>
      <c r="EA75">
        <v>1.768604114615038</v>
      </c>
      <c r="EB75">
        <v>0</v>
      </c>
      <c r="EC75">
        <v>0.115629775</v>
      </c>
      <c r="ED75">
        <v>-4.6540300187621654E-3</v>
      </c>
      <c r="EE75">
        <v>1.0853271278167701E-3</v>
      </c>
      <c r="EF75">
        <v>1</v>
      </c>
      <c r="EG75">
        <v>2</v>
      </c>
      <c r="EH75">
        <v>3</v>
      </c>
      <c r="EI75" t="s">
        <v>306</v>
      </c>
      <c r="EJ75">
        <v>100</v>
      </c>
      <c r="EK75">
        <v>100</v>
      </c>
      <c r="EL75">
        <v>2.4969999999999999</v>
      </c>
      <c r="EM75">
        <v>0.10050000000000001</v>
      </c>
      <c r="EN75">
        <v>1.883814482994516</v>
      </c>
      <c r="EO75">
        <v>1.948427853356016E-3</v>
      </c>
      <c r="EP75">
        <v>-1.17243448438673E-6</v>
      </c>
      <c r="EQ75">
        <v>3.7522437633766031E-10</v>
      </c>
      <c r="ER75">
        <v>-5.9556579061081687E-2</v>
      </c>
      <c r="ES75">
        <v>1.324990706552629E-3</v>
      </c>
      <c r="ET75">
        <v>4.5198677459254959E-4</v>
      </c>
      <c r="EU75">
        <v>-2.6198240979392152E-7</v>
      </c>
      <c r="EV75">
        <v>2</v>
      </c>
      <c r="EW75">
        <v>2078</v>
      </c>
      <c r="EX75">
        <v>1</v>
      </c>
      <c r="EY75">
        <v>28</v>
      </c>
      <c r="EZ75">
        <v>1.4</v>
      </c>
      <c r="FA75">
        <v>1.5</v>
      </c>
      <c r="FB75">
        <v>1.6223099999999999</v>
      </c>
      <c r="FC75">
        <v>2.50854</v>
      </c>
      <c r="FD75">
        <v>2.8491200000000001</v>
      </c>
      <c r="FE75">
        <v>3.2128899999999998</v>
      </c>
      <c r="FF75">
        <v>3.0981399999999999</v>
      </c>
      <c r="FG75">
        <v>2.4206500000000002</v>
      </c>
      <c r="FH75">
        <v>30.5015</v>
      </c>
      <c r="FI75">
        <v>15.9533</v>
      </c>
      <c r="FJ75">
        <v>18</v>
      </c>
      <c r="FK75">
        <v>1056.08</v>
      </c>
      <c r="FL75">
        <v>828.22</v>
      </c>
      <c r="FM75">
        <v>25.0002</v>
      </c>
      <c r="FN75">
        <v>23.134699999999999</v>
      </c>
      <c r="FO75">
        <v>30.000299999999999</v>
      </c>
      <c r="FP75">
        <v>22.875399999999999</v>
      </c>
      <c r="FQ75">
        <v>22.935199999999998</v>
      </c>
      <c r="FR75">
        <v>32.492400000000004</v>
      </c>
      <c r="FS75">
        <v>17.3093</v>
      </c>
      <c r="FT75">
        <v>100</v>
      </c>
      <c r="FU75">
        <v>25</v>
      </c>
      <c r="FV75">
        <v>400</v>
      </c>
      <c r="FW75">
        <v>17.492000000000001</v>
      </c>
      <c r="FX75">
        <v>101.352</v>
      </c>
      <c r="FY75">
        <v>102.01900000000001</v>
      </c>
    </row>
    <row r="76" spans="1:181" x14ac:dyDescent="0.2">
      <c r="A76">
        <v>58</v>
      </c>
      <c r="B76">
        <v>1634305479</v>
      </c>
      <c r="C76">
        <v>2548</v>
      </c>
      <c r="D76" t="s">
        <v>430</v>
      </c>
      <c r="E76" t="s">
        <v>431</v>
      </c>
      <c r="F76" t="s">
        <v>302</v>
      </c>
      <c r="G76">
        <v>1634305479</v>
      </c>
      <c r="H76">
        <f t="shared" si="46"/>
        <v>1.9408270154447205E-4</v>
      </c>
      <c r="I76">
        <f t="shared" si="47"/>
        <v>0.19408270154447205</v>
      </c>
      <c r="J76">
        <f t="shared" si="48"/>
        <v>-0.53768542496220917</v>
      </c>
      <c r="K76">
        <f t="shared" si="49"/>
        <v>400.24599999999998</v>
      </c>
      <c r="L76">
        <f t="shared" si="50"/>
        <v>463.75914126144494</v>
      </c>
      <c r="M76">
        <f t="shared" si="51"/>
        <v>42.180895945941245</v>
      </c>
      <c r="N76">
        <f t="shared" si="52"/>
        <v>36.404101561982003</v>
      </c>
      <c r="O76">
        <f t="shared" si="53"/>
        <v>1.1455549272932544E-2</v>
      </c>
      <c r="P76">
        <f t="shared" si="54"/>
        <v>2.7628429775951648</v>
      </c>
      <c r="Q76">
        <f t="shared" si="55"/>
        <v>1.1429226952334136E-2</v>
      </c>
      <c r="R76">
        <f t="shared" si="56"/>
        <v>7.1456267154517503E-3</v>
      </c>
      <c r="S76">
        <f t="shared" si="57"/>
        <v>0</v>
      </c>
      <c r="T76">
        <f t="shared" si="58"/>
        <v>25.077029061606879</v>
      </c>
      <c r="U76">
        <f t="shared" si="59"/>
        <v>24.599599999999999</v>
      </c>
      <c r="V76">
        <f t="shared" si="60"/>
        <v>3.1045610284538832</v>
      </c>
      <c r="W76">
        <f t="shared" si="61"/>
        <v>49.929651475205773</v>
      </c>
      <c r="X76">
        <f t="shared" si="62"/>
        <v>1.5999864857787001</v>
      </c>
      <c r="Y76">
        <f t="shared" si="63"/>
        <v>3.2044815825987221</v>
      </c>
      <c r="Z76">
        <f t="shared" si="64"/>
        <v>1.5045745426751831</v>
      </c>
      <c r="AA76">
        <f t="shared" si="65"/>
        <v>-8.5590471381112181</v>
      </c>
      <c r="AB76">
        <f t="shared" si="66"/>
        <v>79.06286733478548</v>
      </c>
      <c r="AC76">
        <f t="shared" si="67"/>
        <v>6.0448612420191914</v>
      </c>
      <c r="AD76">
        <f t="shared" si="68"/>
        <v>76.54868143869345</v>
      </c>
      <c r="AE76">
        <v>2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48307.569042274314</v>
      </c>
      <c r="AJ76" t="s">
        <v>303</v>
      </c>
      <c r="AK76" t="s">
        <v>303</v>
      </c>
      <c r="AL76">
        <v>0</v>
      </c>
      <c r="AM76">
        <v>0</v>
      </c>
      <c r="AN76" t="e">
        <f t="shared" si="72"/>
        <v>#DIV/0!</v>
      </c>
      <c r="AO76">
        <v>0</v>
      </c>
      <c r="AP76" t="s">
        <v>303</v>
      </c>
      <c r="AQ76" t="s">
        <v>303</v>
      </c>
      <c r="AR76">
        <v>0</v>
      </c>
      <c r="AS76">
        <v>0</v>
      </c>
      <c r="AT76" t="e">
        <f t="shared" si="73"/>
        <v>#DIV/0!</v>
      </c>
      <c r="AU76">
        <v>0.5</v>
      </c>
      <c r="AV76">
        <f t="shared" si="74"/>
        <v>0</v>
      </c>
      <c r="AW76">
        <f t="shared" si="75"/>
        <v>-0.53768542496220917</v>
      </c>
      <c r="AX76" t="e">
        <f t="shared" si="76"/>
        <v>#DIV/0!</v>
      </c>
      <c r="AY76" t="e">
        <f t="shared" si="77"/>
        <v>#DIV/0!</v>
      </c>
      <c r="AZ76" t="e">
        <f t="shared" si="78"/>
        <v>#DIV/0!</v>
      </c>
      <c r="BA76" t="e">
        <f t="shared" si="79"/>
        <v>#DIV/0!</v>
      </c>
      <c r="BB76" t="s">
        <v>303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 t="e">
        <f t="shared" si="84"/>
        <v>#DIV/0!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f t="shared" si="88"/>
        <v>0</v>
      </c>
      <c r="BM76">
        <f t="shared" si="89"/>
        <v>0</v>
      </c>
      <c r="BN76">
        <f t="shared" si="90"/>
        <v>0</v>
      </c>
      <c r="BO76">
        <f t="shared" si="91"/>
        <v>0</v>
      </c>
      <c r="BP76">
        <v>6</v>
      </c>
      <c r="BQ76">
        <v>0.5</v>
      </c>
      <c r="BR76" t="s">
        <v>304</v>
      </c>
      <c r="BS76">
        <v>1634305479</v>
      </c>
      <c r="BT76">
        <v>400.24599999999998</v>
      </c>
      <c r="BU76">
        <v>399.97</v>
      </c>
      <c r="BV76">
        <v>17.591100000000001</v>
      </c>
      <c r="BW76">
        <v>17.476700000000001</v>
      </c>
      <c r="BX76">
        <v>397.74900000000002</v>
      </c>
      <c r="BY76">
        <v>17.490600000000001</v>
      </c>
      <c r="BZ76">
        <v>1000.01</v>
      </c>
      <c r="CA76">
        <v>90.854100000000003</v>
      </c>
      <c r="CB76">
        <v>0.100217</v>
      </c>
      <c r="CC76">
        <v>25.130400000000002</v>
      </c>
      <c r="CD76">
        <v>24.599599999999999</v>
      </c>
      <c r="CE76">
        <v>999.9</v>
      </c>
      <c r="CF76">
        <v>0</v>
      </c>
      <c r="CG76">
        <v>0</v>
      </c>
      <c r="CH76">
        <v>9992.5</v>
      </c>
      <c r="CI76">
        <v>0</v>
      </c>
      <c r="CJ76">
        <v>1.5289399999999999E-3</v>
      </c>
      <c r="CK76">
        <v>0</v>
      </c>
      <c r="CL76">
        <v>0</v>
      </c>
      <c r="CM76">
        <v>0</v>
      </c>
      <c r="CN76">
        <v>0</v>
      </c>
      <c r="CO76">
        <v>4.1900000000000004</v>
      </c>
      <c r="CP76">
        <v>0</v>
      </c>
      <c r="CQ76">
        <v>-7.93</v>
      </c>
      <c r="CR76">
        <v>-2.46</v>
      </c>
      <c r="CS76">
        <v>35.436999999999998</v>
      </c>
      <c r="CT76">
        <v>40.936999999999998</v>
      </c>
      <c r="CU76">
        <v>37.061999999999998</v>
      </c>
      <c r="CV76">
        <v>40.561999999999998</v>
      </c>
      <c r="CW76">
        <v>36</v>
      </c>
      <c r="CX76">
        <v>0</v>
      </c>
      <c r="CY76">
        <v>0</v>
      </c>
      <c r="CZ76">
        <v>0</v>
      </c>
      <c r="DA76">
        <v>1634305482.0999999</v>
      </c>
      <c r="DB76">
        <v>0</v>
      </c>
      <c r="DC76">
        <v>1.3492</v>
      </c>
      <c r="DD76">
        <v>3.030769099794195</v>
      </c>
      <c r="DE76">
        <v>3.3930769553339588</v>
      </c>
      <c r="DF76">
        <v>-4.8559999999999999</v>
      </c>
      <c r="DG76">
        <v>15</v>
      </c>
      <c r="DH76">
        <v>1634305389.5</v>
      </c>
      <c r="DI76" t="s">
        <v>413</v>
      </c>
      <c r="DJ76">
        <v>1634305389.5</v>
      </c>
      <c r="DK76">
        <v>1634305384.5</v>
      </c>
      <c r="DL76">
        <v>7</v>
      </c>
      <c r="DM76">
        <v>1.2999999999999999E-2</v>
      </c>
      <c r="DN76">
        <v>1E-3</v>
      </c>
      <c r="DO76">
        <v>2.4969999999999999</v>
      </c>
      <c r="DP76">
        <v>9.7000000000000003E-2</v>
      </c>
      <c r="DQ76">
        <v>400</v>
      </c>
      <c r="DR76">
        <v>17</v>
      </c>
      <c r="DS76">
        <v>0.5</v>
      </c>
      <c r="DT76">
        <v>0.1</v>
      </c>
      <c r="DU76">
        <v>0.31180025</v>
      </c>
      <c r="DV76">
        <v>-9.537620262664194E-2</v>
      </c>
      <c r="DW76">
        <v>2.1091949626279211E-2</v>
      </c>
      <c r="DX76">
        <v>1</v>
      </c>
      <c r="DY76">
        <v>1.343030303030303</v>
      </c>
      <c r="DZ76">
        <v>-1.4872471169224699</v>
      </c>
      <c r="EA76">
        <v>1.7938877449567381</v>
      </c>
      <c r="EB76">
        <v>0</v>
      </c>
      <c r="EC76">
        <v>0.1151667</v>
      </c>
      <c r="ED76">
        <v>-8.0749193245779477E-3</v>
      </c>
      <c r="EE76">
        <v>1.239918408605985E-3</v>
      </c>
      <c r="EF76">
        <v>1</v>
      </c>
      <c r="EG76">
        <v>2</v>
      </c>
      <c r="EH76">
        <v>3</v>
      </c>
      <c r="EI76" t="s">
        <v>306</v>
      </c>
      <c r="EJ76">
        <v>100</v>
      </c>
      <c r="EK76">
        <v>100</v>
      </c>
      <c r="EL76">
        <v>2.4969999999999999</v>
      </c>
      <c r="EM76">
        <v>0.10050000000000001</v>
      </c>
      <c r="EN76">
        <v>1.883814482994516</v>
      </c>
      <c r="EO76">
        <v>1.948427853356016E-3</v>
      </c>
      <c r="EP76">
        <v>-1.17243448438673E-6</v>
      </c>
      <c r="EQ76">
        <v>3.7522437633766031E-10</v>
      </c>
      <c r="ER76">
        <v>-5.9556579061081687E-2</v>
      </c>
      <c r="ES76">
        <v>1.324990706552629E-3</v>
      </c>
      <c r="ET76">
        <v>4.5198677459254959E-4</v>
      </c>
      <c r="EU76">
        <v>-2.6198240979392152E-7</v>
      </c>
      <c r="EV76">
        <v>2</v>
      </c>
      <c r="EW76">
        <v>2078</v>
      </c>
      <c r="EX76">
        <v>1</v>
      </c>
      <c r="EY76">
        <v>28</v>
      </c>
      <c r="EZ76">
        <v>1.5</v>
      </c>
      <c r="FA76">
        <v>1.6</v>
      </c>
      <c r="FB76">
        <v>1.6223099999999999</v>
      </c>
      <c r="FC76">
        <v>2.5122100000000001</v>
      </c>
      <c r="FD76">
        <v>2.8491200000000001</v>
      </c>
      <c r="FE76">
        <v>3.2128899999999998</v>
      </c>
      <c r="FF76">
        <v>3.0981399999999999</v>
      </c>
      <c r="FG76">
        <v>2.3779300000000001</v>
      </c>
      <c r="FH76">
        <v>30.5015</v>
      </c>
      <c r="FI76">
        <v>15.9533</v>
      </c>
      <c r="FJ76">
        <v>18</v>
      </c>
      <c r="FK76">
        <v>1056.67</v>
      </c>
      <c r="FL76">
        <v>828.36900000000003</v>
      </c>
      <c r="FM76">
        <v>25.0001</v>
      </c>
      <c r="FN76">
        <v>23.136199999999999</v>
      </c>
      <c r="FO76">
        <v>30.000299999999999</v>
      </c>
      <c r="FP76">
        <v>22.8764</v>
      </c>
      <c r="FQ76">
        <v>22.936599999999999</v>
      </c>
      <c r="FR76">
        <v>32.494900000000001</v>
      </c>
      <c r="FS76">
        <v>17.3093</v>
      </c>
      <c r="FT76">
        <v>100</v>
      </c>
      <c r="FU76">
        <v>25</v>
      </c>
      <c r="FV76">
        <v>400</v>
      </c>
      <c r="FW76">
        <v>17.492000000000001</v>
      </c>
      <c r="FX76">
        <v>101.35299999999999</v>
      </c>
      <c r="FY76">
        <v>102.01900000000001</v>
      </c>
    </row>
    <row r="77" spans="1:181" x14ac:dyDescent="0.2">
      <c r="A77">
        <v>59</v>
      </c>
      <c r="B77">
        <v>1634305484</v>
      </c>
      <c r="C77">
        <v>2553</v>
      </c>
      <c r="D77" t="s">
        <v>432</v>
      </c>
      <c r="E77" t="s">
        <v>433</v>
      </c>
      <c r="F77" t="s">
        <v>302</v>
      </c>
      <c r="G77">
        <v>1634305484</v>
      </c>
      <c r="H77">
        <f t="shared" si="46"/>
        <v>1.9068772103404477E-4</v>
      </c>
      <c r="I77">
        <f t="shared" si="47"/>
        <v>0.19068772103404477</v>
      </c>
      <c r="J77">
        <f t="shared" si="48"/>
        <v>-0.54298675738237989</v>
      </c>
      <c r="K77">
        <f t="shared" si="49"/>
        <v>400.23599999999999</v>
      </c>
      <c r="L77">
        <f t="shared" si="50"/>
        <v>465.85243978965929</v>
      </c>
      <c r="M77">
        <f t="shared" si="51"/>
        <v>42.372782609216728</v>
      </c>
      <c r="N77">
        <f t="shared" si="52"/>
        <v>36.404473974719998</v>
      </c>
      <c r="O77">
        <f t="shared" si="53"/>
        <v>1.1248437611141193E-2</v>
      </c>
      <c r="P77">
        <f t="shared" si="54"/>
        <v>2.7645996473500944</v>
      </c>
      <c r="Q77">
        <f t="shared" si="55"/>
        <v>1.1223073429489304E-2</v>
      </c>
      <c r="R77">
        <f t="shared" si="56"/>
        <v>7.0166949541847377E-3</v>
      </c>
      <c r="S77">
        <f t="shared" si="57"/>
        <v>0</v>
      </c>
      <c r="T77">
        <f t="shared" si="58"/>
        <v>25.080193680720779</v>
      </c>
      <c r="U77">
        <f t="shared" si="59"/>
        <v>24.604600000000001</v>
      </c>
      <c r="V77">
        <f t="shared" si="60"/>
        <v>3.1054893980176539</v>
      </c>
      <c r="W77">
        <f t="shared" si="61"/>
        <v>49.924583760566705</v>
      </c>
      <c r="X77">
        <f t="shared" si="62"/>
        <v>1.6000337343200002</v>
      </c>
      <c r="Y77">
        <f t="shared" si="63"/>
        <v>3.2049015010192203</v>
      </c>
      <c r="Z77">
        <f t="shared" si="64"/>
        <v>1.5054556636976537</v>
      </c>
      <c r="AA77">
        <f t="shared" si="65"/>
        <v>-8.4093284976013738</v>
      </c>
      <c r="AB77">
        <f t="shared" si="66"/>
        <v>78.695810787231224</v>
      </c>
      <c r="AC77">
        <f t="shared" si="67"/>
        <v>6.0131922282499559</v>
      </c>
      <c r="AD77">
        <f t="shared" si="68"/>
        <v>76.299674517879808</v>
      </c>
      <c r="AE77">
        <v>3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48355.39159289658</v>
      </c>
      <c r="AJ77" t="s">
        <v>303</v>
      </c>
      <c r="AK77" t="s">
        <v>303</v>
      </c>
      <c r="AL77">
        <v>0</v>
      </c>
      <c r="AM77">
        <v>0</v>
      </c>
      <c r="AN77" t="e">
        <f t="shared" si="72"/>
        <v>#DIV/0!</v>
      </c>
      <c r="AO77">
        <v>0</v>
      </c>
      <c r="AP77" t="s">
        <v>303</v>
      </c>
      <c r="AQ77" t="s">
        <v>303</v>
      </c>
      <c r="AR77">
        <v>0</v>
      </c>
      <c r="AS77">
        <v>0</v>
      </c>
      <c r="AT77" t="e">
        <f t="shared" si="73"/>
        <v>#DIV/0!</v>
      </c>
      <c r="AU77">
        <v>0.5</v>
      </c>
      <c r="AV77">
        <f t="shared" si="74"/>
        <v>0</v>
      </c>
      <c r="AW77">
        <f t="shared" si="75"/>
        <v>-0.54298675738237989</v>
      </c>
      <c r="AX77" t="e">
        <f t="shared" si="76"/>
        <v>#DIV/0!</v>
      </c>
      <c r="AY77" t="e">
        <f t="shared" si="77"/>
        <v>#DIV/0!</v>
      </c>
      <c r="AZ77" t="e">
        <f t="shared" si="78"/>
        <v>#DIV/0!</v>
      </c>
      <c r="BA77" t="e">
        <f t="shared" si="79"/>
        <v>#DIV/0!</v>
      </c>
      <c r="BB77" t="s">
        <v>303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 t="e">
        <f t="shared" si="84"/>
        <v>#DIV/0!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f t="shared" si="88"/>
        <v>0</v>
      </c>
      <c r="BM77">
        <f t="shared" si="89"/>
        <v>0</v>
      </c>
      <c r="BN77">
        <f t="shared" si="90"/>
        <v>0</v>
      </c>
      <c r="BO77">
        <f t="shared" si="91"/>
        <v>0</v>
      </c>
      <c r="BP77">
        <v>6</v>
      </c>
      <c r="BQ77">
        <v>0.5</v>
      </c>
      <c r="BR77" t="s">
        <v>304</v>
      </c>
      <c r="BS77">
        <v>1634305484</v>
      </c>
      <c r="BT77">
        <v>400.23599999999999</v>
      </c>
      <c r="BU77">
        <v>399.95600000000002</v>
      </c>
      <c r="BV77">
        <v>17.591000000000001</v>
      </c>
      <c r="BW77">
        <v>17.4786</v>
      </c>
      <c r="BX77">
        <v>397.73899999999998</v>
      </c>
      <c r="BY77">
        <v>17.490500000000001</v>
      </c>
      <c r="BZ77">
        <v>1000</v>
      </c>
      <c r="CA77">
        <v>90.857500000000002</v>
      </c>
      <c r="CB77">
        <v>0.10002</v>
      </c>
      <c r="CC77">
        <v>25.1326</v>
      </c>
      <c r="CD77">
        <v>24.604600000000001</v>
      </c>
      <c r="CE77">
        <v>999.9</v>
      </c>
      <c r="CF77">
        <v>0</v>
      </c>
      <c r="CG77">
        <v>0</v>
      </c>
      <c r="CH77">
        <v>10002.5</v>
      </c>
      <c r="CI77">
        <v>0</v>
      </c>
      <c r="CJ77">
        <v>1.5289399999999999E-3</v>
      </c>
      <c r="CK77">
        <v>0</v>
      </c>
      <c r="CL77">
        <v>0</v>
      </c>
      <c r="CM77">
        <v>0</v>
      </c>
      <c r="CN77">
        <v>0</v>
      </c>
      <c r="CO77">
        <v>3.48</v>
      </c>
      <c r="CP77">
        <v>0</v>
      </c>
      <c r="CQ77">
        <v>-10.25</v>
      </c>
      <c r="CR77">
        <v>-3.28</v>
      </c>
      <c r="CS77">
        <v>35.936999999999998</v>
      </c>
      <c r="CT77">
        <v>40.936999999999998</v>
      </c>
      <c r="CU77">
        <v>37.311999999999998</v>
      </c>
      <c r="CV77">
        <v>40.75</v>
      </c>
      <c r="CW77">
        <v>36</v>
      </c>
      <c r="CX77">
        <v>0</v>
      </c>
      <c r="CY77">
        <v>0</v>
      </c>
      <c r="CZ77">
        <v>0</v>
      </c>
      <c r="DA77">
        <v>1634305486.9000001</v>
      </c>
      <c r="DB77">
        <v>0</v>
      </c>
      <c r="DC77">
        <v>1.5848</v>
      </c>
      <c r="DD77">
        <v>4.1046153042114231</v>
      </c>
      <c r="DE77">
        <v>-2.5176923696881999</v>
      </c>
      <c r="DF77">
        <v>-4.2544000000000004</v>
      </c>
      <c r="DG77">
        <v>15</v>
      </c>
      <c r="DH77">
        <v>1634305389.5</v>
      </c>
      <c r="DI77" t="s">
        <v>413</v>
      </c>
      <c r="DJ77">
        <v>1634305389.5</v>
      </c>
      <c r="DK77">
        <v>1634305384.5</v>
      </c>
      <c r="DL77">
        <v>7</v>
      </c>
      <c r="DM77">
        <v>1.2999999999999999E-2</v>
      </c>
      <c r="DN77">
        <v>1E-3</v>
      </c>
      <c r="DO77">
        <v>2.4969999999999999</v>
      </c>
      <c r="DP77">
        <v>9.7000000000000003E-2</v>
      </c>
      <c r="DQ77">
        <v>400</v>
      </c>
      <c r="DR77">
        <v>17</v>
      </c>
      <c r="DS77">
        <v>0.5</v>
      </c>
      <c r="DT77">
        <v>0.1</v>
      </c>
      <c r="DU77">
        <v>0.29308309999999999</v>
      </c>
      <c r="DV77">
        <v>-0.22198194371482249</v>
      </c>
      <c r="DW77">
        <v>3.2364841943689451E-2</v>
      </c>
      <c r="DX77">
        <v>1</v>
      </c>
      <c r="DY77">
        <v>1.4302857142857139</v>
      </c>
      <c r="DZ77">
        <v>1.2248923679060699</v>
      </c>
      <c r="EA77">
        <v>1.830895933243434</v>
      </c>
      <c r="EB77">
        <v>0</v>
      </c>
      <c r="EC77">
        <v>0.1145973</v>
      </c>
      <c r="ED77">
        <v>-1.1758221388367639E-2</v>
      </c>
      <c r="EE77">
        <v>1.348380662127723E-3</v>
      </c>
      <c r="EF77">
        <v>1</v>
      </c>
      <c r="EG77">
        <v>2</v>
      </c>
      <c r="EH77">
        <v>3</v>
      </c>
      <c r="EI77" t="s">
        <v>306</v>
      </c>
      <c r="EJ77">
        <v>100</v>
      </c>
      <c r="EK77">
        <v>100</v>
      </c>
      <c r="EL77">
        <v>2.4969999999999999</v>
      </c>
      <c r="EM77">
        <v>0.10050000000000001</v>
      </c>
      <c r="EN77">
        <v>1.883814482994516</v>
      </c>
      <c r="EO77">
        <v>1.948427853356016E-3</v>
      </c>
      <c r="EP77">
        <v>-1.17243448438673E-6</v>
      </c>
      <c r="EQ77">
        <v>3.7522437633766031E-10</v>
      </c>
      <c r="ER77">
        <v>-5.9556579061081687E-2</v>
      </c>
      <c r="ES77">
        <v>1.324990706552629E-3</v>
      </c>
      <c r="ET77">
        <v>4.5198677459254959E-4</v>
      </c>
      <c r="EU77">
        <v>-2.6198240979392152E-7</v>
      </c>
      <c r="EV77">
        <v>2</v>
      </c>
      <c r="EW77">
        <v>2078</v>
      </c>
      <c r="EX77">
        <v>1</v>
      </c>
      <c r="EY77">
        <v>28</v>
      </c>
      <c r="EZ77">
        <v>1.6</v>
      </c>
      <c r="FA77">
        <v>1.7</v>
      </c>
      <c r="FB77">
        <v>1.62354</v>
      </c>
      <c r="FC77">
        <v>2.5158700000000001</v>
      </c>
      <c r="FD77">
        <v>2.8491200000000001</v>
      </c>
      <c r="FE77">
        <v>3.2141099999999998</v>
      </c>
      <c r="FF77">
        <v>3.0981399999999999</v>
      </c>
      <c r="FG77">
        <v>2.3974600000000001</v>
      </c>
      <c r="FH77">
        <v>30.5015</v>
      </c>
      <c r="FI77">
        <v>15.9445</v>
      </c>
      <c r="FJ77">
        <v>18</v>
      </c>
      <c r="FK77">
        <v>1055.6199999999999</v>
      </c>
      <c r="FL77">
        <v>828.34299999999996</v>
      </c>
      <c r="FM77">
        <v>25.0001</v>
      </c>
      <c r="FN77">
        <v>23.138100000000001</v>
      </c>
      <c r="FO77">
        <v>30.000299999999999</v>
      </c>
      <c r="FP77">
        <v>22.877400000000002</v>
      </c>
      <c r="FQ77">
        <v>22.938099999999999</v>
      </c>
      <c r="FR77">
        <v>32.496400000000001</v>
      </c>
      <c r="FS77">
        <v>17.3093</v>
      </c>
      <c r="FT77">
        <v>100</v>
      </c>
      <c r="FU77">
        <v>25</v>
      </c>
      <c r="FV77">
        <v>400</v>
      </c>
      <c r="FW77">
        <v>17.492000000000001</v>
      </c>
      <c r="FX77">
        <v>101.35299999999999</v>
      </c>
      <c r="FY77">
        <v>102.017</v>
      </c>
    </row>
    <row r="78" spans="1:181" x14ac:dyDescent="0.2">
      <c r="A78">
        <v>60</v>
      </c>
      <c r="B78">
        <v>1634305489</v>
      </c>
      <c r="C78">
        <v>2558</v>
      </c>
      <c r="D78" t="s">
        <v>434</v>
      </c>
      <c r="E78" t="s">
        <v>435</v>
      </c>
      <c r="F78" t="s">
        <v>302</v>
      </c>
      <c r="G78">
        <v>1634305489</v>
      </c>
      <c r="H78">
        <f t="shared" si="46"/>
        <v>1.9254472125419553E-4</v>
      </c>
      <c r="I78">
        <f t="shared" si="47"/>
        <v>0.19254472125419553</v>
      </c>
      <c r="J78">
        <f t="shared" si="48"/>
        <v>-0.51204605749508181</v>
      </c>
      <c r="K78">
        <f t="shared" si="49"/>
        <v>400.25700000000001</v>
      </c>
      <c r="L78">
        <f t="shared" si="50"/>
        <v>460.78196093043005</v>
      </c>
      <c r="M78">
        <f t="shared" si="51"/>
        <v>41.910822339683627</v>
      </c>
      <c r="N78">
        <f t="shared" si="52"/>
        <v>36.405722097587699</v>
      </c>
      <c r="O78">
        <f t="shared" si="53"/>
        <v>1.1366979429070705E-2</v>
      </c>
      <c r="P78">
        <f t="shared" si="54"/>
        <v>2.7639368131309237</v>
      </c>
      <c r="Q78">
        <f t="shared" si="55"/>
        <v>1.1341072297314169E-2</v>
      </c>
      <c r="R78">
        <f t="shared" si="56"/>
        <v>7.0904928733071092E-3</v>
      </c>
      <c r="S78">
        <f t="shared" si="57"/>
        <v>0</v>
      </c>
      <c r="T78">
        <f t="shared" si="58"/>
        <v>25.082771655675014</v>
      </c>
      <c r="U78">
        <f t="shared" si="59"/>
        <v>24.598800000000001</v>
      </c>
      <c r="V78">
        <f t="shared" si="60"/>
        <v>3.1044125118372849</v>
      </c>
      <c r="W78">
        <f t="shared" si="61"/>
        <v>49.918431769503115</v>
      </c>
      <c r="X78">
        <f t="shared" si="62"/>
        <v>1.60013197877764</v>
      </c>
      <c r="Y78">
        <f t="shared" si="63"/>
        <v>3.2054932858592236</v>
      </c>
      <c r="Z78">
        <f t="shared" si="64"/>
        <v>1.5042805330596449</v>
      </c>
      <c r="AA78">
        <f t="shared" si="65"/>
        <v>-8.4912222073100239</v>
      </c>
      <c r="AB78">
        <f t="shared" si="66"/>
        <v>80.003126172982164</v>
      </c>
      <c r="AC78">
        <f t="shared" si="67"/>
        <v>6.1144679874930103</v>
      </c>
      <c r="AD78">
        <f t="shared" si="68"/>
        <v>77.626371953165147</v>
      </c>
      <c r="AE78">
        <v>2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48336.703325763665</v>
      </c>
      <c r="AJ78" t="s">
        <v>303</v>
      </c>
      <c r="AK78" t="s">
        <v>303</v>
      </c>
      <c r="AL78">
        <v>0</v>
      </c>
      <c r="AM78">
        <v>0</v>
      </c>
      <c r="AN78" t="e">
        <f t="shared" si="72"/>
        <v>#DIV/0!</v>
      </c>
      <c r="AO78">
        <v>0</v>
      </c>
      <c r="AP78" t="s">
        <v>303</v>
      </c>
      <c r="AQ78" t="s">
        <v>303</v>
      </c>
      <c r="AR78">
        <v>0</v>
      </c>
      <c r="AS78">
        <v>0</v>
      </c>
      <c r="AT78" t="e">
        <f t="shared" si="73"/>
        <v>#DIV/0!</v>
      </c>
      <c r="AU78">
        <v>0.5</v>
      </c>
      <c r="AV78">
        <f t="shared" si="74"/>
        <v>0</v>
      </c>
      <c r="AW78">
        <f t="shared" si="75"/>
        <v>-0.51204605749508181</v>
      </c>
      <c r="AX78" t="e">
        <f t="shared" si="76"/>
        <v>#DIV/0!</v>
      </c>
      <c r="AY78" t="e">
        <f t="shared" si="77"/>
        <v>#DIV/0!</v>
      </c>
      <c r="AZ78" t="e">
        <f t="shared" si="78"/>
        <v>#DIV/0!</v>
      </c>
      <c r="BA78" t="e">
        <f t="shared" si="79"/>
        <v>#DIV/0!</v>
      </c>
      <c r="BB78" t="s">
        <v>303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 t="e">
        <f t="shared" si="84"/>
        <v>#DIV/0!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f t="shared" si="88"/>
        <v>0</v>
      </c>
      <c r="BM78">
        <f t="shared" si="89"/>
        <v>0</v>
      </c>
      <c r="BN78">
        <f t="shared" si="90"/>
        <v>0</v>
      </c>
      <c r="BO78">
        <f t="shared" si="91"/>
        <v>0</v>
      </c>
      <c r="BP78">
        <v>6</v>
      </c>
      <c r="BQ78">
        <v>0.5</v>
      </c>
      <c r="BR78" t="s">
        <v>304</v>
      </c>
      <c r="BS78">
        <v>1634305489</v>
      </c>
      <c r="BT78">
        <v>400.25700000000001</v>
      </c>
      <c r="BU78">
        <v>399.99599999999998</v>
      </c>
      <c r="BV78">
        <v>17.592400000000001</v>
      </c>
      <c r="BW78">
        <v>17.478899999999999</v>
      </c>
      <c r="BX78">
        <v>397.76</v>
      </c>
      <c r="BY78">
        <v>17.491900000000001</v>
      </c>
      <c r="BZ78">
        <v>999.95100000000002</v>
      </c>
      <c r="CA78">
        <v>90.855999999999995</v>
      </c>
      <c r="CB78">
        <v>9.9866099999999999E-2</v>
      </c>
      <c r="CC78">
        <v>25.1357</v>
      </c>
      <c r="CD78">
        <v>24.598800000000001</v>
      </c>
      <c r="CE78">
        <v>999.9</v>
      </c>
      <c r="CF78">
        <v>0</v>
      </c>
      <c r="CG78">
        <v>0</v>
      </c>
      <c r="CH78">
        <v>9998.75</v>
      </c>
      <c r="CI78">
        <v>0</v>
      </c>
      <c r="CJ78">
        <v>1.5289399999999999E-3</v>
      </c>
      <c r="CK78">
        <v>0</v>
      </c>
      <c r="CL78">
        <v>0</v>
      </c>
      <c r="CM78">
        <v>0</v>
      </c>
      <c r="CN78">
        <v>0</v>
      </c>
      <c r="CO78">
        <v>0.97</v>
      </c>
      <c r="CP78">
        <v>0</v>
      </c>
      <c r="CQ78">
        <v>-3.89</v>
      </c>
      <c r="CR78">
        <v>-1.38</v>
      </c>
      <c r="CS78">
        <v>35.436999999999998</v>
      </c>
      <c r="CT78">
        <v>40.936999999999998</v>
      </c>
      <c r="CU78">
        <v>37</v>
      </c>
      <c r="CV78">
        <v>40.561999999999998</v>
      </c>
      <c r="CW78">
        <v>36</v>
      </c>
      <c r="CX78">
        <v>0</v>
      </c>
      <c r="CY78">
        <v>0</v>
      </c>
      <c r="CZ78">
        <v>0</v>
      </c>
      <c r="DA78">
        <v>1634305492.3</v>
      </c>
      <c r="DB78">
        <v>0</v>
      </c>
      <c r="DC78">
        <v>1.2973076923076921</v>
      </c>
      <c r="DD78">
        <v>-3.4341881382023289</v>
      </c>
      <c r="DE78">
        <v>10.798290606616989</v>
      </c>
      <c r="DF78">
        <v>-4.2973076923076921</v>
      </c>
      <c r="DG78">
        <v>15</v>
      </c>
      <c r="DH78">
        <v>1634305389.5</v>
      </c>
      <c r="DI78" t="s">
        <v>413</v>
      </c>
      <c r="DJ78">
        <v>1634305389.5</v>
      </c>
      <c r="DK78">
        <v>1634305384.5</v>
      </c>
      <c r="DL78">
        <v>7</v>
      </c>
      <c r="DM78">
        <v>1.2999999999999999E-2</v>
      </c>
      <c r="DN78">
        <v>1E-3</v>
      </c>
      <c r="DO78">
        <v>2.4969999999999999</v>
      </c>
      <c r="DP78">
        <v>9.7000000000000003E-2</v>
      </c>
      <c r="DQ78">
        <v>400</v>
      </c>
      <c r="DR78">
        <v>17</v>
      </c>
      <c r="DS78">
        <v>0.5</v>
      </c>
      <c r="DT78">
        <v>0.1</v>
      </c>
      <c r="DU78">
        <v>0.27750085000000002</v>
      </c>
      <c r="DV78">
        <v>-0.14938748217636089</v>
      </c>
      <c r="DW78">
        <v>2.7793130124681889E-2</v>
      </c>
      <c r="DX78">
        <v>1</v>
      </c>
      <c r="DY78">
        <v>1.297575757575758</v>
      </c>
      <c r="DZ78">
        <v>1.6162680638891309</v>
      </c>
      <c r="EA78">
        <v>1.7956598015906771</v>
      </c>
      <c r="EB78">
        <v>0</v>
      </c>
      <c r="EC78">
        <v>0.113652275</v>
      </c>
      <c r="ED78">
        <v>-5.6387954971858136E-3</v>
      </c>
      <c r="EE78">
        <v>7.1824894665777224E-4</v>
      </c>
      <c r="EF78">
        <v>1</v>
      </c>
      <c r="EG78">
        <v>2</v>
      </c>
      <c r="EH78">
        <v>3</v>
      </c>
      <c r="EI78" t="s">
        <v>306</v>
      </c>
      <c r="EJ78">
        <v>100</v>
      </c>
      <c r="EK78">
        <v>100</v>
      </c>
      <c r="EL78">
        <v>2.4969999999999999</v>
      </c>
      <c r="EM78">
        <v>0.10050000000000001</v>
      </c>
      <c r="EN78">
        <v>1.883814482994516</v>
      </c>
      <c r="EO78">
        <v>1.948427853356016E-3</v>
      </c>
      <c r="EP78">
        <v>-1.17243448438673E-6</v>
      </c>
      <c r="EQ78">
        <v>3.7522437633766031E-10</v>
      </c>
      <c r="ER78">
        <v>-5.9556579061081687E-2</v>
      </c>
      <c r="ES78">
        <v>1.324990706552629E-3</v>
      </c>
      <c r="ET78">
        <v>4.5198677459254959E-4</v>
      </c>
      <c r="EU78">
        <v>-2.6198240979392152E-7</v>
      </c>
      <c r="EV78">
        <v>2</v>
      </c>
      <c r="EW78">
        <v>2078</v>
      </c>
      <c r="EX78">
        <v>1</v>
      </c>
      <c r="EY78">
        <v>28</v>
      </c>
      <c r="EZ78">
        <v>1.7</v>
      </c>
      <c r="FA78">
        <v>1.7</v>
      </c>
      <c r="FB78">
        <v>1.6223099999999999</v>
      </c>
      <c r="FC78">
        <v>2.5146500000000001</v>
      </c>
      <c r="FD78">
        <v>2.8491200000000001</v>
      </c>
      <c r="FE78">
        <v>3.2128899999999998</v>
      </c>
      <c r="FF78">
        <v>3.0981399999999999</v>
      </c>
      <c r="FG78">
        <v>2.36328</v>
      </c>
      <c r="FH78">
        <v>30.5015</v>
      </c>
      <c r="FI78">
        <v>15.9358</v>
      </c>
      <c r="FJ78">
        <v>18</v>
      </c>
      <c r="FK78">
        <v>1056.3699999999999</v>
      </c>
      <c r="FL78">
        <v>828.322</v>
      </c>
      <c r="FM78">
        <v>25.0002</v>
      </c>
      <c r="FN78">
        <v>23.14</v>
      </c>
      <c r="FO78">
        <v>30</v>
      </c>
      <c r="FP78">
        <v>22.879300000000001</v>
      </c>
      <c r="FQ78">
        <v>22.94</v>
      </c>
      <c r="FR78">
        <v>32.496000000000002</v>
      </c>
      <c r="FS78">
        <v>17.3093</v>
      </c>
      <c r="FT78">
        <v>100</v>
      </c>
      <c r="FU78">
        <v>25</v>
      </c>
      <c r="FV78">
        <v>400</v>
      </c>
      <c r="FW78">
        <v>17.492000000000001</v>
      </c>
      <c r="FX78">
        <v>101.355</v>
      </c>
      <c r="FY78">
        <v>102.017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330</v>
      </c>
      <c r="B16" t="s">
        <v>331</v>
      </c>
    </row>
    <row r="17" spans="1:2" x14ac:dyDescent="0.2">
      <c r="A17" t="s">
        <v>382</v>
      </c>
      <c r="B17" t="s">
        <v>383</v>
      </c>
    </row>
    <row r="18" spans="1:2" x14ac:dyDescent="0.2">
      <c r="A18" t="s">
        <v>409</v>
      </c>
      <c r="B18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2021-10-15T13:47:08Z</dcterms:created>
  <dcterms:modified xsi:type="dcterms:W3CDTF">2021-10-15T14:10:09Z</dcterms:modified>
</cp:coreProperties>
</file>