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aperkowski/git/joseph_greenhouse_phys_2021/aci_data/"/>
    </mc:Choice>
  </mc:AlternateContent>
  <xr:revisionPtr revIDLastSave="0" documentId="8_{B3B85665-236E-FB40-A12A-2DD7FB2779F6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127" i="1" l="1"/>
  <c r="S127" i="1" s="1"/>
  <c r="BN127" i="1"/>
  <c r="BL127" i="1"/>
  <c r="BM127" i="1" s="1"/>
  <c r="AV127" i="1" s="1"/>
  <c r="BI127" i="1"/>
  <c r="BH127" i="1"/>
  <c r="AZ127" i="1"/>
  <c r="AX127" i="1"/>
  <c r="AT127" i="1"/>
  <c r="AN127" i="1"/>
  <c r="BA127" i="1" s="1"/>
  <c r="BD127" i="1" s="1"/>
  <c r="AI127" i="1"/>
  <c r="AG127" i="1"/>
  <c r="K127" i="1" s="1"/>
  <c r="Y127" i="1"/>
  <c r="X127" i="1"/>
  <c r="W127" i="1"/>
  <c r="P127" i="1"/>
  <c r="N127" i="1"/>
  <c r="BO126" i="1"/>
  <c r="S126" i="1" s="1"/>
  <c r="BN126" i="1"/>
  <c r="BM126" i="1" s="1"/>
  <c r="AV126" i="1" s="1"/>
  <c r="AX126" i="1" s="1"/>
  <c r="BL126" i="1"/>
  <c r="BI126" i="1"/>
  <c r="BH126" i="1"/>
  <c r="BF126" i="1"/>
  <c r="BJ126" i="1" s="1"/>
  <c r="BK126" i="1" s="1"/>
  <c r="AZ126" i="1"/>
  <c r="AT126" i="1"/>
  <c r="AN126" i="1"/>
  <c r="BA126" i="1" s="1"/>
  <c r="BD126" i="1" s="1"/>
  <c r="AI126" i="1"/>
  <c r="AG126" i="1" s="1"/>
  <c r="Y126" i="1"/>
  <c r="X126" i="1"/>
  <c r="W126" i="1" s="1"/>
  <c r="P126" i="1"/>
  <c r="BO125" i="1"/>
  <c r="BN125" i="1"/>
  <c r="BL125" i="1"/>
  <c r="BI125" i="1"/>
  <c r="BH125" i="1"/>
  <c r="BD125" i="1"/>
  <c r="AZ125" i="1"/>
  <c r="AT125" i="1"/>
  <c r="AN125" i="1"/>
  <c r="BA125" i="1" s="1"/>
  <c r="AI125" i="1"/>
  <c r="AG125" i="1" s="1"/>
  <c r="Y125" i="1"/>
  <c r="W125" i="1" s="1"/>
  <c r="X125" i="1"/>
  <c r="P125" i="1"/>
  <c r="BO124" i="1"/>
  <c r="BN124" i="1"/>
  <c r="BL124" i="1"/>
  <c r="BM124" i="1" s="1"/>
  <c r="AV124" i="1" s="1"/>
  <c r="AX124" i="1" s="1"/>
  <c r="BI124" i="1"/>
  <c r="BH124" i="1"/>
  <c r="AZ124" i="1"/>
  <c r="AT124" i="1"/>
  <c r="AN124" i="1"/>
  <c r="BA124" i="1" s="1"/>
  <c r="BD124" i="1" s="1"/>
  <c r="AI124" i="1"/>
  <c r="AG124" i="1" s="1"/>
  <c r="AH124" i="1" s="1"/>
  <c r="Y124" i="1"/>
  <c r="X124" i="1"/>
  <c r="W124" i="1" s="1"/>
  <c r="P124" i="1"/>
  <c r="BO123" i="1"/>
  <c r="BN123" i="1"/>
  <c r="BL123" i="1"/>
  <c r="BM123" i="1" s="1"/>
  <c r="AV123" i="1" s="1"/>
  <c r="AX123" i="1" s="1"/>
  <c r="BI123" i="1"/>
  <c r="BH123" i="1"/>
  <c r="AZ123" i="1"/>
  <c r="AT123" i="1"/>
  <c r="AN123" i="1"/>
  <c r="BA123" i="1" s="1"/>
  <c r="BD123" i="1" s="1"/>
  <c r="AI123" i="1"/>
  <c r="AH123" i="1"/>
  <c r="AG123" i="1"/>
  <c r="K123" i="1" s="1"/>
  <c r="Y123" i="1"/>
  <c r="X123" i="1"/>
  <c r="W123" i="1" s="1"/>
  <c r="P123" i="1"/>
  <c r="N123" i="1"/>
  <c r="J123" i="1"/>
  <c r="AW123" i="1" s="1"/>
  <c r="AY123" i="1" s="1"/>
  <c r="BO122" i="1"/>
  <c r="BN122" i="1"/>
  <c r="BL122" i="1"/>
  <c r="BM122" i="1" s="1"/>
  <c r="BI122" i="1"/>
  <c r="BH122" i="1"/>
  <c r="AZ122" i="1"/>
  <c r="AV122" i="1"/>
  <c r="AX122" i="1" s="1"/>
  <c r="AT122" i="1"/>
  <c r="AN122" i="1"/>
  <c r="BA122" i="1" s="1"/>
  <c r="BD122" i="1" s="1"/>
  <c r="AI122" i="1"/>
  <c r="AG122" i="1" s="1"/>
  <c r="Y122" i="1"/>
  <c r="X122" i="1"/>
  <c r="W122" i="1" s="1"/>
  <c r="P122" i="1"/>
  <c r="BO121" i="1"/>
  <c r="BN121" i="1"/>
  <c r="BL121" i="1"/>
  <c r="BI121" i="1"/>
  <c r="BH121" i="1"/>
  <c r="AZ121" i="1"/>
  <c r="AT121" i="1"/>
  <c r="AN121" i="1"/>
  <c r="BA121" i="1" s="1"/>
  <c r="BD121" i="1" s="1"/>
  <c r="AI121" i="1"/>
  <c r="AG121" i="1"/>
  <c r="I121" i="1" s="1"/>
  <c r="H121" i="1" s="1"/>
  <c r="Y121" i="1"/>
  <c r="X121" i="1"/>
  <c r="W121" i="1"/>
  <c r="P121" i="1"/>
  <c r="N121" i="1"/>
  <c r="K121" i="1"/>
  <c r="J121" i="1"/>
  <c r="AW121" i="1" s="1"/>
  <c r="BO120" i="1"/>
  <c r="BN120" i="1"/>
  <c r="BL120" i="1"/>
  <c r="BM120" i="1" s="1"/>
  <c r="AV120" i="1" s="1"/>
  <c r="AX120" i="1" s="1"/>
  <c r="BI120" i="1"/>
  <c r="BH120" i="1"/>
  <c r="AZ120" i="1"/>
  <c r="AT120" i="1"/>
  <c r="AN120" i="1"/>
  <c r="BA120" i="1" s="1"/>
  <c r="BD120" i="1" s="1"/>
  <c r="AI120" i="1"/>
  <c r="AG120" i="1" s="1"/>
  <c r="AH120" i="1"/>
  <c r="Y120" i="1"/>
  <c r="X120" i="1"/>
  <c r="W120" i="1" s="1"/>
  <c r="P120" i="1"/>
  <c r="BO119" i="1"/>
  <c r="BN119" i="1"/>
  <c r="BL119" i="1"/>
  <c r="BM119" i="1" s="1"/>
  <c r="AV119" i="1" s="1"/>
  <c r="BI119" i="1"/>
  <c r="BH119" i="1"/>
  <c r="AZ119" i="1"/>
  <c r="AX119" i="1"/>
  <c r="AT119" i="1"/>
  <c r="AN119" i="1"/>
  <c r="BA119" i="1" s="1"/>
  <c r="BD119" i="1" s="1"/>
  <c r="AI119" i="1"/>
  <c r="AH119" i="1"/>
  <c r="AG119" i="1"/>
  <c r="K119" i="1" s="1"/>
  <c r="Y119" i="1"/>
  <c r="X119" i="1"/>
  <c r="W119" i="1" s="1"/>
  <c r="P119" i="1"/>
  <c r="N119" i="1"/>
  <c r="J119" i="1"/>
  <c r="AW119" i="1" s="1"/>
  <c r="AY119" i="1" s="1"/>
  <c r="BO118" i="1"/>
  <c r="BN118" i="1"/>
  <c r="BL118" i="1"/>
  <c r="BM118" i="1" s="1"/>
  <c r="AV118" i="1" s="1"/>
  <c r="AX118" i="1" s="1"/>
  <c r="BI118" i="1"/>
  <c r="BH118" i="1"/>
  <c r="AZ118" i="1"/>
  <c r="AT118" i="1"/>
  <c r="AN118" i="1"/>
  <c r="BA118" i="1" s="1"/>
  <c r="BD118" i="1" s="1"/>
  <c r="AI118" i="1"/>
  <c r="AG118" i="1" s="1"/>
  <c r="Y118" i="1"/>
  <c r="X118" i="1"/>
  <c r="W118" i="1" s="1"/>
  <c r="P118" i="1"/>
  <c r="N118" i="1"/>
  <c r="BO117" i="1"/>
  <c r="BN117" i="1"/>
  <c r="BL117" i="1"/>
  <c r="BI117" i="1"/>
  <c r="BH117" i="1"/>
  <c r="AZ117" i="1"/>
  <c r="AT117" i="1"/>
  <c r="AN117" i="1"/>
  <c r="BA117" i="1" s="1"/>
  <c r="BD117" i="1" s="1"/>
  <c r="AI117" i="1"/>
  <c r="AG117" i="1"/>
  <c r="I117" i="1" s="1"/>
  <c r="H117" i="1" s="1"/>
  <c r="Y117" i="1"/>
  <c r="X117" i="1"/>
  <c r="W117" i="1"/>
  <c r="P117" i="1"/>
  <c r="N117" i="1"/>
  <c r="K117" i="1"/>
  <c r="J117" i="1"/>
  <c r="AW117" i="1" s="1"/>
  <c r="BO116" i="1"/>
  <c r="BN116" i="1"/>
  <c r="BL116" i="1"/>
  <c r="BI116" i="1"/>
  <c r="BH116" i="1"/>
  <c r="AZ116" i="1"/>
  <c r="AT116" i="1"/>
  <c r="AN116" i="1"/>
  <c r="BA116" i="1" s="1"/>
  <c r="BD116" i="1" s="1"/>
  <c r="AI116" i="1"/>
  <c r="AG116" i="1" s="1"/>
  <c r="AH116" i="1"/>
  <c r="Y116" i="1"/>
  <c r="X116" i="1"/>
  <c r="W116" i="1" s="1"/>
  <c r="P116" i="1"/>
  <c r="J116" i="1"/>
  <c r="AW116" i="1" s="1"/>
  <c r="BO115" i="1"/>
  <c r="BN115" i="1"/>
  <c r="BL115" i="1"/>
  <c r="BM115" i="1" s="1"/>
  <c r="AV115" i="1" s="1"/>
  <c r="AX115" i="1" s="1"/>
  <c r="BI115" i="1"/>
  <c r="BH115" i="1"/>
  <c r="AZ115" i="1"/>
  <c r="AT115" i="1"/>
  <c r="AN115" i="1"/>
  <c r="BA115" i="1" s="1"/>
  <c r="BD115" i="1" s="1"/>
  <c r="AI115" i="1"/>
  <c r="AH115" i="1"/>
  <c r="AG115" i="1"/>
  <c r="I115" i="1" s="1"/>
  <c r="Y115" i="1"/>
  <c r="X115" i="1"/>
  <c r="W115" i="1" s="1"/>
  <c r="P115" i="1"/>
  <c r="N115" i="1"/>
  <c r="K115" i="1"/>
  <c r="J115" i="1"/>
  <c r="AW115" i="1" s="1"/>
  <c r="H115" i="1"/>
  <c r="BO114" i="1"/>
  <c r="BN114" i="1"/>
  <c r="BM114" i="1" s="1"/>
  <c r="BL114" i="1"/>
  <c r="BI114" i="1"/>
  <c r="BH114" i="1"/>
  <c r="AZ114" i="1"/>
  <c r="AV114" i="1"/>
  <c r="AX114" i="1" s="1"/>
  <c r="AT114" i="1"/>
  <c r="AN114" i="1"/>
  <c r="BA114" i="1" s="1"/>
  <c r="BD114" i="1" s="1"/>
  <c r="AI114" i="1"/>
  <c r="AG114" i="1" s="1"/>
  <c r="Y114" i="1"/>
  <c r="X114" i="1"/>
  <c r="W114" i="1" s="1"/>
  <c r="S114" i="1"/>
  <c r="P114" i="1"/>
  <c r="BO113" i="1"/>
  <c r="BN113" i="1"/>
  <c r="BL113" i="1"/>
  <c r="BI113" i="1"/>
  <c r="BH113" i="1"/>
  <c r="AZ113" i="1"/>
  <c r="AT113" i="1"/>
  <c r="AN113" i="1"/>
  <c r="BA113" i="1" s="1"/>
  <c r="BD113" i="1" s="1"/>
  <c r="AI113" i="1"/>
  <c r="AG113" i="1" s="1"/>
  <c r="Y113" i="1"/>
  <c r="X113" i="1"/>
  <c r="W113" i="1" s="1"/>
  <c r="P113" i="1"/>
  <c r="N113" i="1"/>
  <c r="BO112" i="1"/>
  <c r="BN112" i="1"/>
  <c r="BL112" i="1"/>
  <c r="BI112" i="1"/>
  <c r="BH112" i="1"/>
  <c r="AZ112" i="1"/>
  <c r="AT112" i="1"/>
  <c r="AN112" i="1"/>
  <c r="BA112" i="1" s="1"/>
  <c r="BD112" i="1" s="1"/>
  <c r="AI112" i="1"/>
  <c r="AH112" i="1"/>
  <c r="AG112" i="1"/>
  <c r="K112" i="1" s="1"/>
  <c r="Y112" i="1"/>
  <c r="X112" i="1"/>
  <c r="W112" i="1" s="1"/>
  <c r="P112" i="1"/>
  <c r="N112" i="1"/>
  <c r="J112" i="1"/>
  <c r="AW112" i="1" s="1"/>
  <c r="BO111" i="1"/>
  <c r="BN111" i="1"/>
  <c r="BL111" i="1"/>
  <c r="BI111" i="1"/>
  <c r="BH111" i="1"/>
  <c r="BD111" i="1"/>
  <c r="AZ111" i="1"/>
  <c r="AT111" i="1"/>
  <c r="AN111" i="1"/>
  <c r="BA111" i="1" s="1"/>
  <c r="AI111" i="1"/>
  <c r="AH111" i="1"/>
  <c r="AG111" i="1"/>
  <c r="I111" i="1" s="1"/>
  <c r="H111" i="1" s="1"/>
  <c r="Y111" i="1"/>
  <c r="X111" i="1"/>
  <c r="W111" i="1" s="1"/>
  <c r="P111" i="1"/>
  <c r="N111" i="1"/>
  <c r="K111" i="1"/>
  <c r="J111" i="1"/>
  <c r="AW111" i="1" s="1"/>
  <c r="BO110" i="1"/>
  <c r="BN110" i="1"/>
  <c r="BL110" i="1"/>
  <c r="BI110" i="1"/>
  <c r="BH110" i="1"/>
  <c r="AZ110" i="1"/>
  <c r="AT110" i="1"/>
  <c r="AN110" i="1"/>
  <c r="BA110" i="1" s="1"/>
  <c r="BD110" i="1" s="1"/>
  <c r="AI110" i="1"/>
  <c r="AG110" i="1" s="1"/>
  <c r="I110" i="1" s="1"/>
  <c r="AH110" i="1"/>
  <c r="AA110" i="1"/>
  <c r="Y110" i="1"/>
  <c r="X110" i="1"/>
  <c r="W110" i="1" s="1"/>
  <c r="P110" i="1"/>
  <c r="N110" i="1"/>
  <c r="K110" i="1"/>
  <c r="J110" i="1"/>
  <c r="AW110" i="1" s="1"/>
  <c r="H110" i="1"/>
  <c r="BO109" i="1"/>
  <c r="BN109" i="1"/>
  <c r="BL109" i="1"/>
  <c r="S109" i="1" s="1"/>
  <c r="BI109" i="1"/>
  <c r="BH109" i="1"/>
  <c r="BF109" i="1"/>
  <c r="BJ109" i="1" s="1"/>
  <c r="BK109" i="1" s="1"/>
  <c r="AZ109" i="1"/>
  <c r="AT109" i="1"/>
  <c r="AN109" i="1"/>
  <c r="BA109" i="1" s="1"/>
  <c r="BD109" i="1" s="1"/>
  <c r="AI109" i="1"/>
  <c r="AH109" i="1"/>
  <c r="AG109" i="1"/>
  <c r="K109" i="1" s="1"/>
  <c r="Y109" i="1"/>
  <c r="W109" i="1" s="1"/>
  <c r="X109" i="1"/>
  <c r="P109" i="1"/>
  <c r="N109" i="1"/>
  <c r="BO108" i="1"/>
  <c r="S108" i="1" s="1"/>
  <c r="BN108" i="1"/>
  <c r="BM108" i="1"/>
  <c r="AV108" i="1" s="1"/>
  <c r="AX108" i="1" s="1"/>
  <c r="BL108" i="1"/>
  <c r="BI108" i="1"/>
  <c r="BH108" i="1"/>
  <c r="AZ108" i="1"/>
  <c r="AW108" i="1"/>
  <c r="AT108" i="1"/>
  <c r="AN108" i="1"/>
  <c r="BA108" i="1" s="1"/>
  <c r="BD108" i="1" s="1"/>
  <c r="AI108" i="1"/>
  <c r="AG108" i="1"/>
  <c r="I108" i="1" s="1"/>
  <c r="H108" i="1" s="1"/>
  <c r="Y108" i="1"/>
  <c r="X108" i="1"/>
  <c r="W108" i="1"/>
  <c r="P108" i="1"/>
  <c r="N108" i="1"/>
  <c r="K108" i="1"/>
  <c r="J108" i="1"/>
  <c r="BO107" i="1"/>
  <c r="BN107" i="1"/>
  <c r="BM107" i="1" s="1"/>
  <c r="AV107" i="1" s="1"/>
  <c r="BL107" i="1"/>
  <c r="BI107" i="1"/>
  <c r="BH107" i="1"/>
  <c r="BF107" i="1"/>
  <c r="BJ107" i="1" s="1"/>
  <c r="BK107" i="1" s="1"/>
  <c r="BA107" i="1"/>
  <c r="BD107" i="1" s="1"/>
  <c r="AZ107" i="1"/>
  <c r="AT107" i="1"/>
  <c r="AN107" i="1"/>
  <c r="AI107" i="1"/>
  <c r="AG107" i="1" s="1"/>
  <c r="Y107" i="1"/>
  <c r="X107" i="1"/>
  <c r="W107" i="1" s="1"/>
  <c r="S107" i="1"/>
  <c r="P107" i="1"/>
  <c r="BO106" i="1"/>
  <c r="BN106" i="1"/>
  <c r="BL106" i="1"/>
  <c r="BI106" i="1"/>
  <c r="BH106" i="1"/>
  <c r="AZ106" i="1"/>
  <c r="AT106" i="1"/>
  <c r="AN106" i="1"/>
  <c r="BA106" i="1" s="1"/>
  <c r="BD106" i="1" s="1"/>
  <c r="AI106" i="1"/>
  <c r="AG106" i="1" s="1"/>
  <c r="Y106" i="1"/>
  <c r="W106" i="1" s="1"/>
  <c r="X106" i="1"/>
  <c r="P106" i="1"/>
  <c r="BO105" i="1"/>
  <c r="BN105" i="1"/>
  <c r="BL105" i="1"/>
  <c r="BM105" i="1" s="1"/>
  <c r="AV105" i="1" s="1"/>
  <c r="AX105" i="1" s="1"/>
  <c r="BI105" i="1"/>
  <c r="BH105" i="1"/>
  <c r="AZ105" i="1"/>
  <c r="AT105" i="1"/>
  <c r="AN105" i="1"/>
  <c r="BA105" i="1" s="1"/>
  <c r="BD105" i="1" s="1"/>
  <c r="AI105" i="1"/>
  <c r="AH105" i="1"/>
  <c r="AG105" i="1"/>
  <c r="K105" i="1" s="1"/>
  <c r="Y105" i="1"/>
  <c r="X105" i="1"/>
  <c r="W105" i="1" s="1"/>
  <c r="P105" i="1"/>
  <c r="BO104" i="1"/>
  <c r="BN104" i="1"/>
  <c r="BM104" i="1"/>
  <c r="AV104" i="1" s="1"/>
  <c r="BL104" i="1"/>
  <c r="BI104" i="1"/>
  <c r="BH104" i="1"/>
  <c r="AZ104" i="1"/>
  <c r="AW104" i="1"/>
  <c r="AY104" i="1" s="1"/>
  <c r="AT104" i="1"/>
  <c r="AX104" i="1" s="1"/>
  <c r="AN104" i="1"/>
  <c r="BA104" i="1" s="1"/>
  <c r="BD104" i="1" s="1"/>
  <c r="BF104" i="1" s="1"/>
  <c r="BJ104" i="1" s="1"/>
  <c r="BK104" i="1" s="1"/>
  <c r="AI104" i="1"/>
  <c r="AG104" i="1"/>
  <c r="I104" i="1" s="1"/>
  <c r="H104" i="1" s="1"/>
  <c r="AA104" i="1"/>
  <c r="Y104" i="1"/>
  <c r="X104" i="1"/>
  <c r="W104" i="1" s="1"/>
  <c r="U104" i="1"/>
  <c r="S104" i="1"/>
  <c r="T104" i="1" s="1"/>
  <c r="P104" i="1"/>
  <c r="N104" i="1"/>
  <c r="K104" i="1"/>
  <c r="J104" i="1"/>
  <c r="BO103" i="1"/>
  <c r="BN103" i="1"/>
  <c r="BM103" i="1" s="1"/>
  <c r="AV103" i="1" s="1"/>
  <c r="BL103" i="1"/>
  <c r="BI103" i="1"/>
  <c r="BH103" i="1"/>
  <c r="BA103" i="1"/>
  <c r="BD103" i="1" s="1"/>
  <c r="AZ103" i="1"/>
  <c r="AT103" i="1"/>
  <c r="AN103" i="1"/>
  <c r="AI103" i="1"/>
  <c r="AG103" i="1" s="1"/>
  <c r="Y103" i="1"/>
  <c r="X103" i="1"/>
  <c r="S103" i="1"/>
  <c r="P103" i="1"/>
  <c r="K103" i="1"/>
  <c r="I103" i="1"/>
  <c r="H103" i="1" s="1"/>
  <c r="BO102" i="1"/>
  <c r="BN102" i="1"/>
  <c r="BL102" i="1"/>
  <c r="BI102" i="1"/>
  <c r="BH102" i="1"/>
  <c r="BA102" i="1"/>
  <c r="BD102" i="1" s="1"/>
  <c r="AZ102" i="1"/>
  <c r="AT102" i="1"/>
  <c r="AN102" i="1"/>
  <c r="AI102" i="1"/>
  <c r="AG102" i="1"/>
  <c r="Y102" i="1"/>
  <c r="W102" i="1" s="1"/>
  <c r="X102" i="1"/>
  <c r="P102" i="1"/>
  <c r="N102" i="1"/>
  <c r="BO101" i="1"/>
  <c r="BN101" i="1"/>
  <c r="BL101" i="1"/>
  <c r="BI101" i="1"/>
  <c r="BH101" i="1"/>
  <c r="AZ101" i="1"/>
  <c r="AT101" i="1"/>
  <c r="AN101" i="1"/>
  <c r="BA101" i="1" s="1"/>
  <c r="BD101" i="1" s="1"/>
  <c r="BE101" i="1" s="1"/>
  <c r="AI101" i="1"/>
  <c r="AG101" i="1"/>
  <c r="Y101" i="1"/>
  <c r="X101" i="1"/>
  <c r="W101" i="1" s="1"/>
  <c r="P101" i="1"/>
  <c r="N101" i="1"/>
  <c r="BO100" i="1"/>
  <c r="BN100" i="1"/>
  <c r="BL100" i="1"/>
  <c r="S100" i="1" s="1"/>
  <c r="BI100" i="1"/>
  <c r="BH100" i="1"/>
  <c r="BD100" i="1"/>
  <c r="BG100" i="1" s="1"/>
  <c r="AZ100" i="1"/>
  <c r="AW100" i="1"/>
  <c r="AT100" i="1"/>
  <c r="AN100" i="1"/>
  <c r="BA100" i="1" s="1"/>
  <c r="AI100" i="1"/>
  <c r="AH100" i="1"/>
  <c r="AG100" i="1"/>
  <c r="I100" i="1" s="1"/>
  <c r="H100" i="1" s="1"/>
  <c r="Y100" i="1"/>
  <c r="X100" i="1"/>
  <c r="W100" i="1" s="1"/>
  <c r="P100" i="1"/>
  <c r="N100" i="1"/>
  <c r="K100" i="1"/>
  <c r="J100" i="1"/>
  <c r="BO99" i="1"/>
  <c r="BN99" i="1"/>
  <c r="BL99" i="1"/>
  <c r="BM99" i="1" s="1"/>
  <c r="AV99" i="1" s="1"/>
  <c r="AX99" i="1" s="1"/>
  <c r="BI99" i="1"/>
  <c r="BH99" i="1"/>
  <c r="BA99" i="1"/>
  <c r="BD99" i="1" s="1"/>
  <c r="AZ99" i="1"/>
  <c r="AT99" i="1"/>
  <c r="AN99" i="1"/>
  <c r="AI99" i="1"/>
  <c r="AG99" i="1" s="1"/>
  <c r="AH99" i="1"/>
  <c r="AA99" i="1"/>
  <c r="Y99" i="1"/>
  <c r="X99" i="1"/>
  <c r="S99" i="1"/>
  <c r="P99" i="1"/>
  <c r="N99" i="1"/>
  <c r="K99" i="1"/>
  <c r="J99" i="1"/>
  <c r="AW99" i="1" s="1"/>
  <c r="I99" i="1"/>
  <c r="H99" i="1"/>
  <c r="BO98" i="1"/>
  <c r="BN98" i="1"/>
  <c r="BL98" i="1"/>
  <c r="BI98" i="1"/>
  <c r="BH98" i="1"/>
  <c r="BA98" i="1"/>
  <c r="BD98" i="1" s="1"/>
  <c r="AZ98" i="1"/>
  <c r="AT98" i="1"/>
  <c r="AN98" i="1"/>
  <c r="AI98" i="1"/>
  <c r="AG98" i="1" s="1"/>
  <c r="AH98" i="1"/>
  <c r="Y98" i="1"/>
  <c r="X98" i="1"/>
  <c r="W98" i="1"/>
  <c r="P98" i="1"/>
  <c r="BO97" i="1"/>
  <c r="BN97" i="1"/>
  <c r="BL97" i="1"/>
  <c r="BI97" i="1"/>
  <c r="BH97" i="1"/>
  <c r="AZ97" i="1"/>
  <c r="AT97" i="1"/>
  <c r="AN97" i="1"/>
  <c r="BA97" i="1" s="1"/>
  <c r="BD97" i="1" s="1"/>
  <c r="AI97" i="1"/>
  <c r="AH97" i="1"/>
  <c r="AG97" i="1"/>
  <c r="K97" i="1" s="1"/>
  <c r="Y97" i="1"/>
  <c r="X97" i="1"/>
  <c r="W97" i="1"/>
  <c r="P97" i="1"/>
  <c r="N97" i="1"/>
  <c r="J97" i="1"/>
  <c r="AW97" i="1" s="1"/>
  <c r="I97" i="1"/>
  <c r="H97" i="1" s="1"/>
  <c r="BO96" i="1"/>
  <c r="BN96" i="1"/>
  <c r="BM96" i="1"/>
  <c r="BL96" i="1"/>
  <c r="BI96" i="1"/>
  <c r="BH96" i="1"/>
  <c r="BG96" i="1"/>
  <c r="BD96" i="1"/>
  <c r="BF96" i="1" s="1"/>
  <c r="BJ96" i="1" s="1"/>
  <c r="BK96" i="1" s="1"/>
  <c r="AZ96" i="1"/>
  <c r="AX96" i="1"/>
  <c r="AV96" i="1"/>
  <c r="AT96" i="1"/>
  <c r="AN96" i="1"/>
  <c r="BA96" i="1" s="1"/>
  <c r="AI96" i="1"/>
  <c r="AG96" i="1"/>
  <c r="I96" i="1" s="1"/>
  <c r="H96" i="1" s="1"/>
  <c r="Y96" i="1"/>
  <c r="X96" i="1"/>
  <c r="W96" i="1"/>
  <c r="S96" i="1"/>
  <c r="P96" i="1"/>
  <c r="N96" i="1"/>
  <c r="BO95" i="1"/>
  <c r="BN95" i="1"/>
  <c r="BL95" i="1"/>
  <c r="BI95" i="1"/>
  <c r="BH95" i="1"/>
  <c r="BD95" i="1"/>
  <c r="BA95" i="1"/>
  <c r="AZ95" i="1"/>
  <c r="AT95" i="1"/>
  <c r="AN95" i="1"/>
  <c r="AI95" i="1"/>
  <c r="AG95" i="1" s="1"/>
  <c r="AH95" i="1"/>
  <c r="Y95" i="1"/>
  <c r="X95" i="1"/>
  <c r="W95" i="1" s="1"/>
  <c r="P95" i="1"/>
  <c r="BO94" i="1"/>
  <c r="S94" i="1" s="1"/>
  <c r="BN94" i="1"/>
  <c r="BM94" i="1" s="1"/>
  <c r="BL94" i="1"/>
  <c r="BI94" i="1"/>
  <c r="BH94" i="1"/>
  <c r="AZ94" i="1"/>
  <c r="AX94" i="1"/>
  <c r="AV94" i="1"/>
  <c r="AT94" i="1"/>
  <c r="AN94" i="1"/>
  <c r="BA94" i="1" s="1"/>
  <c r="BD94" i="1" s="1"/>
  <c r="BE94" i="1" s="1"/>
  <c r="AI94" i="1"/>
  <c r="AH94" i="1"/>
  <c r="AG94" i="1"/>
  <c r="J94" i="1" s="1"/>
  <c r="AW94" i="1" s="1"/>
  <c r="AY94" i="1" s="1"/>
  <c r="Y94" i="1"/>
  <c r="X94" i="1"/>
  <c r="W94" i="1" s="1"/>
  <c r="P94" i="1"/>
  <c r="N94" i="1"/>
  <c r="K94" i="1"/>
  <c r="BO93" i="1"/>
  <c r="BN93" i="1"/>
  <c r="BL93" i="1"/>
  <c r="S93" i="1" s="1"/>
  <c r="BI93" i="1"/>
  <c r="BH93" i="1"/>
  <c r="AZ93" i="1"/>
  <c r="AT93" i="1"/>
  <c r="AN93" i="1"/>
  <c r="BA93" i="1" s="1"/>
  <c r="BD93" i="1" s="1"/>
  <c r="AI93" i="1"/>
  <c r="AG93" i="1" s="1"/>
  <c r="K93" i="1" s="1"/>
  <c r="Y93" i="1"/>
  <c r="X93" i="1"/>
  <c r="W93" i="1" s="1"/>
  <c r="P93" i="1"/>
  <c r="J93" i="1"/>
  <c r="AW93" i="1" s="1"/>
  <c r="BO92" i="1"/>
  <c r="BN92" i="1"/>
  <c r="BL92" i="1"/>
  <c r="BI92" i="1"/>
  <c r="BH92" i="1"/>
  <c r="BA92" i="1"/>
  <c r="BD92" i="1" s="1"/>
  <c r="AZ92" i="1"/>
  <c r="AT92" i="1"/>
  <c r="AN92" i="1"/>
  <c r="AI92" i="1"/>
  <c r="AG92" i="1" s="1"/>
  <c r="AH92" i="1"/>
  <c r="Y92" i="1"/>
  <c r="X92" i="1"/>
  <c r="W92" i="1" s="1"/>
  <c r="P92" i="1"/>
  <c r="J92" i="1"/>
  <c r="AW92" i="1" s="1"/>
  <c r="I92" i="1"/>
  <c r="H92" i="1" s="1"/>
  <c r="BO91" i="1"/>
  <c r="BN91" i="1"/>
  <c r="BL91" i="1"/>
  <c r="BM91" i="1" s="1"/>
  <c r="AV91" i="1" s="1"/>
  <c r="AX91" i="1" s="1"/>
  <c r="BI91" i="1"/>
  <c r="BH91" i="1"/>
  <c r="AZ91" i="1"/>
  <c r="AT91" i="1"/>
  <c r="AN91" i="1"/>
  <c r="BA91" i="1" s="1"/>
  <c r="BD91" i="1" s="1"/>
  <c r="AI91" i="1"/>
  <c r="AH91" i="1"/>
  <c r="AG91" i="1"/>
  <c r="Y91" i="1"/>
  <c r="X91" i="1"/>
  <c r="W91" i="1"/>
  <c r="P91" i="1"/>
  <c r="N91" i="1"/>
  <c r="BO90" i="1"/>
  <c r="BN90" i="1"/>
  <c r="BM90" i="1" s="1"/>
  <c r="BL90" i="1"/>
  <c r="BI90" i="1"/>
  <c r="BH90" i="1"/>
  <c r="BG90" i="1"/>
  <c r="AZ90" i="1"/>
  <c r="AV90" i="1"/>
  <c r="AX90" i="1" s="1"/>
  <c r="AT90" i="1"/>
  <c r="AN90" i="1"/>
  <c r="BA90" i="1" s="1"/>
  <c r="BD90" i="1" s="1"/>
  <c r="BE90" i="1" s="1"/>
  <c r="AI90" i="1"/>
  <c r="AH90" i="1"/>
  <c r="AG90" i="1"/>
  <c r="J90" i="1" s="1"/>
  <c r="AW90" i="1" s="1"/>
  <c r="AY90" i="1" s="1"/>
  <c r="Y90" i="1"/>
  <c r="X90" i="1"/>
  <c r="W90" i="1" s="1"/>
  <c r="S90" i="1"/>
  <c r="P90" i="1"/>
  <c r="N90" i="1"/>
  <c r="K90" i="1"/>
  <c r="BO89" i="1"/>
  <c r="BN89" i="1"/>
  <c r="BL89" i="1"/>
  <c r="S89" i="1" s="1"/>
  <c r="BI89" i="1"/>
  <c r="BH89" i="1"/>
  <c r="AZ89" i="1"/>
  <c r="AT89" i="1"/>
  <c r="AN89" i="1"/>
  <c r="BA89" i="1" s="1"/>
  <c r="BD89" i="1" s="1"/>
  <c r="AI89" i="1"/>
  <c r="AG89" i="1" s="1"/>
  <c r="AH89" i="1" s="1"/>
  <c r="AA89" i="1"/>
  <c r="Y89" i="1"/>
  <c r="X89" i="1"/>
  <c r="P89" i="1"/>
  <c r="N89" i="1"/>
  <c r="K89" i="1"/>
  <c r="J89" i="1"/>
  <c r="AW89" i="1" s="1"/>
  <c r="I89" i="1"/>
  <c r="H89" i="1" s="1"/>
  <c r="BO88" i="1"/>
  <c r="BN88" i="1"/>
  <c r="BL88" i="1"/>
  <c r="BI88" i="1"/>
  <c r="BH88" i="1"/>
  <c r="BA88" i="1"/>
  <c r="BD88" i="1" s="1"/>
  <c r="AZ88" i="1"/>
  <c r="AT88" i="1"/>
  <c r="AN88" i="1"/>
  <c r="AI88" i="1"/>
  <c r="AG88" i="1"/>
  <c r="Y88" i="1"/>
  <c r="X88" i="1"/>
  <c r="W88" i="1" s="1"/>
  <c r="P88" i="1"/>
  <c r="BO87" i="1"/>
  <c r="BN87" i="1"/>
  <c r="BL87" i="1"/>
  <c r="BI87" i="1"/>
  <c r="BH87" i="1"/>
  <c r="BD87" i="1"/>
  <c r="BE87" i="1" s="1"/>
  <c r="AZ87" i="1"/>
  <c r="AT87" i="1"/>
  <c r="AN87" i="1"/>
  <c r="BA87" i="1" s="1"/>
  <c r="AI87" i="1"/>
  <c r="AH87" i="1"/>
  <c r="AG87" i="1"/>
  <c r="K87" i="1" s="1"/>
  <c r="Y87" i="1"/>
  <c r="X87" i="1"/>
  <c r="W87" i="1"/>
  <c r="P87" i="1"/>
  <c r="N87" i="1"/>
  <c r="I87" i="1"/>
  <c r="H87" i="1" s="1"/>
  <c r="BO86" i="1"/>
  <c r="BN86" i="1"/>
  <c r="BM86" i="1"/>
  <c r="AV86" i="1" s="1"/>
  <c r="BL86" i="1"/>
  <c r="BI86" i="1"/>
  <c r="BH86" i="1"/>
  <c r="BD86" i="1"/>
  <c r="BG86" i="1" s="1"/>
  <c r="AZ86" i="1"/>
  <c r="AT86" i="1"/>
  <c r="AX86" i="1" s="1"/>
  <c r="AN86" i="1"/>
  <c r="BA86" i="1" s="1"/>
  <c r="AI86" i="1"/>
  <c r="AG86" i="1"/>
  <c r="Y86" i="1"/>
  <c r="X86" i="1"/>
  <c r="W86" i="1"/>
  <c r="S86" i="1"/>
  <c r="P86" i="1"/>
  <c r="BO85" i="1"/>
  <c r="S85" i="1" s="1"/>
  <c r="BN85" i="1"/>
  <c r="BM85" i="1"/>
  <c r="AV85" i="1" s="1"/>
  <c r="AX85" i="1" s="1"/>
  <c r="BL85" i="1"/>
  <c r="BI85" i="1"/>
  <c r="BH85" i="1"/>
  <c r="AZ85" i="1"/>
  <c r="AT85" i="1"/>
  <c r="AN85" i="1"/>
  <c r="BA85" i="1" s="1"/>
  <c r="BD85" i="1" s="1"/>
  <c r="AI85" i="1"/>
  <c r="AG85" i="1" s="1"/>
  <c r="AH85" i="1"/>
  <c r="Y85" i="1"/>
  <c r="X85" i="1"/>
  <c r="P85" i="1"/>
  <c r="N85" i="1"/>
  <c r="K85" i="1"/>
  <c r="J85" i="1"/>
  <c r="AW85" i="1" s="1"/>
  <c r="I85" i="1"/>
  <c r="H85" i="1" s="1"/>
  <c r="BO84" i="1"/>
  <c r="BN84" i="1"/>
  <c r="BM84" i="1"/>
  <c r="AV84" i="1" s="1"/>
  <c r="BL84" i="1"/>
  <c r="BI84" i="1"/>
  <c r="BH84" i="1"/>
  <c r="BF84" i="1"/>
  <c r="BJ84" i="1" s="1"/>
  <c r="BK84" i="1" s="1"/>
  <c r="BD84" i="1"/>
  <c r="BG84" i="1" s="1"/>
  <c r="BA84" i="1"/>
  <c r="AZ84" i="1"/>
  <c r="AT84" i="1"/>
  <c r="AX84" i="1" s="1"/>
  <c r="AN84" i="1"/>
  <c r="AI84" i="1"/>
  <c r="AG84" i="1" s="1"/>
  <c r="Y84" i="1"/>
  <c r="X84" i="1"/>
  <c r="W84" i="1" s="1"/>
  <c r="S84" i="1"/>
  <c r="P84" i="1"/>
  <c r="BO83" i="1"/>
  <c r="BN83" i="1"/>
  <c r="BL83" i="1"/>
  <c r="BI83" i="1"/>
  <c r="BH83" i="1"/>
  <c r="BG83" i="1"/>
  <c r="AZ83" i="1"/>
  <c r="AT83" i="1"/>
  <c r="AN83" i="1"/>
  <c r="BA83" i="1" s="1"/>
  <c r="BD83" i="1" s="1"/>
  <c r="AI83" i="1"/>
  <c r="AG83" i="1"/>
  <c r="K83" i="1" s="1"/>
  <c r="Y83" i="1"/>
  <c r="W83" i="1" s="1"/>
  <c r="X83" i="1"/>
  <c r="P83" i="1"/>
  <c r="J83" i="1"/>
  <c r="AW83" i="1" s="1"/>
  <c r="BO82" i="1"/>
  <c r="BN82" i="1"/>
  <c r="BL82" i="1"/>
  <c r="BI82" i="1"/>
  <c r="BH82" i="1"/>
  <c r="BD82" i="1"/>
  <c r="AZ82" i="1"/>
  <c r="AT82" i="1"/>
  <c r="AN82" i="1"/>
  <c r="BA82" i="1" s="1"/>
  <c r="AI82" i="1"/>
  <c r="AG82" i="1" s="1"/>
  <c r="AH82" i="1"/>
  <c r="Y82" i="1"/>
  <c r="X82" i="1"/>
  <c r="W82" i="1" s="1"/>
  <c r="P82" i="1"/>
  <c r="BO81" i="1"/>
  <c r="BN81" i="1"/>
  <c r="BL81" i="1"/>
  <c r="BM81" i="1" s="1"/>
  <c r="AV81" i="1" s="1"/>
  <c r="BI81" i="1"/>
  <c r="BH81" i="1"/>
  <c r="AZ81" i="1"/>
  <c r="AX81" i="1"/>
  <c r="AT81" i="1"/>
  <c r="AN81" i="1"/>
  <c r="BA81" i="1" s="1"/>
  <c r="BD81" i="1" s="1"/>
  <c r="AI81" i="1"/>
  <c r="AG81" i="1" s="1"/>
  <c r="AH81" i="1"/>
  <c r="Y81" i="1"/>
  <c r="X81" i="1"/>
  <c r="W81" i="1" s="1"/>
  <c r="P81" i="1"/>
  <c r="N81" i="1"/>
  <c r="BO80" i="1"/>
  <c r="BN80" i="1"/>
  <c r="BL80" i="1"/>
  <c r="BI80" i="1"/>
  <c r="BH80" i="1"/>
  <c r="AZ80" i="1"/>
  <c r="AT80" i="1"/>
  <c r="AN80" i="1"/>
  <c r="BA80" i="1" s="1"/>
  <c r="BD80" i="1" s="1"/>
  <c r="BF80" i="1" s="1"/>
  <c r="BJ80" i="1" s="1"/>
  <c r="BK80" i="1" s="1"/>
  <c r="AI80" i="1"/>
  <c r="AH80" i="1"/>
  <c r="AG80" i="1"/>
  <c r="K80" i="1" s="1"/>
  <c r="Y80" i="1"/>
  <c r="X80" i="1"/>
  <c r="W80" i="1" s="1"/>
  <c r="P80" i="1"/>
  <c r="N80" i="1"/>
  <c r="J80" i="1"/>
  <c r="AW80" i="1" s="1"/>
  <c r="BO79" i="1"/>
  <c r="BN79" i="1"/>
  <c r="BL79" i="1"/>
  <c r="BI79" i="1"/>
  <c r="BH79" i="1"/>
  <c r="AZ79" i="1"/>
  <c r="AT79" i="1"/>
  <c r="AN79" i="1"/>
  <c r="BA79" i="1" s="1"/>
  <c r="BD79" i="1" s="1"/>
  <c r="AI79" i="1"/>
  <c r="AH79" i="1"/>
  <c r="AG79" i="1"/>
  <c r="I79" i="1" s="1"/>
  <c r="Y79" i="1"/>
  <c r="X79" i="1"/>
  <c r="W79" i="1" s="1"/>
  <c r="P79" i="1"/>
  <c r="N79" i="1"/>
  <c r="K79" i="1"/>
  <c r="J79" i="1"/>
  <c r="AW79" i="1" s="1"/>
  <c r="H79" i="1"/>
  <c r="BO78" i="1"/>
  <c r="BN78" i="1"/>
  <c r="BL78" i="1"/>
  <c r="BI78" i="1"/>
  <c r="BH78" i="1"/>
  <c r="BD78" i="1"/>
  <c r="AZ78" i="1"/>
  <c r="AT78" i="1"/>
  <c r="AN78" i="1"/>
  <c r="BA78" i="1" s="1"/>
  <c r="AI78" i="1"/>
  <c r="AG78" i="1" s="1"/>
  <c r="AH78" i="1" s="1"/>
  <c r="Y78" i="1"/>
  <c r="X78" i="1"/>
  <c r="W78" i="1" s="1"/>
  <c r="P78" i="1"/>
  <c r="BO77" i="1"/>
  <c r="BN77" i="1"/>
  <c r="BL77" i="1"/>
  <c r="BI77" i="1"/>
  <c r="BH77" i="1"/>
  <c r="AZ77" i="1"/>
  <c r="AT77" i="1"/>
  <c r="AN77" i="1"/>
  <c r="BA77" i="1" s="1"/>
  <c r="BD77" i="1" s="1"/>
  <c r="BF77" i="1" s="1"/>
  <c r="BJ77" i="1" s="1"/>
  <c r="BK77" i="1" s="1"/>
  <c r="AI77" i="1"/>
  <c r="AG77" i="1" s="1"/>
  <c r="AH77" i="1" s="1"/>
  <c r="Y77" i="1"/>
  <c r="X77" i="1"/>
  <c r="W77" i="1" s="1"/>
  <c r="P77" i="1"/>
  <c r="BO76" i="1"/>
  <c r="BN76" i="1"/>
  <c r="BL76" i="1"/>
  <c r="BI76" i="1"/>
  <c r="BH76" i="1"/>
  <c r="AZ76" i="1"/>
  <c r="AT76" i="1"/>
  <c r="AN76" i="1"/>
  <c r="BA76" i="1" s="1"/>
  <c r="BD76" i="1" s="1"/>
  <c r="AI76" i="1"/>
  <c r="AH76" i="1"/>
  <c r="AG76" i="1"/>
  <c r="K76" i="1" s="1"/>
  <c r="Y76" i="1"/>
  <c r="X76" i="1"/>
  <c r="W76" i="1" s="1"/>
  <c r="P76" i="1"/>
  <c r="N76" i="1"/>
  <c r="J76" i="1"/>
  <c r="AW76" i="1" s="1"/>
  <c r="BO75" i="1"/>
  <c r="BN75" i="1"/>
  <c r="BL75" i="1"/>
  <c r="BI75" i="1"/>
  <c r="BH75" i="1"/>
  <c r="AZ75" i="1"/>
  <c r="AT75" i="1"/>
  <c r="AN75" i="1"/>
  <c r="BA75" i="1" s="1"/>
  <c r="BD75" i="1" s="1"/>
  <c r="AI75" i="1"/>
  <c r="AH75" i="1"/>
  <c r="AG75" i="1"/>
  <c r="I75" i="1" s="1"/>
  <c r="Y75" i="1"/>
  <c r="X75" i="1"/>
  <c r="W75" i="1" s="1"/>
  <c r="P75" i="1"/>
  <c r="N75" i="1"/>
  <c r="K75" i="1"/>
  <c r="J75" i="1"/>
  <c r="AW75" i="1" s="1"/>
  <c r="H75" i="1"/>
  <c r="BO74" i="1"/>
  <c r="BN74" i="1"/>
  <c r="BL74" i="1"/>
  <c r="BI74" i="1"/>
  <c r="BH74" i="1"/>
  <c r="BD74" i="1"/>
  <c r="AZ74" i="1"/>
  <c r="AT74" i="1"/>
  <c r="AN74" i="1"/>
  <c r="BA74" i="1" s="1"/>
  <c r="AI74" i="1"/>
  <c r="AG74" i="1" s="1"/>
  <c r="I74" i="1" s="1"/>
  <c r="H74" i="1" s="1"/>
  <c r="AH74" i="1"/>
  <c r="Y74" i="1"/>
  <c r="X74" i="1"/>
  <c r="W74" i="1" s="1"/>
  <c r="P74" i="1"/>
  <c r="BO73" i="1"/>
  <c r="BN73" i="1"/>
  <c r="BL73" i="1"/>
  <c r="BI73" i="1"/>
  <c r="BH73" i="1"/>
  <c r="BA73" i="1"/>
  <c r="BD73" i="1" s="1"/>
  <c r="AZ73" i="1"/>
  <c r="AT73" i="1"/>
  <c r="AN73" i="1"/>
  <c r="AI73" i="1"/>
  <c r="AG73" i="1" s="1"/>
  <c r="K73" i="1" s="1"/>
  <c r="AH73" i="1"/>
  <c r="Y73" i="1"/>
  <c r="X73" i="1"/>
  <c r="W73" i="1" s="1"/>
  <c r="P73" i="1"/>
  <c r="N73" i="1"/>
  <c r="J73" i="1"/>
  <c r="AW73" i="1" s="1"/>
  <c r="I73" i="1"/>
  <c r="H73" i="1" s="1"/>
  <c r="AA73" i="1" s="1"/>
  <c r="BO72" i="1"/>
  <c r="BN72" i="1"/>
  <c r="BL72" i="1"/>
  <c r="BI72" i="1"/>
  <c r="BH72" i="1"/>
  <c r="AZ72" i="1"/>
  <c r="AT72" i="1"/>
  <c r="AN72" i="1"/>
  <c r="BA72" i="1" s="1"/>
  <c r="BD72" i="1" s="1"/>
  <c r="AI72" i="1"/>
  <c r="AG72" i="1"/>
  <c r="Y72" i="1"/>
  <c r="X72" i="1"/>
  <c r="W72" i="1" s="1"/>
  <c r="P72" i="1"/>
  <c r="BO71" i="1"/>
  <c r="BN71" i="1"/>
  <c r="BL71" i="1"/>
  <c r="BI71" i="1"/>
  <c r="BH71" i="1"/>
  <c r="BD71" i="1"/>
  <c r="BE71" i="1" s="1"/>
  <c r="AZ71" i="1"/>
  <c r="AT71" i="1"/>
  <c r="AN71" i="1"/>
  <c r="BA71" i="1" s="1"/>
  <c r="AI71" i="1"/>
  <c r="AH71" i="1"/>
  <c r="AG71" i="1"/>
  <c r="I71" i="1" s="1"/>
  <c r="Y71" i="1"/>
  <c r="X71" i="1"/>
  <c r="W71" i="1" s="1"/>
  <c r="P71" i="1"/>
  <c r="N71" i="1"/>
  <c r="K71" i="1"/>
  <c r="J71" i="1"/>
  <c r="AW71" i="1" s="1"/>
  <c r="H71" i="1"/>
  <c r="BO70" i="1"/>
  <c r="BN70" i="1"/>
  <c r="BM70" i="1"/>
  <c r="AV70" i="1" s="1"/>
  <c r="AX70" i="1" s="1"/>
  <c r="BL70" i="1"/>
  <c r="S70" i="1" s="1"/>
  <c r="BI70" i="1"/>
  <c r="BH70" i="1"/>
  <c r="AZ70" i="1"/>
  <c r="AW70" i="1"/>
  <c r="AY70" i="1" s="1"/>
  <c r="AT70" i="1"/>
  <c r="AN70" i="1"/>
  <c r="BA70" i="1" s="1"/>
  <c r="BD70" i="1" s="1"/>
  <c r="AI70" i="1"/>
  <c r="AG70" i="1" s="1"/>
  <c r="K70" i="1" s="1"/>
  <c r="Y70" i="1"/>
  <c r="X70" i="1"/>
  <c r="W70" i="1" s="1"/>
  <c r="T70" i="1"/>
  <c r="U70" i="1" s="1"/>
  <c r="P70" i="1"/>
  <c r="N70" i="1"/>
  <c r="J70" i="1"/>
  <c r="I70" i="1"/>
  <c r="H70" i="1" s="1"/>
  <c r="BO69" i="1"/>
  <c r="BN69" i="1"/>
  <c r="BL69" i="1"/>
  <c r="BM69" i="1" s="1"/>
  <c r="AV69" i="1" s="1"/>
  <c r="BI69" i="1"/>
  <c r="BH69" i="1"/>
  <c r="BD69" i="1"/>
  <c r="BG69" i="1" s="1"/>
  <c r="AZ69" i="1"/>
  <c r="AT69" i="1"/>
  <c r="AN69" i="1"/>
  <c r="BA69" i="1" s="1"/>
  <c r="AI69" i="1"/>
  <c r="AG69" i="1"/>
  <c r="I69" i="1" s="1"/>
  <c r="H69" i="1" s="1"/>
  <c r="AA69" i="1"/>
  <c r="Y69" i="1"/>
  <c r="X69" i="1"/>
  <c r="W69" i="1"/>
  <c r="S69" i="1"/>
  <c r="P69" i="1"/>
  <c r="K69" i="1"/>
  <c r="J69" i="1"/>
  <c r="AW69" i="1" s="1"/>
  <c r="BO68" i="1"/>
  <c r="BN68" i="1"/>
  <c r="BL68" i="1"/>
  <c r="BI68" i="1"/>
  <c r="BH68" i="1"/>
  <c r="AZ68" i="1"/>
  <c r="AT68" i="1"/>
  <c r="AN68" i="1"/>
  <c r="BA68" i="1" s="1"/>
  <c r="BD68" i="1" s="1"/>
  <c r="AI68" i="1"/>
  <c r="AG68" i="1" s="1"/>
  <c r="AH68" i="1"/>
  <c r="Y68" i="1"/>
  <c r="X68" i="1"/>
  <c r="P68" i="1"/>
  <c r="J68" i="1"/>
  <c r="AW68" i="1" s="1"/>
  <c r="I68" i="1"/>
  <c r="H68" i="1" s="1"/>
  <c r="BO67" i="1"/>
  <c r="BN67" i="1"/>
  <c r="BM67" i="1"/>
  <c r="AV67" i="1" s="1"/>
  <c r="BL67" i="1"/>
  <c r="BI67" i="1"/>
  <c r="BH67" i="1"/>
  <c r="AZ67" i="1"/>
  <c r="AX67" i="1"/>
  <c r="AT67" i="1"/>
  <c r="AN67" i="1"/>
  <c r="BA67" i="1" s="1"/>
  <c r="BD67" i="1" s="1"/>
  <c r="AI67" i="1"/>
  <c r="AG67" i="1"/>
  <c r="Y67" i="1"/>
  <c r="X67" i="1"/>
  <c r="W67" i="1" s="1"/>
  <c r="S67" i="1"/>
  <c r="P67" i="1"/>
  <c r="BO66" i="1"/>
  <c r="BN66" i="1"/>
  <c r="BL66" i="1"/>
  <c r="BM66" i="1" s="1"/>
  <c r="AV66" i="1" s="1"/>
  <c r="AX66" i="1" s="1"/>
  <c r="BI66" i="1"/>
  <c r="BH66" i="1"/>
  <c r="BG66" i="1"/>
  <c r="BA66" i="1"/>
  <c r="BD66" i="1" s="1"/>
  <c r="BE66" i="1" s="1"/>
  <c r="AZ66" i="1"/>
  <c r="AT66" i="1"/>
  <c r="AN66" i="1"/>
  <c r="AI66" i="1"/>
  <c r="AG66" i="1" s="1"/>
  <c r="N66" i="1" s="1"/>
  <c r="Y66" i="1"/>
  <c r="X66" i="1"/>
  <c r="W66" i="1" s="1"/>
  <c r="P66" i="1"/>
  <c r="BO65" i="1"/>
  <c r="BN65" i="1"/>
  <c r="BL65" i="1"/>
  <c r="BM65" i="1" s="1"/>
  <c r="AV65" i="1" s="1"/>
  <c r="BI65" i="1"/>
  <c r="BH65" i="1"/>
  <c r="BD65" i="1"/>
  <c r="BG65" i="1" s="1"/>
  <c r="AZ65" i="1"/>
  <c r="AT65" i="1"/>
  <c r="AN65" i="1"/>
  <c r="BA65" i="1" s="1"/>
  <c r="AI65" i="1"/>
  <c r="AG65" i="1"/>
  <c r="Y65" i="1"/>
  <c r="X65" i="1"/>
  <c r="W65" i="1"/>
  <c r="P65" i="1"/>
  <c r="BO64" i="1"/>
  <c r="BN64" i="1"/>
  <c r="BL64" i="1"/>
  <c r="BI64" i="1"/>
  <c r="BH64" i="1"/>
  <c r="BA64" i="1"/>
  <c r="BD64" i="1" s="1"/>
  <c r="AZ64" i="1"/>
  <c r="AT64" i="1"/>
  <c r="AN64" i="1"/>
  <c r="AI64" i="1"/>
  <c r="AG64" i="1" s="1"/>
  <c r="K64" i="1" s="1"/>
  <c r="Y64" i="1"/>
  <c r="X64" i="1"/>
  <c r="P64" i="1"/>
  <c r="J64" i="1"/>
  <c r="AW64" i="1" s="1"/>
  <c r="BO63" i="1"/>
  <c r="BN63" i="1"/>
  <c r="BM63" i="1" s="1"/>
  <c r="AV63" i="1" s="1"/>
  <c r="BL63" i="1"/>
  <c r="BI63" i="1"/>
  <c r="BH63" i="1"/>
  <c r="BE63" i="1"/>
  <c r="AZ63" i="1"/>
  <c r="AT63" i="1"/>
  <c r="AX63" i="1" s="1"/>
  <c r="AN63" i="1"/>
  <c r="BA63" i="1" s="1"/>
  <c r="BD63" i="1" s="1"/>
  <c r="AI63" i="1"/>
  <c r="AG63" i="1"/>
  <c r="I63" i="1" s="1"/>
  <c r="H63" i="1" s="1"/>
  <c r="Y63" i="1"/>
  <c r="X63" i="1"/>
  <c r="W63" i="1" s="1"/>
  <c r="S63" i="1"/>
  <c r="P63" i="1"/>
  <c r="N63" i="1"/>
  <c r="K63" i="1"/>
  <c r="BO62" i="1"/>
  <c r="BN62" i="1"/>
  <c r="BL62" i="1"/>
  <c r="BI62" i="1"/>
  <c r="BH62" i="1"/>
  <c r="BA62" i="1"/>
  <c r="BD62" i="1" s="1"/>
  <c r="AZ62" i="1"/>
  <c r="AT62" i="1"/>
  <c r="AN62" i="1"/>
  <c r="AI62" i="1"/>
  <c r="AG62" i="1" s="1"/>
  <c r="K62" i="1" s="1"/>
  <c r="AH62" i="1"/>
  <c r="Y62" i="1"/>
  <c r="X62" i="1"/>
  <c r="W62" i="1" s="1"/>
  <c r="P62" i="1"/>
  <c r="J62" i="1"/>
  <c r="AW62" i="1" s="1"/>
  <c r="I62" i="1"/>
  <c r="H62" i="1" s="1"/>
  <c r="BO61" i="1"/>
  <c r="BN61" i="1"/>
  <c r="BL61" i="1"/>
  <c r="BM61" i="1" s="1"/>
  <c r="AV61" i="1" s="1"/>
  <c r="BI61" i="1"/>
  <c r="BH61" i="1"/>
  <c r="AZ61" i="1"/>
  <c r="AT61" i="1"/>
  <c r="AX61" i="1" s="1"/>
  <c r="AN61" i="1"/>
  <c r="BA61" i="1" s="1"/>
  <c r="BD61" i="1" s="1"/>
  <c r="AI61" i="1"/>
  <c r="AH61" i="1"/>
  <c r="AG61" i="1"/>
  <c r="I61" i="1" s="1"/>
  <c r="AA61" i="1"/>
  <c r="Y61" i="1"/>
  <c r="X61" i="1"/>
  <c r="W61" i="1" s="1"/>
  <c r="P61" i="1"/>
  <c r="N61" i="1"/>
  <c r="K61" i="1"/>
  <c r="J61" i="1"/>
  <c r="AW61" i="1" s="1"/>
  <c r="AY61" i="1" s="1"/>
  <c r="H61" i="1"/>
  <c r="BO60" i="1"/>
  <c r="BN60" i="1"/>
  <c r="BL60" i="1"/>
  <c r="BI60" i="1"/>
  <c r="BH60" i="1"/>
  <c r="BD60" i="1"/>
  <c r="AZ60" i="1"/>
  <c r="AT60" i="1"/>
  <c r="AN60" i="1"/>
  <c r="BA60" i="1" s="1"/>
  <c r="AI60" i="1"/>
  <c r="AG60" i="1" s="1"/>
  <c r="AH60" i="1"/>
  <c r="Y60" i="1"/>
  <c r="X60" i="1"/>
  <c r="W60" i="1" s="1"/>
  <c r="P60" i="1"/>
  <c r="J60" i="1"/>
  <c r="AW60" i="1" s="1"/>
  <c r="BO59" i="1"/>
  <c r="BN59" i="1"/>
  <c r="BL59" i="1"/>
  <c r="S59" i="1" s="1"/>
  <c r="BI59" i="1"/>
  <c r="BH59" i="1"/>
  <c r="AZ59" i="1"/>
  <c r="AT59" i="1"/>
  <c r="AN59" i="1"/>
  <c r="BA59" i="1" s="1"/>
  <c r="BD59" i="1" s="1"/>
  <c r="AI59" i="1"/>
  <c r="AG59" i="1"/>
  <c r="Y59" i="1"/>
  <c r="X59" i="1"/>
  <c r="W59" i="1"/>
  <c r="P59" i="1"/>
  <c r="N59" i="1"/>
  <c r="BO58" i="1"/>
  <c r="S58" i="1" s="1"/>
  <c r="BN58" i="1"/>
  <c r="BM58" i="1" s="1"/>
  <c r="BL58" i="1"/>
  <c r="BI58" i="1"/>
  <c r="BH58" i="1"/>
  <c r="BG58" i="1"/>
  <c r="BF58" i="1"/>
  <c r="BJ58" i="1" s="1"/>
  <c r="BK58" i="1" s="1"/>
  <c r="AZ58" i="1"/>
  <c r="AV58" i="1"/>
  <c r="AX58" i="1" s="1"/>
  <c r="AT58" i="1"/>
  <c r="AN58" i="1"/>
  <c r="BA58" i="1" s="1"/>
  <c r="BD58" i="1" s="1"/>
  <c r="BE58" i="1" s="1"/>
  <c r="AI58" i="1"/>
  <c r="AH58" i="1"/>
  <c r="AG58" i="1"/>
  <c r="J58" i="1" s="1"/>
  <c r="AW58" i="1" s="1"/>
  <c r="AY58" i="1" s="1"/>
  <c r="Y58" i="1"/>
  <c r="X58" i="1"/>
  <c r="W58" i="1" s="1"/>
  <c r="P58" i="1"/>
  <c r="N58" i="1"/>
  <c r="K58" i="1"/>
  <c r="BO57" i="1"/>
  <c r="BN57" i="1"/>
  <c r="BM57" i="1"/>
  <c r="AV57" i="1" s="1"/>
  <c r="BL57" i="1"/>
  <c r="S57" i="1" s="1"/>
  <c r="BI57" i="1"/>
  <c r="BH57" i="1"/>
  <c r="AZ57" i="1"/>
  <c r="AT57" i="1"/>
  <c r="AN57" i="1"/>
  <c r="BA57" i="1" s="1"/>
  <c r="BD57" i="1" s="1"/>
  <c r="AI57" i="1"/>
  <c r="AG57" i="1" s="1"/>
  <c r="Y57" i="1"/>
  <c r="X57" i="1"/>
  <c r="W57" i="1" s="1"/>
  <c r="P57" i="1"/>
  <c r="K57" i="1"/>
  <c r="J57" i="1"/>
  <c r="AW57" i="1" s="1"/>
  <c r="AY57" i="1" s="1"/>
  <c r="BO56" i="1"/>
  <c r="BN56" i="1"/>
  <c r="BL56" i="1"/>
  <c r="BM56" i="1" s="1"/>
  <c r="AV56" i="1" s="1"/>
  <c r="BI56" i="1"/>
  <c r="BH56" i="1"/>
  <c r="BA56" i="1"/>
  <c r="BD56" i="1" s="1"/>
  <c r="AZ56" i="1"/>
  <c r="AT56" i="1"/>
  <c r="AN56" i="1"/>
  <c r="AI56" i="1"/>
  <c r="AG56" i="1" s="1"/>
  <c r="AH56" i="1"/>
  <c r="Y56" i="1"/>
  <c r="X56" i="1"/>
  <c r="P56" i="1"/>
  <c r="BO55" i="1"/>
  <c r="BN55" i="1"/>
  <c r="BL55" i="1"/>
  <c r="BM55" i="1" s="1"/>
  <c r="AV55" i="1" s="1"/>
  <c r="AX55" i="1" s="1"/>
  <c r="BI55" i="1"/>
  <c r="BH55" i="1"/>
  <c r="AZ55" i="1"/>
  <c r="AT55" i="1"/>
  <c r="AN55" i="1"/>
  <c r="BA55" i="1" s="1"/>
  <c r="BD55" i="1" s="1"/>
  <c r="AI55" i="1"/>
  <c r="AG55" i="1"/>
  <c r="Y55" i="1"/>
  <c r="X55" i="1"/>
  <c r="W55" i="1"/>
  <c r="P55" i="1"/>
  <c r="N55" i="1"/>
  <c r="BO54" i="1"/>
  <c r="S54" i="1" s="1"/>
  <c r="BN54" i="1"/>
  <c r="BL54" i="1"/>
  <c r="BM54" i="1" s="1"/>
  <c r="BI54" i="1"/>
  <c r="BH54" i="1"/>
  <c r="AZ54" i="1"/>
  <c r="AW54" i="1"/>
  <c r="AV54" i="1"/>
  <c r="AX54" i="1" s="1"/>
  <c r="AT54" i="1"/>
  <c r="AN54" i="1"/>
  <c r="BA54" i="1" s="1"/>
  <c r="BD54" i="1" s="1"/>
  <c r="BE54" i="1" s="1"/>
  <c r="AI54" i="1"/>
  <c r="AH54" i="1"/>
  <c r="AG54" i="1"/>
  <c r="I54" i="1" s="1"/>
  <c r="H54" i="1" s="1"/>
  <c r="Y54" i="1"/>
  <c r="X54" i="1"/>
  <c r="W54" i="1" s="1"/>
  <c r="P54" i="1"/>
  <c r="N54" i="1"/>
  <c r="K54" i="1"/>
  <c r="J54" i="1"/>
  <c r="BO53" i="1"/>
  <c r="BN53" i="1"/>
  <c r="BL53" i="1"/>
  <c r="BM53" i="1" s="1"/>
  <c r="AV53" i="1" s="1"/>
  <c r="AX53" i="1" s="1"/>
  <c r="BI53" i="1"/>
  <c r="BH53" i="1"/>
  <c r="BD53" i="1"/>
  <c r="AZ53" i="1"/>
  <c r="AT53" i="1"/>
  <c r="AN53" i="1"/>
  <c r="BA53" i="1" s="1"/>
  <c r="AI53" i="1"/>
  <c r="AG53" i="1" s="1"/>
  <c r="Y53" i="1"/>
  <c r="X53" i="1"/>
  <c r="W53" i="1" s="1"/>
  <c r="S53" i="1"/>
  <c r="P53" i="1"/>
  <c r="J53" i="1"/>
  <c r="AW53" i="1" s="1"/>
  <c r="BO52" i="1"/>
  <c r="BN52" i="1"/>
  <c r="BL52" i="1"/>
  <c r="BI52" i="1"/>
  <c r="BH52" i="1"/>
  <c r="BA52" i="1"/>
  <c r="BD52" i="1" s="1"/>
  <c r="AZ52" i="1"/>
  <c r="AT52" i="1"/>
  <c r="AN52" i="1"/>
  <c r="AI52" i="1"/>
  <c r="AG52" i="1" s="1"/>
  <c r="AH52" i="1"/>
  <c r="Y52" i="1"/>
  <c r="X52" i="1"/>
  <c r="P52" i="1"/>
  <c r="J52" i="1"/>
  <c r="AW52" i="1" s="1"/>
  <c r="I52" i="1"/>
  <c r="H52" i="1" s="1"/>
  <c r="BO51" i="1"/>
  <c r="BN51" i="1"/>
  <c r="BL51" i="1"/>
  <c r="BI51" i="1"/>
  <c r="BH51" i="1"/>
  <c r="BD51" i="1"/>
  <c r="AZ51" i="1"/>
  <c r="AT51" i="1"/>
  <c r="AN51" i="1"/>
  <c r="BA51" i="1" s="1"/>
  <c r="AI51" i="1"/>
  <c r="AG51" i="1"/>
  <c r="Y51" i="1"/>
  <c r="X51" i="1"/>
  <c r="W51" i="1"/>
  <c r="P51" i="1"/>
  <c r="BO50" i="1"/>
  <c r="BN50" i="1"/>
  <c r="BL50" i="1"/>
  <c r="BM50" i="1" s="1"/>
  <c r="BI50" i="1"/>
  <c r="BH50" i="1"/>
  <c r="BG50" i="1"/>
  <c r="AZ50" i="1"/>
  <c r="AW50" i="1"/>
  <c r="AV50" i="1"/>
  <c r="AX50" i="1" s="1"/>
  <c r="AT50" i="1"/>
  <c r="AN50" i="1"/>
  <c r="BA50" i="1" s="1"/>
  <c r="BD50" i="1" s="1"/>
  <c r="BE50" i="1" s="1"/>
  <c r="AI50" i="1"/>
  <c r="AH50" i="1"/>
  <c r="AG50" i="1"/>
  <c r="I50" i="1" s="1"/>
  <c r="H50" i="1" s="1"/>
  <c r="Y50" i="1"/>
  <c r="X50" i="1"/>
  <c r="W50" i="1" s="1"/>
  <c r="P50" i="1"/>
  <c r="N50" i="1"/>
  <c r="K50" i="1"/>
  <c r="J50" i="1"/>
  <c r="BO49" i="1"/>
  <c r="BN49" i="1"/>
  <c r="BL49" i="1"/>
  <c r="BM49" i="1" s="1"/>
  <c r="AV49" i="1" s="1"/>
  <c r="AX49" i="1" s="1"/>
  <c r="BI49" i="1"/>
  <c r="BH49" i="1"/>
  <c r="BD49" i="1"/>
  <c r="AZ49" i="1"/>
  <c r="AT49" i="1"/>
  <c r="AN49" i="1"/>
  <c r="BA49" i="1" s="1"/>
  <c r="AI49" i="1"/>
  <c r="AG49" i="1" s="1"/>
  <c r="I49" i="1" s="1"/>
  <c r="H49" i="1" s="1"/>
  <c r="AH49" i="1"/>
  <c r="Y49" i="1"/>
  <c r="X49" i="1"/>
  <c r="W49" i="1" s="1"/>
  <c r="S49" i="1"/>
  <c r="P49" i="1"/>
  <c r="K49" i="1"/>
  <c r="J49" i="1"/>
  <c r="AW49" i="1" s="1"/>
  <c r="BO48" i="1"/>
  <c r="BN48" i="1"/>
  <c r="BM48" i="1"/>
  <c r="AV48" i="1" s="1"/>
  <c r="BL48" i="1"/>
  <c r="S48" i="1" s="1"/>
  <c r="BI48" i="1"/>
  <c r="BH48" i="1"/>
  <c r="BD48" i="1"/>
  <c r="BG48" i="1" s="1"/>
  <c r="BA48" i="1"/>
  <c r="AZ48" i="1"/>
  <c r="AT48" i="1"/>
  <c r="AN48" i="1"/>
  <c r="AI48" i="1"/>
  <c r="AG48" i="1"/>
  <c r="J48" i="1" s="1"/>
  <c r="AW48" i="1" s="1"/>
  <c r="AY48" i="1" s="1"/>
  <c r="Y48" i="1"/>
  <c r="X48" i="1"/>
  <c r="W48" i="1" s="1"/>
  <c r="P48" i="1"/>
  <c r="K48" i="1"/>
  <c r="BO47" i="1"/>
  <c r="BN47" i="1"/>
  <c r="BL47" i="1"/>
  <c r="BI47" i="1"/>
  <c r="BH47" i="1"/>
  <c r="AZ47" i="1"/>
  <c r="AT47" i="1"/>
  <c r="AN47" i="1"/>
  <c r="BA47" i="1" s="1"/>
  <c r="BD47" i="1" s="1"/>
  <c r="AI47" i="1"/>
  <c r="AG47" i="1"/>
  <c r="Y47" i="1"/>
  <c r="W47" i="1" s="1"/>
  <c r="X47" i="1"/>
  <c r="P47" i="1"/>
  <c r="BO46" i="1"/>
  <c r="BN46" i="1"/>
  <c r="BL46" i="1"/>
  <c r="BI46" i="1"/>
  <c r="BH46" i="1"/>
  <c r="BA46" i="1"/>
  <c r="BD46" i="1" s="1"/>
  <c r="AZ46" i="1"/>
  <c r="AT46" i="1"/>
  <c r="AN46" i="1"/>
  <c r="AI46" i="1"/>
  <c r="AG46" i="1" s="1"/>
  <c r="Y46" i="1"/>
  <c r="W46" i="1" s="1"/>
  <c r="X46" i="1"/>
  <c r="P46" i="1"/>
  <c r="BO45" i="1"/>
  <c r="BN45" i="1"/>
  <c r="BL45" i="1"/>
  <c r="BM45" i="1" s="1"/>
  <c r="AV45" i="1" s="1"/>
  <c r="BI45" i="1"/>
  <c r="BH45" i="1"/>
  <c r="AZ45" i="1"/>
  <c r="AT45" i="1"/>
  <c r="AN45" i="1"/>
  <c r="BA45" i="1" s="1"/>
  <c r="BD45" i="1" s="1"/>
  <c r="AI45" i="1"/>
  <c r="AG45" i="1"/>
  <c r="Y45" i="1"/>
  <c r="X45" i="1"/>
  <c r="W45" i="1"/>
  <c r="P45" i="1"/>
  <c r="BO44" i="1"/>
  <c r="BN44" i="1"/>
  <c r="BL44" i="1"/>
  <c r="BM44" i="1" s="1"/>
  <c r="AV44" i="1" s="1"/>
  <c r="AX44" i="1" s="1"/>
  <c r="BI44" i="1"/>
  <c r="BH44" i="1"/>
  <c r="AZ44" i="1"/>
  <c r="AT44" i="1"/>
  <c r="AN44" i="1"/>
  <c r="BA44" i="1" s="1"/>
  <c r="BD44" i="1" s="1"/>
  <c r="AI44" i="1"/>
  <c r="AH44" i="1"/>
  <c r="AG44" i="1"/>
  <c r="K44" i="1" s="1"/>
  <c r="Y44" i="1"/>
  <c r="X44" i="1"/>
  <c r="W44" i="1" s="1"/>
  <c r="P44" i="1"/>
  <c r="N44" i="1"/>
  <c r="BO43" i="1"/>
  <c r="BN43" i="1"/>
  <c r="BM43" i="1"/>
  <c r="AV43" i="1" s="1"/>
  <c r="BL43" i="1"/>
  <c r="BI43" i="1"/>
  <c r="BH43" i="1"/>
  <c r="BE43" i="1"/>
  <c r="AZ43" i="1"/>
  <c r="AW43" i="1"/>
  <c r="AY43" i="1" s="1"/>
  <c r="AT43" i="1"/>
  <c r="AX43" i="1" s="1"/>
  <c r="AN43" i="1"/>
  <c r="BA43" i="1" s="1"/>
  <c r="BD43" i="1" s="1"/>
  <c r="AI43" i="1"/>
  <c r="AH43" i="1"/>
  <c r="AG43" i="1"/>
  <c r="I43" i="1" s="1"/>
  <c r="H43" i="1" s="1"/>
  <c r="AA43" i="1"/>
  <c r="Y43" i="1"/>
  <c r="X43" i="1"/>
  <c r="W43" i="1" s="1"/>
  <c r="S43" i="1"/>
  <c r="P43" i="1"/>
  <c r="N43" i="1"/>
  <c r="K43" i="1"/>
  <c r="J43" i="1"/>
  <c r="BO42" i="1"/>
  <c r="BN42" i="1"/>
  <c r="BL42" i="1"/>
  <c r="BM42" i="1" s="1"/>
  <c r="AV42" i="1" s="1"/>
  <c r="BI42" i="1"/>
  <c r="BH42" i="1"/>
  <c r="BA42" i="1"/>
  <c r="BD42" i="1" s="1"/>
  <c r="AZ42" i="1"/>
  <c r="AT42" i="1"/>
  <c r="AN42" i="1"/>
  <c r="AI42" i="1"/>
  <c r="AG42" i="1" s="1"/>
  <c r="I42" i="1" s="1"/>
  <c r="H42" i="1" s="1"/>
  <c r="Y42" i="1"/>
  <c r="X42" i="1"/>
  <c r="P42" i="1"/>
  <c r="BO41" i="1"/>
  <c r="BN41" i="1"/>
  <c r="BL41" i="1"/>
  <c r="BM41" i="1" s="1"/>
  <c r="AV41" i="1" s="1"/>
  <c r="AX41" i="1" s="1"/>
  <c r="BI41" i="1"/>
  <c r="BH41" i="1"/>
  <c r="AZ41" i="1"/>
  <c r="AT41" i="1"/>
  <c r="AN41" i="1"/>
  <c r="BA41" i="1" s="1"/>
  <c r="BD41" i="1" s="1"/>
  <c r="AI41" i="1"/>
  <c r="AG41" i="1"/>
  <c r="Y41" i="1"/>
  <c r="X41" i="1"/>
  <c r="W41" i="1"/>
  <c r="P41" i="1"/>
  <c r="BO40" i="1"/>
  <c r="BN40" i="1"/>
  <c r="BL40" i="1"/>
  <c r="BM40" i="1" s="1"/>
  <c r="AV40" i="1" s="1"/>
  <c r="AX40" i="1" s="1"/>
  <c r="BI40" i="1"/>
  <c r="BH40" i="1"/>
  <c r="AZ40" i="1"/>
  <c r="AT40" i="1"/>
  <c r="AN40" i="1"/>
  <c r="BA40" i="1" s="1"/>
  <c r="BD40" i="1" s="1"/>
  <c r="AI40" i="1"/>
  <c r="AH40" i="1"/>
  <c r="AG40" i="1"/>
  <c r="K40" i="1" s="1"/>
  <c r="Y40" i="1"/>
  <c r="X40" i="1"/>
  <c r="W40" i="1" s="1"/>
  <c r="P40" i="1"/>
  <c r="N40" i="1"/>
  <c r="BO39" i="1"/>
  <c r="BN39" i="1"/>
  <c r="BM39" i="1"/>
  <c r="AV39" i="1" s="1"/>
  <c r="BL39" i="1"/>
  <c r="BI39" i="1"/>
  <c r="BH39" i="1"/>
  <c r="BE39" i="1"/>
  <c r="AZ39" i="1"/>
  <c r="AW39" i="1"/>
  <c r="AT39" i="1"/>
  <c r="AN39" i="1"/>
  <c r="BA39" i="1" s="1"/>
  <c r="BD39" i="1" s="1"/>
  <c r="AI39" i="1"/>
  <c r="AH39" i="1"/>
  <c r="AG39" i="1"/>
  <c r="I39" i="1" s="1"/>
  <c r="H39" i="1" s="1"/>
  <c r="AA39" i="1"/>
  <c r="Y39" i="1"/>
  <c r="X39" i="1"/>
  <c r="W39" i="1" s="1"/>
  <c r="S39" i="1"/>
  <c r="P39" i="1"/>
  <c r="N39" i="1"/>
  <c r="K39" i="1"/>
  <c r="J39" i="1"/>
  <c r="BO38" i="1"/>
  <c r="BN38" i="1"/>
  <c r="BL38" i="1"/>
  <c r="BM38" i="1" s="1"/>
  <c r="AV38" i="1" s="1"/>
  <c r="BI38" i="1"/>
  <c r="BH38" i="1"/>
  <c r="BA38" i="1"/>
  <c r="BD38" i="1" s="1"/>
  <c r="AZ38" i="1"/>
  <c r="AT38" i="1"/>
  <c r="AX38" i="1" s="1"/>
  <c r="AN38" i="1"/>
  <c r="AI38" i="1"/>
  <c r="AG38" i="1" s="1"/>
  <c r="Y38" i="1"/>
  <c r="X38" i="1"/>
  <c r="W38" i="1" s="1"/>
  <c r="P38" i="1"/>
  <c r="I38" i="1"/>
  <c r="H38" i="1" s="1"/>
  <c r="AA38" i="1" s="1"/>
  <c r="BO37" i="1"/>
  <c r="BN37" i="1"/>
  <c r="BL37" i="1"/>
  <c r="BM37" i="1" s="1"/>
  <c r="AV37" i="1" s="1"/>
  <c r="AX37" i="1" s="1"/>
  <c r="BI37" i="1"/>
  <c r="BH37" i="1"/>
  <c r="AZ37" i="1"/>
  <c r="AT37" i="1"/>
  <c r="AN37" i="1"/>
  <c r="BA37" i="1" s="1"/>
  <c r="BD37" i="1" s="1"/>
  <c r="AI37" i="1"/>
  <c r="AG37" i="1"/>
  <c r="Y37" i="1"/>
  <c r="X37" i="1"/>
  <c r="W37" i="1"/>
  <c r="P37" i="1"/>
  <c r="BO36" i="1"/>
  <c r="BN36" i="1"/>
  <c r="BL36" i="1"/>
  <c r="BM36" i="1" s="1"/>
  <c r="AV36" i="1" s="1"/>
  <c r="AX36" i="1" s="1"/>
  <c r="BI36" i="1"/>
  <c r="BH36" i="1"/>
  <c r="BG36" i="1"/>
  <c r="AZ36" i="1"/>
  <c r="AT36" i="1"/>
  <c r="AN36" i="1"/>
  <c r="BA36" i="1" s="1"/>
  <c r="BD36" i="1" s="1"/>
  <c r="AI36" i="1"/>
  <c r="AH36" i="1"/>
  <c r="AG36" i="1"/>
  <c r="K36" i="1" s="1"/>
  <c r="Y36" i="1"/>
  <c r="X36" i="1"/>
  <c r="W36" i="1" s="1"/>
  <c r="P36" i="1"/>
  <c r="N36" i="1"/>
  <c r="BO35" i="1"/>
  <c r="BN35" i="1"/>
  <c r="BM35" i="1"/>
  <c r="AV35" i="1" s="1"/>
  <c r="BL35" i="1"/>
  <c r="BI35" i="1"/>
  <c r="BH35" i="1"/>
  <c r="AZ35" i="1"/>
  <c r="AW35" i="1"/>
  <c r="AT35" i="1"/>
  <c r="AN35" i="1"/>
  <c r="BA35" i="1" s="1"/>
  <c r="BD35" i="1" s="1"/>
  <c r="AI35" i="1"/>
  <c r="AH35" i="1"/>
  <c r="AG35" i="1"/>
  <c r="AA35" i="1"/>
  <c r="Y35" i="1"/>
  <c r="X35" i="1"/>
  <c r="W35" i="1" s="1"/>
  <c r="S35" i="1"/>
  <c r="P35" i="1"/>
  <c r="N35" i="1"/>
  <c r="K35" i="1"/>
  <c r="J35" i="1"/>
  <c r="I35" i="1"/>
  <c r="H35" i="1"/>
  <c r="BO34" i="1"/>
  <c r="BN34" i="1"/>
  <c r="BL34" i="1"/>
  <c r="BM34" i="1" s="1"/>
  <c r="AV34" i="1" s="1"/>
  <c r="BI34" i="1"/>
  <c r="BH34" i="1"/>
  <c r="BA34" i="1"/>
  <c r="BD34" i="1" s="1"/>
  <c r="AZ34" i="1"/>
  <c r="AT34" i="1"/>
  <c r="AN34" i="1"/>
  <c r="AI34" i="1"/>
  <c r="AG34" i="1" s="1"/>
  <c r="Y34" i="1"/>
  <c r="X34" i="1"/>
  <c r="W34" i="1" s="1"/>
  <c r="P34" i="1"/>
  <c r="BO33" i="1"/>
  <c r="BN33" i="1"/>
  <c r="BL33" i="1"/>
  <c r="BM33" i="1" s="1"/>
  <c r="AV33" i="1" s="1"/>
  <c r="AX33" i="1" s="1"/>
  <c r="BI33" i="1"/>
  <c r="BH33" i="1"/>
  <c r="AZ33" i="1"/>
  <c r="AT33" i="1"/>
  <c r="AN33" i="1"/>
  <c r="BA33" i="1" s="1"/>
  <c r="BD33" i="1" s="1"/>
  <c r="AI33" i="1"/>
  <c r="AG33" i="1"/>
  <c r="Y33" i="1"/>
  <c r="X33" i="1"/>
  <c r="W33" i="1"/>
  <c r="P33" i="1"/>
  <c r="BO32" i="1"/>
  <c r="BN32" i="1"/>
  <c r="BL32" i="1"/>
  <c r="BM32" i="1" s="1"/>
  <c r="AV32" i="1" s="1"/>
  <c r="AX32" i="1" s="1"/>
  <c r="BI32" i="1"/>
  <c r="BH32" i="1"/>
  <c r="AZ32" i="1"/>
  <c r="AT32" i="1"/>
  <c r="AN32" i="1"/>
  <c r="BA32" i="1" s="1"/>
  <c r="BD32" i="1" s="1"/>
  <c r="AI32" i="1"/>
  <c r="AH32" i="1"/>
  <c r="AG32" i="1"/>
  <c r="K32" i="1" s="1"/>
  <c r="Y32" i="1"/>
  <c r="X32" i="1"/>
  <c r="W32" i="1" s="1"/>
  <c r="P32" i="1"/>
  <c r="N32" i="1"/>
  <c r="BO31" i="1"/>
  <c r="BN31" i="1"/>
  <c r="BM31" i="1" s="1"/>
  <c r="AV31" i="1" s="1"/>
  <c r="BL31" i="1"/>
  <c r="BI31" i="1"/>
  <c r="BH31" i="1"/>
  <c r="BE31" i="1"/>
  <c r="AZ31" i="1"/>
  <c r="AW31" i="1"/>
  <c r="AT31" i="1"/>
  <c r="AN31" i="1"/>
  <c r="BA31" i="1" s="1"/>
  <c r="BD31" i="1" s="1"/>
  <c r="AI31" i="1"/>
  <c r="AH31" i="1"/>
  <c r="AG31" i="1"/>
  <c r="AA31" i="1"/>
  <c r="Y31" i="1"/>
  <c r="X31" i="1"/>
  <c r="W31" i="1" s="1"/>
  <c r="T31" i="1"/>
  <c r="U31" i="1" s="1"/>
  <c r="S31" i="1"/>
  <c r="P31" i="1"/>
  <c r="N31" i="1"/>
  <c r="K31" i="1"/>
  <c r="L31" i="1" s="1"/>
  <c r="M31" i="1" s="1"/>
  <c r="J31" i="1"/>
  <c r="I31" i="1"/>
  <c r="H31" i="1"/>
  <c r="Q31" i="1" s="1"/>
  <c r="O31" i="1" s="1"/>
  <c r="R31" i="1" s="1"/>
  <c r="BO30" i="1"/>
  <c r="BN30" i="1"/>
  <c r="BL30" i="1"/>
  <c r="BI30" i="1"/>
  <c r="BH30" i="1"/>
  <c r="BD30" i="1"/>
  <c r="BA30" i="1"/>
  <c r="AZ30" i="1"/>
  <c r="AT30" i="1"/>
  <c r="AN30" i="1"/>
  <c r="AI30" i="1"/>
  <c r="AG30" i="1" s="1"/>
  <c r="Y30" i="1"/>
  <c r="X30" i="1"/>
  <c r="W30" i="1" s="1"/>
  <c r="P30" i="1"/>
  <c r="I30" i="1"/>
  <c r="H30" i="1" s="1"/>
  <c r="AA30" i="1" s="1"/>
  <c r="BO29" i="1"/>
  <c r="BN29" i="1"/>
  <c r="BL29" i="1"/>
  <c r="BM29" i="1" s="1"/>
  <c r="AV29" i="1" s="1"/>
  <c r="AX29" i="1" s="1"/>
  <c r="BI29" i="1"/>
  <c r="BH29" i="1"/>
  <c r="AZ29" i="1"/>
  <c r="AT29" i="1"/>
  <c r="AN29" i="1"/>
  <c r="BA29" i="1" s="1"/>
  <c r="BD29" i="1" s="1"/>
  <c r="AI29" i="1"/>
  <c r="AH29" i="1"/>
  <c r="AG29" i="1"/>
  <c r="Y29" i="1"/>
  <c r="X29" i="1"/>
  <c r="W29" i="1"/>
  <c r="P29" i="1"/>
  <c r="BO28" i="1"/>
  <c r="BN28" i="1"/>
  <c r="BL28" i="1"/>
  <c r="BM28" i="1" s="1"/>
  <c r="AV28" i="1" s="1"/>
  <c r="BI28" i="1"/>
  <c r="BH28" i="1"/>
  <c r="BG28" i="1"/>
  <c r="AZ28" i="1"/>
  <c r="AX28" i="1"/>
  <c r="AW28" i="1"/>
  <c r="AY28" i="1" s="1"/>
  <c r="AT28" i="1"/>
  <c r="AN28" i="1"/>
  <c r="BA28" i="1" s="1"/>
  <c r="BD28" i="1" s="1"/>
  <c r="AI28" i="1"/>
  <c r="AH28" i="1"/>
  <c r="AG28" i="1"/>
  <c r="K28" i="1" s="1"/>
  <c r="Y28" i="1"/>
  <c r="X28" i="1"/>
  <c r="W28" i="1" s="1"/>
  <c r="P28" i="1"/>
  <c r="N28" i="1"/>
  <c r="J28" i="1"/>
  <c r="BO27" i="1"/>
  <c r="BN27" i="1"/>
  <c r="BM27" i="1" s="1"/>
  <c r="AV27" i="1" s="1"/>
  <c r="BL27" i="1"/>
  <c r="BI27" i="1"/>
  <c r="BH27" i="1"/>
  <c r="BF27" i="1"/>
  <c r="BJ27" i="1" s="1"/>
  <c r="BK27" i="1" s="1"/>
  <c r="BE27" i="1"/>
  <c r="AZ27" i="1"/>
  <c r="AT27" i="1"/>
  <c r="AN27" i="1"/>
  <c r="BA27" i="1" s="1"/>
  <c r="BD27" i="1" s="1"/>
  <c r="BG27" i="1" s="1"/>
  <c r="AI27" i="1"/>
  <c r="AH27" i="1"/>
  <c r="AG27" i="1"/>
  <c r="AA27" i="1"/>
  <c r="Y27" i="1"/>
  <c r="X27" i="1"/>
  <c r="W27" i="1" s="1"/>
  <c r="S27" i="1"/>
  <c r="P27" i="1"/>
  <c r="N27" i="1"/>
  <c r="K27" i="1"/>
  <c r="J27" i="1"/>
  <c r="AW27" i="1" s="1"/>
  <c r="I27" i="1"/>
  <c r="H27" i="1"/>
  <c r="BO26" i="1"/>
  <c r="BN26" i="1"/>
  <c r="BL26" i="1"/>
  <c r="BI26" i="1"/>
  <c r="BH26" i="1"/>
  <c r="AZ26" i="1"/>
  <c r="AT26" i="1"/>
  <c r="AN26" i="1"/>
  <c r="BA26" i="1" s="1"/>
  <c r="BD26" i="1" s="1"/>
  <c r="AI26" i="1"/>
  <c r="AG26" i="1" s="1"/>
  <c r="I26" i="1" s="1"/>
  <c r="H26" i="1" s="1"/>
  <c r="Y26" i="1"/>
  <c r="X26" i="1"/>
  <c r="P26" i="1"/>
  <c r="BO25" i="1"/>
  <c r="BN25" i="1"/>
  <c r="BL25" i="1"/>
  <c r="BM25" i="1" s="1"/>
  <c r="AV25" i="1" s="1"/>
  <c r="AX25" i="1" s="1"/>
  <c r="BI25" i="1"/>
  <c r="BH25" i="1"/>
  <c r="AZ25" i="1"/>
  <c r="AT25" i="1"/>
  <c r="AN25" i="1"/>
  <c r="BA25" i="1" s="1"/>
  <c r="BD25" i="1" s="1"/>
  <c r="AI25" i="1"/>
  <c r="AG25" i="1"/>
  <c r="AH25" i="1" s="1"/>
  <c r="Y25" i="1"/>
  <c r="X25" i="1"/>
  <c r="W25" i="1"/>
  <c r="P25" i="1"/>
  <c r="BO24" i="1"/>
  <c r="BN24" i="1"/>
  <c r="BL24" i="1"/>
  <c r="BM24" i="1" s="1"/>
  <c r="AV24" i="1" s="1"/>
  <c r="AX24" i="1" s="1"/>
  <c r="BI24" i="1"/>
  <c r="BH24" i="1"/>
  <c r="AZ24" i="1"/>
  <c r="AW24" i="1"/>
  <c r="AT24" i="1"/>
  <c r="AN24" i="1"/>
  <c r="BA24" i="1" s="1"/>
  <c r="BD24" i="1" s="1"/>
  <c r="AI24" i="1"/>
  <c r="AH24" i="1"/>
  <c r="AG24" i="1"/>
  <c r="K24" i="1" s="1"/>
  <c r="Y24" i="1"/>
  <c r="X24" i="1"/>
  <c r="W24" i="1" s="1"/>
  <c r="P24" i="1"/>
  <c r="N24" i="1"/>
  <c r="J24" i="1"/>
  <c r="BO23" i="1"/>
  <c r="BN23" i="1"/>
  <c r="BM23" i="1"/>
  <c r="AV23" i="1" s="1"/>
  <c r="BL23" i="1"/>
  <c r="BI23" i="1"/>
  <c r="BH23" i="1"/>
  <c r="AZ23" i="1"/>
  <c r="AT23" i="1"/>
  <c r="AN23" i="1"/>
  <c r="BA23" i="1" s="1"/>
  <c r="BD23" i="1" s="1"/>
  <c r="BG23" i="1" s="1"/>
  <c r="AI23" i="1"/>
  <c r="AH23" i="1"/>
  <c r="AG23" i="1"/>
  <c r="AB23" i="1"/>
  <c r="AA23" i="1"/>
  <c r="AD23" i="1" s="1"/>
  <c r="Y23" i="1"/>
  <c r="X23" i="1"/>
  <c r="W23" i="1" s="1"/>
  <c r="V23" i="1"/>
  <c r="Z23" i="1" s="1"/>
  <c r="T23" i="1"/>
  <c r="U23" i="1" s="1"/>
  <c r="AC23" i="1" s="1"/>
  <c r="S23" i="1"/>
  <c r="P23" i="1"/>
  <c r="N23" i="1"/>
  <c r="K23" i="1"/>
  <c r="L23" i="1" s="1"/>
  <c r="M23" i="1" s="1"/>
  <c r="J23" i="1"/>
  <c r="AW23" i="1" s="1"/>
  <c r="I23" i="1"/>
  <c r="H23" i="1"/>
  <c r="Q23" i="1" s="1"/>
  <c r="O23" i="1" s="1"/>
  <c r="R23" i="1" s="1"/>
  <c r="BO22" i="1"/>
  <c r="BN22" i="1"/>
  <c r="BL22" i="1"/>
  <c r="BI22" i="1"/>
  <c r="BH22" i="1"/>
  <c r="AZ22" i="1"/>
  <c r="AT22" i="1"/>
  <c r="AN22" i="1"/>
  <c r="BA22" i="1" s="1"/>
  <c r="BD22" i="1" s="1"/>
  <c r="AI22" i="1"/>
  <c r="AG22" i="1" s="1"/>
  <c r="Y22" i="1"/>
  <c r="X22" i="1"/>
  <c r="W22" i="1" s="1"/>
  <c r="P22" i="1"/>
  <c r="BO21" i="1"/>
  <c r="BN21" i="1"/>
  <c r="BL21" i="1"/>
  <c r="BI21" i="1"/>
  <c r="BH21" i="1"/>
  <c r="AZ21" i="1"/>
  <c r="AT21" i="1"/>
  <c r="AN21" i="1"/>
  <c r="BA21" i="1" s="1"/>
  <c r="BD21" i="1" s="1"/>
  <c r="AI21" i="1"/>
  <c r="AH21" i="1"/>
  <c r="AG21" i="1"/>
  <c r="Y21" i="1"/>
  <c r="X21" i="1"/>
  <c r="W21" i="1"/>
  <c r="P21" i="1"/>
  <c r="J21" i="1"/>
  <c r="AW21" i="1" s="1"/>
  <c r="BO20" i="1"/>
  <c r="BN20" i="1"/>
  <c r="BL20" i="1"/>
  <c r="BM20" i="1" s="1"/>
  <c r="AV20" i="1" s="1"/>
  <c r="AX20" i="1" s="1"/>
  <c r="BI20" i="1"/>
  <c r="BH20" i="1"/>
  <c r="AZ20" i="1"/>
  <c r="AW20" i="1"/>
  <c r="AT20" i="1"/>
  <c r="AN20" i="1"/>
  <c r="BA20" i="1" s="1"/>
  <c r="BD20" i="1" s="1"/>
  <c r="AI20" i="1"/>
  <c r="AH20" i="1"/>
  <c r="AG20" i="1"/>
  <c r="K20" i="1" s="1"/>
  <c r="Y20" i="1"/>
  <c r="X20" i="1"/>
  <c r="W20" i="1" s="1"/>
  <c r="P20" i="1"/>
  <c r="N20" i="1"/>
  <c r="J20" i="1"/>
  <c r="BO19" i="1"/>
  <c r="BN19" i="1"/>
  <c r="BM19" i="1"/>
  <c r="AV19" i="1" s="1"/>
  <c r="BL19" i="1"/>
  <c r="BI19" i="1"/>
  <c r="BH19" i="1"/>
  <c r="AZ19" i="1"/>
  <c r="AT19" i="1"/>
  <c r="AN19" i="1"/>
  <c r="BA19" i="1" s="1"/>
  <c r="BD19" i="1" s="1"/>
  <c r="BG19" i="1" s="1"/>
  <c r="AI19" i="1"/>
  <c r="AG19" i="1" s="1"/>
  <c r="N19" i="1" s="1"/>
  <c r="Y19" i="1"/>
  <c r="X19" i="1"/>
  <c r="W19" i="1" s="1"/>
  <c r="S19" i="1"/>
  <c r="P19" i="1"/>
  <c r="K19" i="1"/>
  <c r="BG22" i="1" l="1"/>
  <c r="BE22" i="1"/>
  <c r="BF22" i="1"/>
  <c r="BJ22" i="1" s="1"/>
  <c r="BK22" i="1" s="1"/>
  <c r="AX23" i="1"/>
  <c r="AX19" i="1"/>
  <c r="AA26" i="1"/>
  <c r="AA42" i="1"/>
  <c r="BG21" i="1"/>
  <c r="BF21" i="1"/>
  <c r="BJ21" i="1" s="1"/>
  <c r="BK21" i="1" s="1"/>
  <c r="BE21" i="1"/>
  <c r="BG26" i="1"/>
  <c r="BF26" i="1"/>
  <c r="BJ26" i="1" s="1"/>
  <c r="BK26" i="1" s="1"/>
  <c r="BE26" i="1"/>
  <c r="J26" i="1"/>
  <c r="AW26" i="1" s="1"/>
  <c r="BM26" i="1"/>
  <c r="AV26" i="1" s="1"/>
  <c r="AX26" i="1" s="1"/>
  <c r="S26" i="1"/>
  <c r="BG29" i="1"/>
  <c r="BF29" i="1"/>
  <c r="BJ29" i="1" s="1"/>
  <c r="BK29" i="1" s="1"/>
  <c r="BE29" i="1"/>
  <c r="BF40" i="1"/>
  <c r="BJ40" i="1" s="1"/>
  <c r="BK40" i="1" s="1"/>
  <c r="BE40" i="1"/>
  <c r="S46" i="1"/>
  <c r="BM46" i="1"/>
  <c r="AV46" i="1" s="1"/>
  <c r="K47" i="1"/>
  <c r="J47" i="1"/>
  <c r="AW47" i="1" s="1"/>
  <c r="I47" i="1"/>
  <c r="H47" i="1" s="1"/>
  <c r="AH47" i="1"/>
  <c r="N47" i="1"/>
  <c r="AA52" i="1"/>
  <c r="AA54" i="1"/>
  <c r="Q54" i="1"/>
  <c r="O54" i="1" s="1"/>
  <c r="R54" i="1" s="1"/>
  <c r="L54" i="1" s="1"/>
  <c r="M54" i="1" s="1"/>
  <c r="BG56" i="1"/>
  <c r="BF56" i="1"/>
  <c r="BJ56" i="1" s="1"/>
  <c r="BK56" i="1" s="1"/>
  <c r="BE56" i="1"/>
  <c r="AH34" i="1"/>
  <c r="N34" i="1"/>
  <c r="K34" i="1"/>
  <c r="J34" i="1"/>
  <c r="AW34" i="1" s="1"/>
  <c r="AY34" i="1" s="1"/>
  <c r="BG35" i="1"/>
  <c r="BF35" i="1"/>
  <c r="BJ35" i="1" s="1"/>
  <c r="BK35" i="1" s="1"/>
  <c r="BG38" i="1"/>
  <c r="BF38" i="1"/>
  <c r="BJ38" i="1" s="1"/>
  <c r="BK38" i="1" s="1"/>
  <c r="BE38" i="1"/>
  <c r="BG41" i="1"/>
  <c r="BF41" i="1"/>
  <c r="BJ41" i="1" s="1"/>
  <c r="BK41" i="1" s="1"/>
  <c r="BE41" i="1"/>
  <c r="AX42" i="1"/>
  <c r="N45" i="1"/>
  <c r="K45" i="1"/>
  <c r="J45" i="1"/>
  <c r="AW45" i="1" s="1"/>
  <c r="AY45" i="1" s="1"/>
  <c r="I45" i="1"/>
  <c r="H45" i="1" s="1"/>
  <c r="AH45" i="1"/>
  <c r="AH46" i="1"/>
  <c r="N46" i="1"/>
  <c r="K46" i="1"/>
  <c r="J46" i="1"/>
  <c r="AW46" i="1" s="1"/>
  <c r="AY46" i="1" s="1"/>
  <c r="AY49" i="1"/>
  <c r="AA49" i="1"/>
  <c r="AY31" i="1"/>
  <c r="BF20" i="1"/>
  <c r="BJ20" i="1" s="1"/>
  <c r="BK20" i="1" s="1"/>
  <c r="BE20" i="1"/>
  <c r="AH30" i="1"/>
  <c r="N30" i="1"/>
  <c r="K30" i="1"/>
  <c r="BF32" i="1"/>
  <c r="BJ32" i="1" s="1"/>
  <c r="BK32" i="1" s="1"/>
  <c r="BE32" i="1"/>
  <c r="T35" i="1"/>
  <c r="U35" i="1" s="1"/>
  <c r="AX35" i="1"/>
  <c r="BF44" i="1"/>
  <c r="BJ44" i="1" s="1"/>
  <c r="BK44" i="1" s="1"/>
  <c r="BE44" i="1"/>
  <c r="BE47" i="1"/>
  <c r="BG47" i="1"/>
  <c r="BF47" i="1"/>
  <c r="BJ47" i="1" s="1"/>
  <c r="BK47" i="1" s="1"/>
  <c r="AA50" i="1"/>
  <c r="BG51" i="1"/>
  <c r="BF51" i="1"/>
  <c r="BJ51" i="1" s="1"/>
  <c r="BK51" i="1" s="1"/>
  <c r="BE51" i="1"/>
  <c r="BG52" i="1"/>
  <c r="BE52" i="1"/>
  <c r="BF52" i="1"/>
  <c r="BJ52" i="1" s="1"/>
  <c r="BK52" i="1" s="1"/>
  <c r="AY23" i="1"/>
  <c r="AH42" i="1"/>
  <c r="N42" i="1"/>
  <c r="K42" i="1"/>
  <c r="J42" i="1"/>
  <c r="AW42" i="1" s="1"/>
  <c r="AY42" i="1" s="1"/>
  <c r="AY20" i="1"/>
  <c r="Q27" i="1"/>
  <c r="O27" i="1" s="1"/>
  <c r="R27" i="1" s="1"/>
  <c r="L27" i="1" s="1"/>
  <c r="M27" i="1" s="1"/>
  <c r="T27" i="1"/>
  <c r="U27" i="1" s="1"/>
  <c r="J30" i="1"/>
  <c r="AW30" i="1" s="1"/>
  <c r="BM30" i="1"/>
  <c r="AV30" i="1" s="1"/>
  <c r="AX30" i="1" s="1"/>
  <c r="S30" i="1"/>
  <c r="BG33" i="1"/>
  <c r="BF33" i="1"/>
  <c r="BJ33" i="1" s="1"/>
  <c r="BK33" i="1" s="1"/>
  <c r="BE33" i="1"/>
  <c r="AX34" i="1"/>
  <c r="AY35" i="1"/>
  <c r="BG39" i="1"/>
  <c r="BF39" i="1"/>
  <c r="BJ39" i="1" s="1"/>
  <c r="BK39" i="1" s="1"/>
  <c r="BG42" i="1"/>
  <c r="BF42" i="1"/>
  <c r="BJ42" i="1" s="1"/>
  <c r="BK42" i="1" s="1"/>
  <c r="BE42" i="1"/>
  <c r="BG45" i="1"/>
  <c r="BF45" i="1"/>
  <c r="BJ45" i="1" s="1"/>
  <c r="BK45" i="1" s="1"/>
  <c r="BE45" i="1"/>
  <c r="AX46" i="1"/>
  <c r="BG53" i="1"/>
  <c r="BF53" i="1"/>
  <c r="BJ53" i="1" s="1"/>
  <c r="BK53" i="1" s="1"/>
  <c r="BE53" i="1"/>
  <c r="BE60" i="1"/>
  <c r="BG60" i="1"/>
  <c r="BF60" i="1"/>
  <c r="BJ60" i="1" s="1"/>
  <c r="BK60" i="1" s="1"/>
  <c r="AH22" i="1"/>
  <c r="N22" i="1"/>
  <c r="K22" i="1"/>
  <c r="BG37" i="1"/>
  <c r="BF37" i="1"/>
  <c r="BJ37" i="1" s="1"/>
  <c r="BK37" i="1" s="1"/>
  <c r="BE37" i="1"/>
  <c r="N41" i="1"/>
  <c r="K41" i="1"/>
  <c r="J41" i="1"/>
  <c r="AW41" i="1" s="1"/>
  <c r="AY41" i="1" s="1"/>
  <c r="I41" i="1"/>
  <c r="H41" i="1" s="1"/>
  <c r="AH41" i="1"/>
  <c r="BE64" i="1"/>
  <c r="BG64" i="1"/>
  <c r="BF64" i="1"/>
  <c r="BJ64" i="1" s="1"/>
  <c r="BK64" i="1" s="1"/>
  <c r="BM21" i="1"/>
  <c r="AV21" i="1" s="1"/>
  <c r="AX21" i="1" s="1"/>
  <c r="S21" i="1"/>
  <c r="BF24" i="1"/>
  <c r="BJ24" i="1" s="1"/>
  <c r="BK24" i="1" s="1"/>
  <c r="BE24" i="1"/>
  <c r="BM22" i="1"/>
  <c r="AV22" i="1" s="1"/>
  <c r="AX22" i="1" s="1"/>
  <c r="S22" i="1"/>
  <c r="N25" i="1"/>
  <c r="K25" i="1"/>
  <c r="J25" i="1"/>
  <c r="AW25" i="1" s="1"/>
  <c r="AY25" i="1" s="1"/>
  <c r="I25" i="1"/>
  <c r="H25" i="1" s="1"/>
  <c r="BE19" i="1"/>
  <c r="AY24" i="1"/>
  <c r="BF19" i="1"/>
  <c r="BJ19" i="1" s="1"/>
  <c r="BK19" i="1" s="1"/>
  <c r="I22" i="1"/>
  <c r="H22" i="1" s="1"/>
  <c r="BE23" i="1"/>
  <c r="W26" i="1"/>
  <c r="AX27" i="1"/>
  <c r="BF28" i="1"/>
  <c r="BJ28" i="1" s="1"/>
  <c r="BK28" i="1" s="1"/>
  <c r="BE28" i="1"/>
  <c r="I34" i="1"/>
  <c r="H34" i="1" s="1"/>
  <c r="Q35" i="1"/>
  <c r="O35" i="1" s="1"/>
  <c r="R35" i="1" s="1"/>
  <c r="L35" i="1" s="1"/>
  <c r="M35" i="1" s="1"/>
  <c r="T39" i="1"/>
  <c r="U39" i="1" s="1"/>
  <c r="AX39" i="1"/>
  <c r="BG40" i="1"/>
  <c r="AX45" i="1"/>
  <c r="I46" i="1"/>
  <c r="H46" i="1" s="1"/>
  <c r="T49" i="1"/>
  <c r="U49" i="1" s="1"/>
  <c r="BG57" i="1"/>
  <c r="BF57" i="1"/>
  <c r="BJ57" i="1" s="1"/>
  <c r="BK57" i="1" s="1"/>
  <c r="BE57" i="1"/>
  <c r="BG30" i="1"/>
  <c r="BF30" i="1"/>
  <c r="BJ30" i="1" s="1"/>
  <c r="BK30" i="1" s="1"/>
  <c r="BE30" i="1"/>
  <c r="N33" i="1"/>
  <c r="K33" i="1"/>
  <c r="J33" i="1"/>
  <c r="AW33" i="1" s="1"/>
  <c r="AY33" i="1" s="1"/>
  <c r="I33" i="1"/>
  <c r="H33" i="1" s="1"/>
  <c r="AH33" i="1"/>
  <c r="J19" i="1"/>
  <c r="AW19" i="1" s="1"/>
  <c r="AY19" i="1" s="1"/>
  <c r="I19" i="1"/>
  <c r="H19" i="1" s="1"/>
  <c r="AH19" i="1"/>
  <c r="J22" i="1"/>
  <c r="AW22" i="1" s="1"/>
  <c r="AY22" i="1" s="1"/>
  <c r="BF23" i="1"/>
  <c r="BJ23" i="1" s="1"/>
  <c r="BK23" i="1" s="1"/>
  <c r="BG25" i="1"/>
  <c r="BF25" i="1"/>
  <c r="BJ25" i="1" s="1"/>
  <c r="BK25" i="1" s="1"/>
  <c r="BE25" i="1"/>
  <c r="AY27" i="1"/>
  <c r="N29" i="1"/>
  <c r="K29" i="1"/>
  <c r="J29" i="1"/>
  <c r="AW29" i="1" s="1"/>
  <c r="AY29" i="1" s="1"/>
  <c r="I29" i="1"/>
  <c r="H29" i="1" s="1"/>
  <c r="BG31" i="1"/>
  <c r="BF31" i="1"/>
  <c r="BJ31" i="1" s="1"/>
  <c r="BK31" i="1" s="1"/>
  <c r="BG34" i="1"/>
  <c r="BF34" i="1"/>
  <c r="BJ34" i="1" s="1"/>
  <c r="BK34" i="1" s="1"/>
  <c r="BE34" i="1"/>
  <c r="BE35" i="1"/>
  <c r="N37" i="1"/>
  <c r="K37" i="1"/>
  <c r="J37" i="1"/>
  <c r="AW37" i="1" s="1"/>
  <c r="AY37" i="1" s="1"/>
  <c r="I37" i="1"/>
  <c r="H37" i="1" s="1"/>
  <c r="AH37" i="1"/>
  <c r="AH38" i="1"/>
  <c r="N38" i="1"/>
  <c r="K38" i="1"/>
  <c r="J38" i="1"/>
  <c r="AW38" i="1" s="1"/>
  <c r="AY38" i="1" s="1"/>
  <c r="AY39" i="1"/>
  <c r="W42" i="1"/>
  <c r="BG43" i="1"/>
  <c r="BF43" i="1"/>
  <c r="BJ43" i="1" s="1"/>
  <c r="BK43" i="1" s="1"/>
  <c r="BG46" i="1"/>
  <c r="BF46" i="1"/>
  <c r="BJ46" i="1" s="1"/>
  <c r="BK46" i="1" s="1"/>
  <c r="BE46" i="1"/>
  <c r="AX48" i="1"/>
  <c r="BG49" i="1"/>
  <c r="BF49" i="1"/>
  <c r="BJ49" i="1" s="1"/>
  <c r="BK49" i="1" s="1"/>
  <c r="BE49" i="1"/>
  <c r="K51" i="1"/>
  <c r="I51" i="1"/>
  <c r="H51" i="1" s="1"/>
  <c r="N51" i="1"/>
  <c r="J51" i="1"/>
  <c r="AW51" i="1" s="1"/>
  <c r="AH51" i="1"/>
  <c r="BM52" i="1"/>
  <c r="AV52" i="1" s="1"/>
  <c r="AX52" i="1" s="1"/>
  <c r="S52" i="1"/>
  <c r="T54" i="1"/>
  <c r="U54" i="1" s="1"/>
  <c r="AH26" i="1"/>
  <c r="N26" i="1"/>
  <c r="K26" i="1"/>
  <c r="BG20" i="1"/>
  <c r="N21" i="1"/>
  <c r="K21" i="1"/>
  <c r="I21" i="1"/>
  <c r="H21" i="1" s="1"/>
  <c r="BG24" i="1"/>
  <c r="V31" i="1"/>
  <c r="Z31" i="1" s="1"/>
  <c r="AC31" i="1"/>
  <c r="AD31" i="1" s="1"/>
  <c r="AB31" i="1"/>
  <c r="AX31" i="1"/>
  <c r="BG32" i="1"/>
  <c r="BF36" i="1"/>
  <c r="BJ36" i="1" s="1"/>
  <c r="BK36" i="1" s="1"/>
  <c r="BE36" i="1"/>
  <c r="T43" i="1"/>
  <c r="U43" i="1" s="1"/>
  <c r="BG44" i="1"/>
  <c r="AY50" i="1"/>
  <c r="AY52" i="1"/>
  <c r="BF54" i="1"/>
  <c r="BJ54" i="1" s="1"/>
  <c r="BK54" i="1" s="1"/>
  <c r="K55" i="1"/>
  <c r="J55" i="1"/>
  <c r="AW55" i="1" s="1"/>
  <c r="AY55" i="1" s="1"/>
  <c r="I55" i="1"/>
  <c r="H55" i="1" s="1"/>
  <c r="AH55" i="1"/>
  <c r="W56" i="1"/>
  <c r="I57" i="1"/>
  <c r="H57" i="1" s="1"/>
  <c r="AH57" i="1"/>
  <c r="N57" i="1"/>
  <c r="BG59" i="1"/>
  <c r="BF59" i="1"/>
  <c r="BJ59" i="1" s="1"/>
  <c r="BK59" i="1" s="1"/>
  <c r="BE59" i="1"/>
  <c r="V70" i="1"/>
  <c r="Z70" i="1" s="1"/>
  <c r="AC70" i="1"/>
  <c r="AB70" i="1"/>
  <c r="S34" i="1"/>
  <c r="S38" i="1"/>
  <c r="S42" i="1"/>
  <c r="BM47" i="1"/>
  <c r="AV47" i="1" s="1"/>
  <c r="AX47" i="1" s="1"/>
  <c r="S47" i="1"/>
  <c r="N48" i="1"/>
  <c r="AH48" i="1"/>
  <c r="I53" i="1"/>
  <c r="H53" i="1" s="1"/>
  <c r="AH53" i="1"/>
  <c r="BG54" i="1"/>
  <c r="BG61" i="1"/>
  <c r="BF61" i="1"/>
  <c r="BJ61" i="1" s="1"/>
  <c r="BK61" i="1" s="1"/>
  <c r="BE61" i="1"/>
  <c r="AA62" i="1"/>
  <c r="BG68" i="1"/>
  <c r="BF68" i="1"/>
  <c r="BJ68" i="1" s="1"/>
  <c r="BK68" i="1" s="1"/>
  <c r="BE68" i="1"/>
  <c r="AY53" i="1"/>
  <c r="BG55" i="1"/>
  <c r="BF55" i="1"/>
  <c r="BJ55" i="1" s="1"/>
  <c r="BK55" i="1" s="1"/>
  <c r="BE55" i="1"/>
  <c r="AX57" i="1"/>
  <c r="AY62" i="1"/>
  <c r="T63" i="1"/>
  <c r="U63" i="1" s="1"/>
  <c r="AA63" i="1"/>
  <c r="AA68" i="1"/>
  <c r="I20" i="1"/>
  <c r="H20" i="1" s="1"/>
  <c r="I24" i="1"/>
  <c r="H24" i="1" s="1"/>
  <c r="S25" i="1"/>
  <c r="I28" i="1"/>
  <c r="H28" i="1" s="1"/>
  <c r="S29" i="1"/>
  <c r="I32" i="1"/>
  <c r="H32" i="1" s="1"/>
  <c r="S33" i="1"/>
  <c r="I36" i="1"/>
  <c r="H36" i="1" s="1"/>
  <c r="S37" i="1"/>
  <c r="I40" i="1"/>
  <c r="H40" i="1" s="1"/>
  <c r="S41" i="1"/>
  <c r="I44" i="1"/>
  <c r="H44" i="1" s="1"/>
  <c r="S45" i="1"/>
  <c r="BE48" i="1"/>
  <c r="N49" i="1"/>
  <c r="BF50" i="1"/>
  <c r="BJ50" i="1" s="1"/>
  <c r="BK50" i="1" s="1"/>
  <c r="BM51" i="1"/>
  <c r="AV51" i="1" s="1"/>
  <c r="AX51" i="1" s="1"/>
  <c r="S51" i="1"/>
  <c r="N52" i="1"/>
  <c r="K52" i="1"/>
  <c r="K53" i="1"/>
  <c r="N56" i="1"/>
  <c r="K56" i="1"/>
  <c r="J56" i="1"/>
  <c r="AW56" i="1" s="1"/>
  <c r="AY56" i="1" s="1"/>
  <c r="K60" i="1"/>
  <c r="I60" i="1"/>
  <c r="H60" i="1" s="1"/>
  <c r="N60" i="1"/>
  <c r="J32" i="1"/>
  <c r="AW32" i="1" s="1"/>
  <c r="AY32" i="1" s="1"/>
  <c r="J36" i="1"/>
  <c r="AW36" i="1" s="1"/>
  <c r="AY36" i="1" s="1"/>
  <c r="J40" i="1"/>
  <c r="AW40" i="1" s="1"/>
  <c r="AY40" i="1" s="1"/>
  <c r="J44" i="1"/>
  <c r="AW44" i="1" s="1"/>
  <c r="AY44" i="1" s="1"/>
  <c r="BF48" i="1"/>
  <c r="BJ48" i="1" s="1"/>
  <c r="BK48" i="1" s="1"/>
  <c r="BG63" i="1"/>
  <c r="BF63" i="1"/>
  <c r="BJ63" i="1" s="1"/>
  <c r="BK63" i="1" s="1"/>
  <c r="S20" i="1"/>
  <c r="S24" i="1"/>
  <c r="S28" i="1"/>
  <c r="S32" i="1"/>
  <c r="S36" i="1"/>
  <c r="S40" i="1"/>
  <c r="S44" i="1"/>
  <c r="I48" i="1"/>
  <c r="H48" i="1" s="1"/>
  <c r="N53" i="1"/>
  <c r="AY54" i="1"/>
  <c r="I56" i="1"/>
  <c r="H56" i="1" s="1"/>
  <c r="AX56" i="1"/>
  <c r="BE62" i="1"/>
  <c r="BG62" i="1"/>
  <c r="BF62" i="1"/>
  <c r="BJ62" i="1" s="1"/>
  <c r="BK62" i="1" s="1"/>
  <c r="W52" i="1"/>
  <c r="K59" i="1"/>
  <c r="J59" i="1"/>
  <c r="AW59" i="1" s="1"/>
  <c r="I59" i="1"/>
  <c r="H59" i="1" s="1"/>
  <c r="AH59" i="1"/>
  <c r="AB63" i="1"/>
  <c r="K67" i="1"/>
  <c r="J67" i="1"/>
  <c r="AW67" i="1" s="1"/>
  <c r="AY67" i="1" s="1"/>
  <c r="I67" i="1"/>
  <c r="H67" i="1" s="1"/>
  <c r="BM72" i="1"/>
  <c r="AV72" i="1" s="1"/>
  <c r="AX72" i="1" s="1"/>
  <c r="S72" i="1"/>
  <c r="BG74" i="1"/>
  <c r="BE74" i="1"/>
  <c r="BF74" i="1"/>
  <c r="BJ74" i="1" s="1"/>
  <c r="BK74" i="1" s="1"/>
  <c r="BM62" i="1"/>
  <c r="AV62" i="1" s="1"/>
  <c r="AX62" i="1" s="1"/>
  <c r="S62" i="1"/>
  <c r="BM64" i="1"/>
  <c r="AV64" i="1" s="1"/>
  <c r="AX64" i="1" s="1"/>
  <c r="S64" i="1"/>
  <c r="AH67" i="1"/>
  <c r="N68" i="1"/>
  <c r="K68" i="1"/>
  <c r="BG72" i="1"/>
  <c r="BE72" i="1"/>
  <c r="BF72" i="1"/>
  <c r="BJ72" i="1" s="1"/>
  <c r="BK72" i="1" s="1"/>
  <c r="BG73" i="1"/>
  <c r="BE73" i="1"/>
  <c r="BF73" i="1"/>
  <c r="BJ73" i="1" s="1"/>
  <c r="BK73" i="1" s="1"/>
  <c r="BE75" i="1"/>
  <c r="BG75" i="1"/>
  <c r="BF75" i="1"/>
  <c r="BJ75" i="1" s="1"/>
  <c r="BK75" i="1" s="1"/>
  <c r="S56" i="1"/>
  <c r="BM59" i="1"/>
  <c r="AV59" i="1" s="1"/>
  <c r="AX59" i="1" s="1"/>
  <c r="S61" i="1"/>
  <c r="I64" i="1"/>
  <c r="H64" i="1" s="1"/>
  <c r="AH64" i="1"/>
  <c r="S65" i="1"/>
  <c r="I65" i="1"/>
  <c r="H65" i="1" s="1"/>
  <c r="AH65" i="1"/>
  <c r="N65" i="1"/>
  <c r="BE65" i="1"/>
  <c r="I66" i="1"/>
  <c r="H66" i="1" s="1"/>
  <c r="BE69" i="1"/>
  <c r="AA70" i="1"/>
  <c r="AD70" i="1" s="1"/>
  <c r="Q70" i="1"/>
  <c r="O70" i="1" s="1"/>
  <c r="R70" i="1" s="1"/>
  <c r="L70" i="1" s="1"/>
  <c r="M70" i="1" s="1"/>
  <c r="AA71" i="1"/>
  <c r="BE79" i="1"/>
  <c r="BG79" i="1"/>
  <c r="BF79" i="1"/>
  <c r="BJ79" i="1" s="1"/>
  <c r="BK79" i="1" s="1"/>
  <c r="BF65" i="1"/>
  <c r="BJ65" i="1" s="1"/>
  <c r="BK65" i="1" s="1"/>
  <c r="BG67" i="1"/>
  <c r="BF67" i="1"/>
  <c r="BJ67" i="1" s="1"/>
  <c r="BK67" i="1" s="1"/>
  <c r="BE67" i="1"/>
  <c r="BM68" i="1"/>
  <c r="AV68" i="1" s="1"/>
  <c r="AX68" i="1" s="1"/>
  <c r="S68" i="1"/>
  <c r="BF69" i="1"/>
  <c r="BJ69" i="1" s="1"/>
  <c r="BK69" i="1" s="1"/>
  <c r="BG76" i="1"/>
  <c r="BE76" i="1"/>
  <c r="BF76" i="1"/>
  <c r="BJ76" i="1" s="1"/>
  <c r="BK76" i="1" s="1"/>
  <c r="S55" i="1"/>
  <c r="I58" i="1"/>
  <c r="H58" i="1" s="1"/>
  <c r="N62" i="1"/>
  <c r="J65" i="1"/>
  <c r="AW65" i="1" s="1"/>
  <c r="AY65" i="1" s="1"/>
  <c r="T69" i="1"/>
  <c r="U69" i="1" s="1"/>
  <c r="BM73" i="1"/>
  <c r="AV73" i="1" s="1"/>
  <c r="AX73" i="1" s="1"/>
  <c r="S73" i="1"/>
  <c r="AA74" i="1"/>
  <c r="J63" i="1"/>
  <c r="AW63" i="1" s="1"/>
  <c r="AY63" i="1" s="1"/>
  <c r="W64" i="1"/>
  <c r="K65" i="1"/>
  <c r="AX65" i="1"/>
  <c r="W68" i="1"/>
  <c r="S50" i="1"/>
  <c r="N64" i="1"/>
  <c r="AY69" i="1"/>
  <c r="AX69" i="1"/>
  <c r="BM71" i="1"/>
  <c r="AV71" i="1" s="1"/>
  <c r="AX71" i="1" s="1"/>
  <c r="S71" i="1"/>
  <c r="AA75" i="1"/>
  <c r="BM60" i="1"/>
  <c r="AV60" i="1" s="1"/>
  <c r="AX60" i="1" s="1"/>
  <c r="S60" i="1"/>
  <c r="AH63" i="1"/>
  <c r="K66" i="1"/>
  <c r="J66" i="1"/>
  <c r="AW66" i="1" s="1"/>
  <c r="AY66" i="1" s="1"/>
  <c r="AH66" i="1"/>
  <c r="BF66" i="1"/>
  <c r="BJ66" i="1" s="1"/>
  <c r="BK66" i="1" s="1"/>
  <c r="N67" i="1"/>
  <c r="BG70" i="1"/>
  <c r="BF70" i="1"/>
  <c r="BJ70" i="1" s="1"/>
  <c r="BK70" i="1" s="1"/>
  <c r="BE70" i="1"/>
  <c r="BM79" i="1"/>
  <c r="AV79" i="1" s="1"/>
  <c r="AX79" i="1" s="1"/>
  <c r="S79" i="1"/>
  <c r="AA79" i="1"/>
  <c r="AA85" i="1"/>
  <c r="K72" i="1"/>
  <c r="I72" i="1"/>
  <c r="H72" i="1" s="1"/>
  <c r="BG78" i="1"/>
  <c r="BF78" i="1"/>
  <c r="BJ78" i="1" s="1"/>
  <c r="BK78" i="1" s="1"/>
  <c r="BE78" i="1"/>
  <c r="BG82" i="1"/>
  <c r="BF82" i="1"/>
  <c r="BJ82" i="1" s="1"/>
  <c r="BK82" i="1" s="1"/>
  <c r="BE82" i="1"/>
  <c r="AY85" i="1"/>
  <c r="BF85" i="1"/>
  <c r="BJ85" i="1" s="1"/>
  <c r="BK85" i="1" s="1"/>
  <c r="BG85" i="1"/>
  <c r="I86" i="1"/>
  <c r="H86" i="1" s="1"/>
  <c r="AH86" i="1"/>
  <c r="K86" i="1"/>
  <c r="J86" i="1"/>
  <c r="AW86" i="1" s="1"/>
  <c r="AY86" i="1" s="1"/>
  <c r="BG88" i="1"/>
  <c r="BE88" i="1"/>
  <c r="BF88" i="1"/>
  <c r="BJ88" i="1" s="1"/>
  <c r="BK88" i="1" s="1"/>
  <c r="BG89" i="1"/>
  <c r="BF89" i="1"/>
  <c r="BJ89" i="1" s="1"/>
  <c r="BK89" i="1" s="1"/>
  <c r="BE89" i="1"/>
  <c r="BG92" i="1"/>
  <c r="BF92" i="1"/>
  <c r="BJ92" i="1" s="1"/>
  <c r="BK92" i="1" s="1"/>
  <c r="BE92" i="1"/>
  <c r="T93" i="1"/>
  <c r="U93" i="1" s="1"/>
  <c r="AH70" i="1"/>
  <c r="BF71" i="1"/>
  <c r="BJ71" i="1" s="1"/>
  <c r="BK71" i="1" s="1"/>
  <c r="AH72" i="1"/>
  <c r="BM75" i="1"/>
  <c r="AV75" i="1" s="1"/>
  <c r="AX75" i="1" s="1"/>
  <c r="S75" i="1"/>
  <c r="J78" i="1"/>
  <c r="AW78" i="1" s="1"/>
  <c r="K81" i="1"/>
  <c r="J81" i="1"/>
  <c r="AW81" i="1" s="1"/>
  <c r="AY81" i="1" s="1"/>
  <c r="I81" i="1"/>
  <c r="H81" i="1" s="1"/>
  <c r="BE83" i="1"/>
  <c r="BF83" i="1"/>
  <c r="BJ83" i="1" s="1"/>
  <c r="BK83" i="1" s="1"/>
  <c r="T85" i="1"/>
  <c r="U85" i="1" s="1"/>
  <c r="N69" i="1"/>
  <c r="BG71" i="1"/>
  <c r="J72" i="1"/>
  <c r="AW72" i="1" s="1"/>
  <c r="AY72" i="1" s="1"/>
  <c r="J74" i="1"/>
  <c r="AW74" i="1" s="1"/>
  <c r="N77" i="1"/>
  <c r="N78" i="1"/>
  <c r="BG81" i="1"/>
  <c r="BF81" i="1"/>
  <c r="BJ81" i="1" s="1"/>
  <c r="BK81" i="1" s="1"/>
  <c r="BE81" i="1"/>
  <c r="I84" i="1"/>
  <c r="H84" i="1" s="1"/>
  <c r="AH84" i="1"/>
  <c r="N84" i="1"/>
  <c r="K84" i="1"/>
  <c r="J84" i="1"/>
  <c r="AW84" i="1" s="1"/>
  <c r="AY84" i="1" s="1"/>
  <c r="N86" i="1"/>
  <c r="AY73" i="1"/>
  <c r="K74" i="1"/>
  <c r="BM74" i="1"/>
  <c r="AV74" i="1" s="1"/>
  <c r="AX74" i="1" s="1"/>
  <c r="S74" i="1"/>
  <c r="K77" i="1"/>
  <c r="J77" i="1"/>
  <c r="AW77" i="1" s="1"/>
  <c r="AY77" i="1" s="1"/>
  <c r="I77" i="1"/>
  <c r="H77" i="1" s="1"/>
  <c r="I78" i="1"/>
  <c r="H78" i="1" s="1"/>
  <c r="K78" i="1"/>
  <c r="AB85" i="1"/>
  <c r="BE85" i="1"/>
  <c r="BG93" i="1"/>
  <c r="BF93" i="1"/>
  <c r="BJ93" i="1" s="1"/>
  <c r="BK93" i="1" s="1"/>
  <c r="BE93" i="1"/>
  <c r="AH69" i="1"/>
  <c r="N72" i="1"/>
  <c r="BG77" i="1"/>
  <c r="BE77" i="1"/>
  <c r="BM78" i="1"/>
  <c r="AV78" i="1" s="1"/>
  <c r="AX78" i="1" s="1"/>
  <c r="S78" i="1"/>
  <c r="I82" i="1"/>
  <c r="H82" i="1" s="1"/>
  <c r="N82" i="1"/>
  <c r="K82" i="1"/>
  <c r="BM82" i="1"/>
  <c r="AV82" i="1" s="1"/>
  <c r="AX82" i="1" s="1"/>
  <c r="S82" i="1"/>
  <c r="S66" i="1"/>
  <c r="N74" i="1"/>
  <c r="AY76" i="1"/>
  <c r="BM76" i="1"/>
  <c r="AV76" i="1" s="1"/>
  <c r="AX76" i="1" s="1"/>
  <c r="S76" i="1"/>
  <c r="BM77" i="1"/>
  <c r="AV77" i="1" s="1"/>
  <c r="AX77" i="1" s="1"/>
  <c r="J82" i="1"/>
  <c r="AW82" i="1" s="1"/>
  <c r="AY82" i="1" s="1"/>
  <c r="BG80" i="1"/>
  <c r="BE80" i="1"/>
  <c r="BM80" i="1"/>
  <c r="AV80" i="1" s="1"/>
  <c r="AX80" i="1" s="1"/>
  <c r="AA87" i="1"/>
  <c r="T89" i="1"/>
  <c r="U89" i="1" s="1"/>
  <c r="AA92" i="1"/>
  <c r="N88" i="1"/>
  <c r="K88" i="1"/>
  <c r="BG91" i="1"/>
  <c r="BF91" i="1"/>
  <c r="BJ91" i="1" s="1"/>
  <c r="BK91" i="1" s="1"/>
  <c r="BE91" i="1"/>
  <c r="AY100" i="1"/>
  <c r="BF105" i="1"/>
  <c r="BJ105" i="1" s="1"/>
  <c r="BK105" i="1" s="1"/>
  <c r="BE105" i="1"/>
  <c r="BG105" i="1"/>
  <c r="T84" i="1"/>
  <c r="U84" i="1" s="1"/>
  <c r="BE86" i="1"/>
  <c r="AH88" i="1"/>
  <c r="BM89" i="1"/>
  <c r="AV89" i="1" s="1"/>
  <c r="AX89" i="1" s="1"/>
  <c r="BM93" i="1"/>
  <c r="AV93" i="1" s="1"/>
  <c r="AY93" i="1" s="1"/>
  <c r="K95" i="1"/>
  <c r="J95" i="1"/>
  <c r="AW95" i="1" s="1"/>
  <c r="I95" i="1"/>
  <c r="H95" i="1" s="1"/>
  <c r="N83" i="1"/>
  <c r="AH83" i="1"/>
  <c r="BF86" i="1"/>
  <c r="BJ86" i="1" s="1"/>
  <c r="BK86" i="1" s="1"/>
  <c r="BF87" i="1"/>
  <c r="BJ87" i="1" s="1"/>
  <c r="BK87" i="1" s="1"/>
  <c r="BF94" i="1"/>
  <c r="BJ94" i="1" s="1"/>
  <c r="BK94" i="1" s="1"/>
  <c r="N95" i="1"/>
  <c r="S95" i="1"/>
  <c r="BM95" i="1"/>
  <c r="AV95" i="1" s="1"/>
  <c r="AX95" i="1" s="1"/>
  <c r="BE97" i="1"/>
  <c r="BG97" i="1"/>
  <c r="BF97" i="1"/>
  <c r="BJ97" i="1" s="1"/>
  <c r="BK97" i="1" s="1"/>
  <c r="K98" i="1"/>
  <c r="I98" i="1"/>
  <c r="H98" i="1" s="1"/>
  <c r="N98" i="1"/>
  <c r="T99" i="1"/>
  <c r="U99" i="1" s="1"/>
  <c r="AC104" i="1"/>
  <c r="AD104" i="1" s="1"/>
  <c r="V104" i="1"/>
  <c r="Z104" i="1" s="1"/>
  <c r="BM106" i="1"/>
  <c r="AV106" i="1" s="1"/>
  <c r="AX106" i="1" s="1"/>
  <c r="S106" i="1"/>
  <c r="I76" i="1"/>
  <c r="H76" i="1" s="1"/>
  <c r="S77" i="1"/>
  <c r="I80" i="1"/>
  <c r="H80" i="1" s="1"/>
  <c r="S81" i="1"/>
  <c r="BM83" i="1"/>
  <c r="AV83" i="1" s="1"/>
  <c r="AX83" i="1" s="1"/>
  <c r="S83" i="1"/>
  <c r="T86" i="1"/>
  <c r="U86" i="1" s="1"/>
  <c r="AB86" i="1" s="1"/>
  <c r="BG87" i="1"/>
  <c r="I88" i="1"/>
  <c r="H88" i="1" s="1"/>
  <c r="BG94" i="1"/>
  <c r="J98" i="1"/>
  <c r="AW98" i="1" s="1"/>
  <c r="Q100" i="1"/>
  <c r="O100" i="1" s="1"/>
  <c r="R100" i="1" s="1"/>
  <c r="L100" i="1" s="1"/>
  <c r="M100" i="1" s="1"/>
  <c r="AA100" i="1"/>
  <c r="J88" i="1"/>
  <c r="AW88" i="1" s="1"/>
  <c r="AY88" i="1" s="1"/>
  <c r="S80" i="1"/>
  <c r="I83" i="1"/>
  <c r="H83" i="1" s="1"/>
  <c r="BE84" i="1"/>
  <c r="W85" i="1"/>
  <c r="J87" i="1"/>
  <c r="AW87" i="1" s="1"/>
  <c r="W89" i="1"/>
  <c r="BF90" i="1"/>
  <c r="BJ90" i="1" s="1"/>
  <c r="BK90" i="1" s="1"/>
  <c r="K91" i="1"/>
  <c r="J91" i="1"/>
  <c r="AW91" i="1" s="1"/>
  <c r="AY91" i="1" s="1"/>
  <c r="I91" i="1"/>
  <c r="H91" i="1" s="1"/>
  <c r="AY92" i="1"/>
  <c r="N92" i="1"/>
  <c r="K92" i="1"/>
  <c r="BG99" i="1"/>
  <c r="BF99" i="1"/>
  <c r="BJ99" i="1" s="1"/>
  <c r="BK99" i="1" s="1"/>
  <c r="BE99" i="1"/>
  <c r="T103" i="1"/>
  <c r="U103" i="1" s="1"/>
  <c r="Q103" i="1" s="1"/>
  <c r="O103" i="1" s="1"/>
  <c r="R103" i="1" s="1"/>
  <c r="L103" i="1" s="1"/>
  <c r="M103" i="1" s="1"/>
  <c r="AA103" i="1"/>
  <c r="BG106" i="1"/>
  <c r="BF106" i="1"/>
  <c r="BJ106" i="1" s="1"/>
  <c r="BK106" i="1" s="1"/>
  <c r="BE106" i="1"/>
  <c r="I93" i="1"/>
  <c r="H93" i="1" s="1"/>
  <c r="AH93" i="1"/>
  <c r="N93" i="1"/>
  <c r="BG95" i="1"/>
  <c r="BF95" i="1"/>
  <c r="BJ95" i="1" s="1"/>
  <c r="BK95" i="1" s="1"/>
  <c r="BE95" i="1"/>
  <c r="Q96" i="1"/>
  <c r="O96" i="1" s="1"/>
  <c r="R96" i="1" s="1"/>
  <c r="T96" i="1"/>
  <c r="U96" i="1" s="1"/>
  <c r="AA96" i="1"/>
  <c r="AA97" i="1"/>
  <c r="BG98" i="1"/>
  <c r="BE98" i="1"/>
  <c r="BF98" i="1"/>
  <c r="BJ98" i="1" s="1"/>
  <c r="BK98" i="1" s="1"/>
  <c r="BG111" i="1"/>
  <c r="BE111" i="1"/>
  <c r="BF111" i="1"/>
  <c r="BJ111" i="1" s="1"/>
  <c r="BK111" i="1" s="1"/>
  <c r="BM87" i="1"/>
  <c r="AV87" i="1" s="1"/>
  <c r="AX87" i="1" s="1"/>
  <c r="S87" i="1"/>
  <c r="BM88" i="1"/>
  <c r="AV88" i="1" s="1"/>
  <c r="AX88" i="1" s="1"/>
  <c r="S88" i="1"/>
  <c r="AX92" i="1"/>
  <c r="BM92" i="1"/>
  <c r="AV92" i="1" s="1"/>
  <c r="S92" i="1"/>
  <c r="AY97" i="1"/>
  <c r="T100" i="1"/>
  <c r="U100" i="1" s="1"/>
  <c r="BG102" i="1"/>
  <c r="BF102" i="1"/>
  <c r="BJ102" i="1" s="1"/>
  <c r="BK102" i="1" s="1"/>
  <c r="BE102" i="1"/>
  <c r="BG103" i="1"/>
  <c r="BF103" i="1"/>
  <c r="BJ103" i="1" s="1"/>
  <c r="BK103" i="1" s="1"/>
  <c r="BE103" i="1"/>
  <c r="N106" i="1"/>
  <c r="K106" i="1"/>
  <c r="I106" i="1"/>
  <c r="H106" i="1" s="1"/>
  <c r="AH106" i="1"/>
  <c r="BG108" i="1"/>
  <c r="BF108" i="1"/>
  <c r="BJ108" i="1" s="1"/>
  <c r="BK108" i="1" s="1"/>
  <c r="BE108" i="1"/>
  <c r="BM100" i="1"/>
  <c r="AV100" i="1" s="1"/>
  <c r="AX100" i="1" s="1"/>
  <c r="K102" i="1"/>
  <c r="AH102" i="1"/>
  <c r="AH107" i="1"/>
  <c r="N107" i="1"/>
  <c r="K107" i="1"/>
  <c r="J107" i="1"/>
  <c r="AW107" i="1" s="1"/>
  <c r="AY107" i="1" s="1"/>
  <c r="I107" i="1"/>
  <c r="H107" i="1" s="1"/>
  <c r="AA111" i="1"/>
  <c r="AH96" i="1"/>
  <c r="BM97" i="1"/>
  <c r="AV97" i="1" s="1"/>
  <c r="AX97" i="1" s="1"/>
  <c r="S97" i="1"/>
  <c r="BM101" i="1"/>
  <c r="AV101" i="1" s="1"/>
  <c r="AX101" i="1" s="1"/>
  <c r="AH103" i="1"/>
  <c r="N103" i="1"/>
  <c r="J103" i="1"/>
  <c r="AW103" i="1" s="1"/>
  <c r="AY103" i="1" s="1"/>
  <c r="J106" i="1"/>
  <c r="AW106" i="1" s="1"/>
  <c r="AY106" i="1" s="1"/>
  <c r="AY108" i="1"/>
  <c r="T108" i="1"/>
  <c r="U108" i="1" s="1"/>
  <c r="Q108" i="1" s="1"/>
  <c r="O108" i="1" s="1"/>
  <c r="R108" i="1" s="1"/>
  <c r="L108" i="1" s="1"/>
  <c r="M108" i="1" s="1"/>
  <c r="BG110" i="1"/>
  <c r="BF110" i="1"/>
  <c r="BJ110" i="1" s="1"/>
  <c r="BK110" i="1" s="1"/>
  <c r="BE110" i="1"/>
  <c r="BM113" i="1"/>
  <c r="AV113" i="1" s="1"/>
  <c r="AX113" i="1" s="1"/>
  <c r="S113" i="1"/>
  <c r="AY99" i="1"/>
  <c r="BE100" i="1"/>
  <c r="K101" i="1"/>
  <c r="J101" i="1"/>
  <c r="AW101" i="1" s="1"/>
  <c r="I101" i="1"/>
  <c r="H101" i="1" s="1"/>
  <c r="AX107" i="1"/>
  <c r="T109" i="1"/>
  <c r="U109" i="1" s="1"/>
  <c r="BM117" i="1"/>
  <c r="AV117" i="1" s="1"/>
  <c r="AX117" i="1" s="1"/>
  <c r="S117" i="1"/>
  <c r="I90" i="1"/>
  <c r="H90" i="1" s="1"/>
  <c r="S91" i="1"/>
  <c r="I94" i="1"/>
  <c r="H94" i="1" s="1"/>
  <c r="BE96" i="1"/>
  <c r="BF100" i="1"/>
  <c r="BJ100" i="1" s="1"/>
  <c r="BK100" i="1" s="1"/>
  <c r="AH101" i="1"/>
  <c r="BM102" i="1"/>
  <c r="AV102" i="1" s="1"/>
  <c r="AX102" i="1" s="1"/>
  <c r="S102" i="1"/>
  <c r="AX103" i="1"/>
  <c r="BG116" i="1"/>
  <c r="BF116" i="1"/>
  <c r="BJ116" i="1" s="1"/>
  <c r="BK116" i="1" s="1"/>
  <c r="BE116" i="1"/>
  <c r="BG121" i="1"/>
  <c r="BF121" i="1"/>
  <c r="BJ121" i="1" s="1"/>
  <c r="BK121" i="1" s="1"/>
  <c r="BE121" i="1"/>
  <c r="J96" i="1"/>
  <c r="AW96" i="1" s="1"/>
  <c r="AY96" i="1" s="1"/>
  <c r="W99" i="1"/>
  <c r="BF101" i="1"/>
  <c r="BJ101" i="1" s="1"/>
  <c r="BK101" i="1" s="1"/>
  <c r="I102" i="1"/>
  <c r="H102" i="1" s="1"/>
  <c r="AB104" i="1"/>
  <c r="BE104" i="1"/>
  <c r="BG109" i="1"/>
  <c r="BE109" i="1"/>
  <c r="BG113" i="1"/>
  <c r="BE113" i="1"/>
  <c r="BF113" i="1"/>
  <c r="BJ113" i="1" s="1"/>
  <c r="BK113" i="1" s="1"/>
  <c r="K96" i="1"/>
  <c r="BM98" i="1"/>
  <c r="AV98" i="1" s="1"/>
  <c r="AX98" i="1" s="1"/>
  <c r="S98" i="1"/>
  <c r="BG101" i="1"/>
  <c r="J102" i="1"/>
  <c r="AW102" i="1" s="1"/>
  <c r="W103" i="1"/>
  <c r="Q104" i="1"/>
  <c r="O104" i="1" s="1"/>
  <c r="R104" i="1" s="1"/>
  <c r="L104" i="1" s="1"/>
  <c r="M104" i="1" s="1"/>
  <c r="BG104" i="1"/>
  <c r="BG107" i="1"/>
  <c r="BE107" i="1"/>
  <c r="AA108" i="1"/>
  <c r="AX109" i="1"/>
  <c r="BG112" i="1"/>
  <c r="BE112" i="1"/>
  <c r="BF112" i="1"/>
  <c r="BJ112" i="1" s="1"/>
  <c r="BK112" i="1" s="1"/>
  <c r="AY116" i="1"/>
  <c r="BG117" i="1"/>
  <c r="BE117" i="1"/>
  <c r="BF117" i="1"/>
  <c r="BJ117" i="1" s="1"/>
  <c r="BK117" i="1" s="1"/>
  <c r="BM111" i="1"/>
  <c r="AV111" i="1" s="1"/>
  <c r="AX111" i="1" s="1"/>
  <c r="S111" i="1"/>
  <c r="K114" i="1"/>
  <c r="J114" i="1"/>
  <c r="AW114" i="1" s="1"/>
  <c r="AY114" i="1" s="1"/>
  <c r="I114" i="1"/>
  <c r="H114" i="1" s="1"/>
  <c r="AH114" i="1"/>
  <c r="BG115" i="1"/>
  <c r="BF115" i="1"/>
  <c r="BJ115" i="1" s="1"/>
  <c r="BK115" i="1" s="1"/>
  <c r="BE115" i="1"/>
  <c r="BE118" i="1"/>
  <c r="BG118" i="1"/>
  <c r="K122" i="1"/>
  <c r="J122" i="1"/>
  <c r="AW122" i="1" s="1"/>
  <c r="AY122" i="1" s="1"/>
  <c r="I122" i="1"/>
  <c r="H122" i="1" s="1"/>
  <c r="AH122" i="1"/>
  <c r="N122" i="1"/>
  <c r="N105" i="1"/>
  <c r="BM109" i="1"/>
  <c r="AV109" i="1" s="1"/>
  <c r="I113" i="1"/>
  <c r="H113" i="1" s="1"/>
  <c r="AH113" i="1"/>
  <c r="K113" i="1"/>
  <c r="BE114" i="1"/>
  <c r="BG114" i="1"/>
  <c r="AA117" i="1"/>
  <c r="BE122" i="1"/>
  <c r="BG122" i="1"/>
  <c r="BM110" i="1"/>
  <c r="AV110" i="1" s="1"/>
  <c r="AX110" i="1" s="1"/>
  <c r="BM112" i="1"/>
  <c r="AV112" i="1" s="1"/>
  <c r="AX112" i="1" s="1"/>
  <c r="S112" i="1"/>
  <c r="N116" i="1"/>
  <c r="K116" i="1"/>
  <c r="I116" i="1"/>
  <c r="H116" i="1" s="1"/>
  <c r="BM116" i="1"/>
  <c r="AV116" i="1" s="1"/>
  <c r="AX116" i="1" s="1"/>
  <c r="S116" i="1"/>
  <c r="BM125" i="1"/>
  <c r="AV125" i="1" s="1"/>
  <c r="AX125" i="1" s="1"/>
  <c r="S125" i="1"/>
  <c r="N124" i="1"/>
  <c r="K124" i="1"/>
  <c r="J124" i="1"/>
  <c r="AW124" i="1" s="1"/>
  <c r="AY124" i="1" s="1"/>
  <c r="I124" i="1"/>
  <c r="H124" i="1" s="1"/>
  <c r="I125" i="1"/>
  <c r="H125" i="1" s="1"/>
  <c r="AH125" i="1"/>
  <c r="N125" i="1"/>
  <c r="K125" i="1"/>
  <c r="K126" i="1"/>
  <c r="J126" i="1"/>
  <c r="AW126" i="1" s="1"/>
  <c r="AY126" i="1" s="1"/>
  <c r="I126" i="1"/>
  <c r="H126" i="1" s="1"/>
  <c r="AH126" i="1"/>
  <c r="N126" i="1"/>
  <c r="I105" i="1"/>
  <c r="H105" i="1" s="1"/>
  <c r="I109" i="1"/>
  <c r="H109" i="1" s="1"/>
  <c r="S110" i="1"/>
  <c r="AA115" i="1"/>
  <c r="N120" i="1"/>
  <c r="K120" i="1"/>
  <c r="J120" i="1"/>
  <c r="AW120" i="1" s="1"/>
  <c r="AY120" i="1" s="1"/>
  <c r="I120" i="1"/>
  <c r="H120" i="1" s="1"/>
  <c r="BG124" i="1"/>
  <c r="BF124" i="1"/>
  <c r="BJ124" i="1" s="1"/>
  <c r="BK124" i="1" s="1"/>
  <c r="BE124" i="1"/>
  <c r="BE126" i="1"/>
  <c r="BG126" i="1"/>
  <c r="AH104" i="1"/>
  <c r="J105" i="1"/>
  <c r="AW105" i="1" s="1"/>
  <c r="AY105" i="1" s="1"/>
  <c r="AH108" i="1"/>
  <c r="J109" i="1"/>
  <c r="AW109" i="1" s="1"/>
  <c r="AY109" i="1" s="1"/>
  <c r="AY110" i="1"/>
  <c r="J113" i="1"/>
  <c r="AW113" i="1" s="1"/>
  <c r="AY113" i="1" s="1"/>
  <c r="AY115" i="1"/>
  <c r="AY117" i="1"/>
  <c r="BF118" i="1"/>
  <c r="BJ118" i="1" s="1"/>
  <c r="BK118" i="1" s="1"/>
  <c r="BG120" i="1"/>
  <c r="BF120" i="1"/>
  <c r="BJ120" i="1" s="1"/>
  <c r="BK120" i="1" s="1"/>
  <c r="BE120" i="1"/>
  <c r="BF122" i="1"/>
  <c r="BJ122" i="1" s="1"/>
  <c r="BK122" i="1" s="1"/>
  <c r="BG123" i="1"/>
  <c r="BF123" i="1"/>
  <c r="BJ123" i="1" s="1"/>
  <c r="BK123" i="1" s="1"/>
  <c r="BE123" i="1"/>
  <c r="J125" i="1"/>
  <c r="AW125" i="1" s="1"/>
  <c r="AY125" i="1" s="1"/>
  <c r="S101" i="1"/>
  <c r="S105" i="1"/>
  <c r="AY111" i="1"/>
  <c r="BF114" i="1"/>
  <c r="BJ114" i="1" s="1"/>
  <c r="BK114" i="1" s="1"/>
  <c r="BG119" i="1"/>
  <c r="BF119" i="1"/>
  <c r="BJ119" i="1" s="1"/>
  <c r="BK119" i="1" s="1"/>
  <c r="BE119" i="1"/>
  <c r="N114" i="1"/>
  <c r="K118" i="1"/>
  <c r="J118" i="1"/>
  <c r="AW118" i="1" s="1"/>
  <c r="AY118" i="1" s="1"/>
  <c r="I118" i="1"/>
  <c r="H118" i="1" s="1"/>
  <c r="AH118" i="1"/>
  <c r="AA121" i="1"/>
  <c r="BM121" i="1"/>
  <c r="AV121" i="1" s="1"/>
  <c r="AX121" i="1" s="1"/>
  <c r="S121" i="1"/>
  <c r="BG125" i="1"/>
  <c r="BF125" i="1"/>
  <c r="BJ125" i="1" s="1"/>
  <c r="BK125" i="1" s="1"/>
  <c r="BE125" i="1"/>
  <c r="BG127" i="1"/>
  <c r="BF127" i="1"/>
  <c r="BJ127" i="1" s="1"/>
  <c r="BK127" i="1" s="1"/>
  <c r="BE127" i="1"/>
  <c r="T127" i="1"/>
  <c r="U127" i="1" s="1"/>
  <c r="I112" i="1"/>
  <c r="H112" i="1" s="1"/>
  <c r="AH127" i="1"/>
  <c r="I119" i="1"/>
  <c r="H119" i="1" s="1"/>
  <c r="S120" i="1"/>
  <c r="I123" i="1"/>
  <c r="H123" i="1" s="1"/>
  <c r="S124" i="1"/>
  <c r="I127" i="1"/>
  <c r="H127" i="1" s="1"/>
  <c r="J127" i="1"/>
  <c r="AW127" i="1" s="1"/>
  <c r="AY127" i="1" s="1"/>
  <c r="S115" i="1"/>
  <c r="S119" i="1"/>
  <c r="S123" i="1"/>
  <c r="AH117" i="1"/>
  <c r="AH121" i="1"/>
  <c r="S118" i="1"/>
  <c r="S122" i="1"/>
  <c r="V93" i="1" l="1"/>
  <c r="Z93" i="1" s="1"/>
  <c r="AC93" i="1"/>
  <c r="AB93" i="1"/>
  <c r="AA66" i="1"/>
  <c r="V43" i="1"/>
  <c r="Z43" i="1" s="1"/>
  <c r="AC43" i="1"/>
  <c r="AB43" i="1"/>
  <c r="AA33" i="1"/>
  <c r="T88" i="1"/>
  <c r="U88" i="1" s="1"/>
  <c r="AA60" i="1"/>
  <c r="T41" i="1"/>
  <c r="U41" i="1" s="1"/>
  <c r="T122" i="1"/>
  <c r="U122" i="1" s="1"/>
  <c r="AA127" i="1"/>
  <c r="Q127" i="1"/>
  <c r="O127" i="1" s="1"/>
  <c r="R127" i="1" s="1"/>
  <c r="L127" i="1" s="1"/>
  <c r="M127" i="1" s="1"/>
  <c r="T121" i="1"/>
  <c r="U121" i="1" s="1"/>
  <c r="T105" i="1"/>
  <c r="U105" i="1" s="1"/>
  <c r="AA126" i="1"/>
  <c r="T126" i="1"/>
  <c r="U126" i="1" s="1"/>
  <c r="T111" i="1"/>
  <c r="U111" i="1" s="1"/>
  <c r="T113" i="1"/>
  <c r="U113" i="1" s="1"/>
  <c r="AA106" i="1"/>
  <c r="AY98" i="1"/>
  <c r="T83" i="1"/>
  <c r="U83" i="1" s="1"/>
  <c r="AX93" i="1"/>
  <c r="AA78" i="1"/>
  <c r="AY80" i="1"/>
  <c r="AY75" i="1"/>
  <c r="T50" i="1"/>
  <c r="U50" i="1" s="1"/>
  <c r="T73" i="1"/>
  <c r="U73" i="1" s="1"/>
  <c r="T72" i="1"/>
  <c r="U72" i="1" s="1"/>
  <c r="AY59" i="1"/>
  <c r="T44" i="1"/>
  <c r="U44" i="1" s="1"/>
  <c r="T51" i="1"/>
  <c r="U51" i="1" s="1"/>
  <c r="AA40" i="1"/>
  <c r="AA24" i="1"/>
  <c r="T42" i="1"/>
  <c r="U42" i="1" s="1"/>
  <c r="AA55" i="1"/>
  <c r="AA51" i="1"/>
  <c r="Q51" i="1"/>
  <c r="O51" i="1" s="1"/>
  <c r="R51" i="1" s="1"/>
  <c r="L51" i="1" s="1"/>
  <c r="M51" i="1" s="1"/>
  <c r="AA22" i="1"/>
  <c r="Q22" i="1"/>
  <c r="O22" i="1" s="1"/>
  <c r="R22" i="1" s="1"/>
  <c r="L22" i="1" s="1"/>
  <c r="M22" i="1" s="1"/>
  <c r="T22" i="1"/>
  <c r="U22" i="1" s="1"/>
  <c r="V35" i="1"/>
  <c r="Z35" i="1" s="1"/>
  <c r="AC35" i="1"/>
  <c r="AD35" i="1" s="1"/>
  <c r="AB35" i="1"/>
  <c r="T61" i="1"/>
  <c r="U61" i="1" s="1"/>
  <c r="AA59" i="1"/>
  <c r="AA48" i="1"/>
  <c r="T48" i="1"/>
  <c r="U48" i="1" s="1"/>
  <c r="V39" i="1"/>
  <c r="Z39" i="1" s="1"/>
  <c r="AC39" i="1"/>
  <c r="AB39" i="1"/>
  <c r="T118" i="1"/>
  <c r="U118" i="1" s="1"/>
  <c r="T124" i="1"/>
  <c r="U124" i="1" s="1"/>
  <c r="AY121" i="1"/>
  <c r="T101" i="1"/>
  <c r="U101" i="1" s="1"/>
  <c r="AY112" i="1"/>
  <c r="AY102" i="1"/>
  <c r="AA94" i="1"/>
  <c r="AB100" i="1"/>
  <c r="V100" i="1"/>
  <c r="Z100" i="1" s="1"/>
  <c r="AC100" i="1"/>
  <c r="T87" i="1"/>
  <c r="U87" i="1" s="1"/>
  <c r="V103" i="1"/>
  <c r="Z103" i="1" s="1"/>
  <c r="AC103" i="1"/>
  <c r="AB103" i="1"/>
  <c r="AA91" i="1"/>
  <c r="AA83" i="1"/>
  <c r="Q83" i="1"/>
  <c r="O83" i="1" s="1"/>
  <c r="R83" i="1" s="1"/>
  <c r="L83" i="1" s="1"/>
  <c r="M83" i="1" s="1"/>
  <c r="AC89" i="1"/>
  <c r="AD89" i="1" s="1"/>
  <c r="V89" i="1"/>
  <c r="Z89" i="1" s="1"/>
  <c r="AB89" i="1"/>
  <c r="Q89" i="1"/>
  <c r="O89" i="1" s="1"/>
  <c r="R89" i="1" s="1"/>
  <c r="L89" i="1" s="1"/>
  <c r="M89" i="1" s="1"/>
  <c r="T66" i="1"/>
  <c r="U66" i="1" s="1"/>
  <c r="Q66" i="1" s="1"/>
  <c r="O66" i="1" s="1"/>
  <c r="R66" i="1" s="1"/>
  <c r="L66" i="1" s="1"/>
  <c r="M66" i="1" s="1"/>
  <c r="AA82" i="1"/>
  <c r="V85" i="1"/>
  <c r="Z85" i="1" s="1"/>
  <c r="AC85" i="1"/>
  <c r="AD85" i="1" s="1"/>
  <c r="AY78" i="1"/>
  <c r="AA72" i="1"/>
  <c r="T79" i="1"/>
  <c r="U79" i="1" s="1"/>
  <c r="T71" i="1"/>
  <c r="U71" i="1" s="1"/>
  <c r="T64" i="1"/>
  <c r="U64" i="1" s="1"/>
  <c r="T40" i="1"/>
  <c r="U40" i="1" s="1"/>
  <c r="Q40" i="1" s="1"/>
  <c r="O40" i="1" s="1"/>
  <c r="R40" i="1" s="1"/>
  <c r="L40" i="1" s="1"/>
  <c r="M40" i="1" s="1"/>
  <c r="AY60" i="1"/>
  <c r="T37" i="1"/>
  <c r="U37" i="1" s="1"/>
  <c r="AA20" i="1"/>
  <c r="Q20" i="1"/>
  <c r="O20" i="1" s="1"/>
  <c r="R20" i="1" s="1"/>
  <c r="L20" i="1" s="1"/>
  <c r="M20" i="1" s="1"/>
  <c r="T38" i="1"/>
  <c r="U38" i="1" s="1"/>
  <c r="AA29" i="1"/>
  <c r="AC49" i="1"/>
  <c r="V49" i="1"/>
  <c r="Z49" i="1" s="1"/>
  <c r="Q49" i="1"/>
  <c r="O49" i="1" s="1"/>
  <c r="R49" i="1" s="1"/>
  <c r="L49" i="1" s="1"/>
  <c r="M49" i="1" s="1"/>
  <c r="AA45" i="1"/>
  <c r="T46" i="1"/>
  <c r="U46" i="1" s="1"/>
  <c r="T26" i="1"/>
  <c r="U26" i="1" s="1"/>
  <c r="T91" i="1"/>
  <c r="U91" i="1" s="1"/>
  <c r="AA107" i="1"/>
  <c r="T107" i="1"/>
  <c r="U107" i="1" s="1"/>
  <c r="T80" i="1"/>
  <c r="U80" i="1" s="1"/>
  <c r="Q80" i="1" s="1"/>
  <c r="O80" i="1" s="1"/>
  <c r="R80" i="1" s="1"/>
  <c r="L80" i="1" s="1"/>
  <c r="M80" i="1" s="1"/>
  <c r="T81" i="1"/>
  <c r="U81" i="1" s="1"/>
  <c r="T94" i="1"/>
  <c r="U94" i="1" s="1"/>
  <c r="T78" i="1"/>
  <c r="U78" i="1" s="1"/>
  <c r="Q78" i="1" s="1"/>
  <c r="O78" i="1" s="1"/>
  <c r="R78" i="1" s="1"/>
  <c r="L78" i="1" s="1"/>
  <c r="M78" i="1" s="1"/>
  <c r="AA77" i="1"/>
  <c r="T75" i="1"/>
  <c r="U75" i="1" s="1"/>
  <c r="V69" i="1"/>
  <c r="Z69" i="1" s="1"/>
  <c r="AC69" i="1"/>
  <c r="AB69" i="1"/>
  <c r="AY71" i="1"/>
  <c r="T56" i="1"/>
  <c r="U56" i="1" s="1"/>
  <c r="AA67" i="1"/>
  <c r="T36" i="1"/>
  <c r="U36" i="1" s="1"/>
  <c r="AA36" i="1"/>
  <c r="T34" i="1"/>
  <c r="U34" i="1" s="1"/>
  <c r="AC54" i="1"/>
  <c r="AD54" i="1" s="1"/>
  <c r="AB54" i="1"/>
  <c r="V54" i="1"/>
  <c r="Z54" i="1" s="1"/>
  <c r="AA34" i="1"/>
  <c r="Q34" i="1"/>
  <c r="O34" i="1" s="1"/>
  <c r="R34" i="1" s="1"/>
  <c r="L34" i="1" s="1"/>
  <c r="M34" i="1" s="1"/>
  <c r="AA41" i="1"/>
  <c r="AC109" i="1"/>
  <c r="V109" i="1"/>
  <c r="Z109" i="1" s="1"/>
  <c r="T25" i="1"/>
  <c r="U25" i="1" s="1"/>
  <c r="AA122" i="1"/>
  <c r="Q122" i="1"/>
  <c r="O122" i="1" s="1"/>
  <c r="R122" i="1" s="1"/>
  <c r="L122" i="1" s="1"/>
  <c r="M122" i="1" s="1"/>
  <c r="T120" i="1"/>
  <c r="U120" i="1" s="1"/>
  <c r="AA90" i="1"/>
  <c r="AA101" i="1"/>
  <c r="Q101" i="1"/>
  <c r="O101" i="1" s="1"/>
  <c r="R101" i="1" s="1"/>
  <c r="L101" i="1" s="1"/>
  <c r="M101" i="1" s="1"/>
  <c r="T92" i="1"/>
  <c r="U92" i="1" s="1"/>
  <c r="Q93" i="1"/>
  <c r="O93" i="1" s="1"/>
  <c r="R93" i="1" s="1"/>
  <c r="L93" i="1" s="1"/>
  <c r="M93" i="1" s="1"/>
  <c r="AA93" i="1"/>
  <c r="T90" i="1"/>
  <c r="U90" i="1" s="1"/>
  <c r="AA80" i="1"/>
  <c r="AC99" i="1"/>
  <c r="AD99" i="1" s="1"/>
  <c r="V99" i="1"/>
  <c r="Z99" i="1" s="1"/>
  <c r="Q99" i="1"/>
  <c r="O99" i="1" s="1"/>
  <c r="R99" i="1" s="1"/>
  <c r="L99" i="1" s="1"/>
  <c r="M99" i="1" s="1"/>
  <c r="T95" i="1"/>
  <c r="U95" i="1" s="1"/>
  <c r="AB99" i="1"/>
  <c r="AC84" i="1"/>
  <c r="V84" i="1"/>
  <c r="Z84" i="1" s="1"/>
  <c r="AB84" i="1"/>
  <c r="AA65" i="1"/>
  <c r="T62" i="1"/>
  <c r="U62" i="1" s="1"/>
  <c r="T32" i="1"/>
  <c r="U32" i="1" s="1"/>
  <c r="T33" i="1"/>
  <c r="U33" i="1" s="1"/>
  <c r="Q53" i="1"/>
  <c r="O53" i="1" s="1"/>
  <c r="R53" i="1" s="1"/>
  <c r="L53" i="1" s="1"/>
  <c r="M53" i="1" s="1"/>
  <c r="AA53" i="1"/>
  <c r="T53" i="1"/>
  <c r="U53" i="1" s="1"/>
  <c r="AA21" i="1"/>
  <c r="T52" i="1"/>
  <c r="U52" i="1" s="1"/>
  <c r="AA46" i="1"/>
  <c r="Q46" i="1"/>
  <c r="O46" i="1" s="1"/>
  <c r="R46" i="1" s="1"/>
  <c r="L46" i="1" s="1"/>
  <c r="M46" i="1" s="1"/>
  <c r="AB49" i="1"/>
  <c r="T30" i="1"/>
  <c r="U30" i="1" s="1"/>
  <c r="AY26" i="1"/>
  <c r="AC127" i="1"/>
  <c r="V127" i="1"/>
  <c r="Z127" i="1" s="1"/>
  <c r="AA116" i="1"/>
  <c r="Q116" i="1"/>
  <c r="O116" i="1" s="1"/>
  <c r="R116" i="1" s="1"/>
  <c r="L116" i="1" s="1"/>
  <c r="M116" i="1" s="1"/>
  <c r="T112" i="1"/>
  <c r="U112" i="1" s="1"/>
  <c r="AB127" i="1"/>
  <c r="T125" i="1"/>
  <c r="U125" i="1" s="1"/>
  <c r="T98" i="1"/>
  <c r="U98" i="1" s="1"/>
  <c r="T123" i="1"/>
  <c r="U123" i="1" s="1"/>
  <c r="AA119" i="1"/>
  <c r="AA109" i="1"/>
  <c r="Q109" i="1"/>
  <c r="O109" i="1" s="1"/>
  <c r="R109" i="1" s="1"/>
  <c r="L109" i="1" s="1"/>
  <c r="M109" i="1" s="1"/>
  <c r="AB109" i="1"/>
  <c r="T102" i="1"/>
  <c r="U102" i="1" s="1"/>
  <c r="Q102" i="1" s="1"/>
  <c r="O102" i="1" s="1"/>
  <c r="R102" i="1" s="1"/>
  <c r="L102" i="1" s="1"/>
  <c r="M102" i="1" s="1"/>
  <c r="T117" i="1"/>
  <c r="U117" i="1" s="1"/>
  <c r="AY101" i="1"/>
  <c r="AB96" i="1"/>
  <c r="V96" i="1"/>
  <c r="Z96" i="1" s="1"/>
  <c r="AC96" i="1"/>
  <c r="AY89" i="1"/>
  <c r="T77" i="1"/>
  <c r="U77" i="1" s="1"/>
  <c r="AA95" i="1"/>
  <c r="Q95" i="1"/>
  <c r="O95" i="1" s="1"/>
  <c r="R95" i="1" s="1"/>
  <c r="L95" i="1" s="1"/>
  <c r="M95" i="1" s="1"/>
  <c r="AY74" i="1"/>
  <c r="Q85" i="1"/>
  <c r="O85" i="1" s="1"/>
  <c r="R85" i="1" s="1"/>
  <c r="L85" i="1" s="1"/>
  <c r="M85" i="1" s="1"/>
  <c r="Q69" i="1"/>
  <c r="O69" i="1" s="1"/>
  <c r="R69" i="1" s="1"/>
  <c r="L69" i="1" s="1"/>
  <c r="M69" i="1" s="1"/>
  <c r="T65" i="1"/>
  <c r="U65" i="1" s="1"/>
  <c r="Q65" i="1" s="1"/>
  <c r="O65" i="1" s="1"/>
  <c r="R65" i="1" s="1"/>
  <c r="L65" i="1" s="1"/>
  <c r="M65" i="1" s="1"/>
  <c r="AY64" i="1"/>
  <c r="AA56" i="1"/>
  <c r="Q56" i="1"/>
  <c r="O56" i="1" s="1"/>
  <c r="R56" i="1" s="1"/>
  <c r="L56" i="1" s="1"/>
  <c r="M56" i="1" s="1"/>
  <c r="T28" i="1"/>
  <c r="U28" i="1" s="1"/>
  <c r="AA32" i="1"/>
  <c r="Q32" i="1"/>
  <c r="O32" i="1" s="1"/>
  <c r="R32" i="1" s="1"/>
  <c r="L32" i="1" s="1"/>
  <c r="M32" i="1" s="1"/>
  <c r="AA37" i="1"/>
  <c r="Q37" i="1"/>
  <c r="O37" i="1" s="1"/>
  <c r="R37" i="1" s="1"/>
  <c r="L37" i="1" s="1"/>
  <c r="M37" i="1" s="1"/>
  <c r="T19" i="1"/>
  <c r="U19" i="1" s="1"/>
  <c r="AA19" i="1"/>
  <c r="AA25" i="1"/>
  <c r="T21" i="1"/>
  <c r="U21" i="1" s="1"/>
  <c r="AY21" i="1"/>
  <c r="AA124" i="1"/>
  <c r="Q124" i="1"/>
  <c r="O124" i="1" s="1"/>
  <c r="R124" i="1" s="1"/>
  <c r="L124" i="1" s="1"/>
  <c r="M124" i="1" s="1"/>
  <c r="V86" i="1"/>
  <c r="Z86" i="1" s="1"/>
  <c r="AC86" i="1"/>
  <c r="AA120" i="1"/>
  <c r="Q120" i="1"/>
  <c r="O120" i="1" s="1"/>
  <c r="R120" i="1" s="1"/>
  <c r="L120" i="1" s="1"/>
  <c r="M120" i="1" s="1"/>
  <c r="T119" i="1"/>
  <c r="U119" i="1" s="1"/>
  <c r="AA118" i="1"/>
  <c r="Q118" i="1"/>
  <c r="O118" i="1" s="1"/>
  <c r="R118" i="1" s="1"/>
  <c r="L118" i="1" s="1"/>
  <c r="M118" i="1" s="1"/>
  <c r="AA105" i="1"/>
  <c r="T116" i="1"/>
  <c r="U116" i="1" s="1"/>
  <c r="L96" i="1"/>
  <c r="M96" i="1" s="1"/>
  <c r="AA88" i="1"/>
  <c r="Q88" i="1"/>
  <c r="O88" i="1" s="1"/>
  <c r="R88" i="1" s="1"/>
  <c r="L88" i="1" s="1"/>
  <c r="M88" i="1" s="1"/>
  <c r="AA76" i="1"/>
  <c r="AA98" i="1"/>
  <c r="Q98" i="1"/>
  <c r="O98" i="1" s="1"/>
  <c r="R98" i="1" s="1"/>
  <c r="L98" i="1" s="1"/>
  <c r="M98" i="1" s="1"/>
  <c r="AY95" i="1"/>
  <c r="T76" i="1"/>
  <c r="U76" i="1" s="1"/>
  <c r="T82" i="1"/>
  <c r="U82" i="1" s="1"/>
  <c r="Q82" i="1" s="1"/>
  <c r="O82" i="1" s="1"/>
  <c r="R82" i="1" s="1"/>
  <c r="L82" i="1" s="1"/>
  <c r="M82" i="1" s="1"/>
  <c r="T74" i="1"/>
  <c r="U74" i="1" s="1"/>
  <c r="AA81" i="1"/>
  <c r="Q81" i="1"/>
  <c r="O81" i="1" s="1"/>
  <c r="R81" i="1" s="1"/>
  <c r="L81" i="1" s="1"/>
  <c r="M81" i="1" s="1"/>
  <c r="AY79" i="1"/>
  <c r="AY83" i="1"/>
  <c r="T60" i="1"/>
  <c r="U60" i="1" s="1"/>
  <c r="Q60" i="1" s="1"/>
  <c r="O60" i="1" s="1"/>
  <c r="R60" i="1" s="1"/>
  <c r="L60" i="1" s="1"/>
  <c r="M60" i="1" s="1"/>
  <c r="AA58" i="1"/>
  <c r="Q58" i="1"/>
  <c r="O58" i="1" s="1"/>
  <c r="R58" i="1" s="1"/>
  <c r="L58" i="1" s="1"/>
  <c r="M58" i="1" s="1"/>
  <c r="T58" i="1"/>
  <c r="U58" i="1" s="1"/>
  <c r="T24" i="1"/>
  <c r="U24" i="1" s="1"/>
  <c r="Q24" i="1" s="1"/>
  <c r="O24" i="1" s="1"/>
  <c r="R24" i="1" s="1"/>
  <c r="L24" i="1" s="1"/>
  <c r="M24" i="1" s="1"/>
  <c r="T45" i="1"/>
  <c r="U45" i="1" s="1"/>
  <c r="T29" i="1"/>
  <c r="U29" i="1" s="1"/>
  <c r="Q29" i="1" s="1"/>
  <c r="O29" i="1" s="1"/>
  <c r="R29" i="1" s="1"/>
  <c r="L29" i="1" s="1"/>
  <c r="M29" i="1" s="1"/>
  <c r="AC63" i="1"/>
  <c r="AD63" i="1" s="1"/>
  <c r="V63" i="1"/>
  <c r="Z63" i="1" s="1"/>
  <c r="AA57" i="1"/>
  <c r="AY30" i="1"/>
  <c r="Q43" i="1"/>
  <c r="O43" i="1" s="1"/>
  <c r="R43" i="1" s="1"/>
  <c r="L43" i="1" s="1"/>
  <c r="M43" i="1" s="1"/>
  <c r="AA47" i="1"/>
  <c r="Q39" i="1"/>
  <c r="O39" i="1" s="1"/>
  <c r="R39" i="1" s="1"/>
  <c r="L39" i="1" s="1"/>
  <c r="M39" i="1" s="1"/>
  <c r="AA102" i="1"/>
  <c r="AA123" i="1"/>
  <c r="Q123" i="1"/>
  <c r="O123" i="1" s="1"/>
  <c r="R123" i="1" s="1"/>
  <c r="L123" i="1" s="1"/>
  <c r="M123" i="1" s="1"/>
  <c r="T110" i="1"/>
  <c r="U110" i="1" s="1"/>
  <c r="Q113" i="1"/>
  <c r="O113" i="1" s="1"/>
  <c r="R113" i="1" s="1"/>
  <c r="L113" i="1" s="1"/>
  <c r="M113" i="1" s="1"/>
  <c r="AA113" i="1"/>
  <c r="AA114" i="1"/>
  <c r="T114" i="1"/>
  <c r="U114" i="1" s="1"/>
  <c r="Q114" i="1" s="1"/>
  <c r="O114" i="1" s="1"/>
  <c r="R114" i="1" s="1"/>
  <c r="L114" i="1" s="1"/>
  <c r="M114" i="1" s="1"/>
  <c r="AC108" i="1"/>
  <c r="AD108" i="1" s="1"/>
  <c r="AB108" i="1"/>
  <c r="V108" i="1"/>
  <c r="Z108" i="1" s="1"/>
  <c r="T97" i="1"/>
  <c r="U97" i="1" s="1"/>
  <c r="T115" i="1"/>
  <c r="U115" i="1" s="1"/>
  <c r="AA112" i="1"/>
  <c r="Q112" i="1"/>
  <c r="O112" i="1" s="1"/>
  <c r="R112" i="1" s="1"/>
  <c r="L112" i="1" s="1"/>
  <c r="M112" i="1" s="1"/>
  <c r="Q125" i="1"/>
  <c r="O125" i="1" s="1"/>
  <c r="R125" i="1" s="1"/>
  <c r="L125" i="1" s="1"/>
  <c r="M125" i="1" s="1"/>
  <c r="AA125" i="1"/>
  <c r="AY87" i="1"/>
  <c r="T106" i="1"/>
  <c r="U106" i="1" s="1"/>
  <c r="AA84" i="1"/>
  <c r="Q84" i="1"/>
  <c r="O84" i="1" s="1"/>
  <c r="R84" i="1" s="1"/>
  <c r="L84" i="1" s="1"/>
  <c r="M84" i="1" s="1"/>
  <c r="Q86" i="1"/>
  <c r="O86" i="1" s="1"/>
  <c r="R86" i="1" s="1"/>
  <c r="L86" i="1" s="1"/>
  <c r="M86" i="1" s="1"/>
  <c r="AA86" i="1"/>
  <c r="T55" i="1"/>
  <c r="U55" i="1" s="1"/>
  <c r="Q55" i="1" s="1"/>
  <c r="O55" i="1" s="1"/>
  <c r="R55" i="1" s="1"/>
  <c r="L55" i="1" s="1"/>
  <c r="M55" i="1" s="1"/>
  <c r="T68" i="1"/>
  <c r="U68" i="1" s="1"/>
  <c r="T67" i="1"/>
  <c r="U67" i="1" s="1"/>
  <c r="AA64" i="1"/>
  <c r="Q64" i="1"/>
  <c r="O64" i="1" s="1"/>
  <c r="R64" i="1" s="1"/>
  <c r="L64" i="1" s="1"/>
  <c r="M64" i="1" s="1"/>
  <c r="AY68" i="1"/>
  <c r="T20" i="1"/>
  <c r="U20" i="1" s="1"/>
  <c r="AA44" i="1"/>
  <c r="Q44" i="1"/>
  <c r="O44" i="1" s="1"/>
  <c r="R44" i="1" s="1"/>
  <c r="L44" i="1" s="1"/>
  <c r="M44" i="1" s="1"/>
  <c r="AA28" i="1"/>
  <c r="Q28" i="1"/>
  <c r="O28" i="1" s="1"/>
  <c r="R28" i="1" s="1"/>
  <c r="L28" i="1" s="1"/>
  <c r="M28" i="1" s="1"/>
  <c r="Q63" i="1"/>
  <c r="O63" i="1" s="1"/>
  <c r="R63" i="1" s="1"/>
  <c r="L63" i="1" s="1"/>
  <c r="M63" i="1" s="1"/>
  <c r="T47" i="1"/>
  <c r="U47" i="1" s="1"/>
  <c r="Q47" i="1" s="1"/>
  <c r="O47" i="1" s="1"/>
  <c r="R47" i="1" s="1"/>
  <c r="L47" i="1" s="1"/>
  <c r="M47" i="1" s="1"/>
  <c r="T59" i="1"/>
  <c r="U59" i="1" s="1"/>
  <c r="AY51" i="1"/>
  <c r="V27" i="1"/>
  <c r="Z27" i="1" s="1"/>
  <c r="AC27" i="1"/>
  <c r="AB27" i="1"/>
  <c r="T57" i="1"/>
  <c r="U57" i="1" s="1"/>
  <c r="AY47" i="1"/>
  <c r="V92" i="1" l="1"/>
  <c r="Z92" i="1" s="1"/>
  <c r="AC92" i="1"/>
  <c r="Q92" i="1"/>
  <c r="O92" i="1" s="1"/>
  <c r="R92" i="1" s="1"/>
  <c r="L92" i="1" s="1"/>
  <c r="M92" i="1" s="1"/>
  <c r="AB92" i="1"/>
  <c r="V41" i="1"/>
  <c r="Z41" i="1" s="1"/>
  <c r="AC41" i="1"/>
  <c r="AB41" i="1"/>
  <c r="V57" i="1"/>
  <c r="Z57" i="1" s="1"/>
  <c r="AC57" i="1"/>
  <c r="AD57" i="1" s="1"/>
  <c r="AB57" i="1"/>
  <c r="V21" i="1"/>
  <c r="Z21" i="1" s="1"/>
  <c r="AC21" i="1"/>
  <c r="AB21" i="1"/>
  <c r="AC123" i="1"/>
  <c r="V123" i="1"/>
  <c r="Z123" i="1" s="1"/>
  <c r="AB123" i="1"/>
  <c r="AC94" i="1"/>
  <c r="AD94" i="1" s="1"/>
  <c r="AB94" i="1"/>
  <c r="V94" i="1"/>
  <c r="Z94" i="1" s="1"/>
  <c r="AC61" i="1"/>
  <c r="V61" i="1"/>
  <c r="Z61" i="1" s="1"/>
  <c r="AB61" i="1"/>
  <c r="Q61" i="1"/>
  <c r="O61" i="1" s="1"/>
  <c r="R61" i="1" s="1"/>
  <c r="L61" i="1" s="1"/>
  <c r="M61" i="1" s="1"/>
  <c r="V105" i="1"/>
  <c r="Z105" i="1" s="1"/>
  <c r="AC105" i="1"/>
  <c r="AD105" i="1" s="1"/>
  <c r="AB105" i="1"/>
  <c r="AD43" i="1"/>
  <c r="AC67" i="1"/>
  <c r="V67" i="1"/>
  <c r="Z67" i="1" s="1"/>
  <c r="AB67" i="1"/>
  <c r="V116" i="1"/>
  <c r="Z116" i="1" s="1"/>
  <c r="AC116" i="1"/>
  <c r="AD116" i="1" s="1"/>
  <c r="AB116" i="1"/>
  <c r="V33" i="1"/>
  <c r="Z33" i="1" s="1"/>
  <c r="AC33" i="1"/>
  <c r="AD33" i="1" s="1"/>
  <c r="AB33" i="1"/>
  <c r="V25" i="1"/>
  <c r="Z25" i="1" s="1"/>
  <c r="AC25" i="1"/>
  <c r="AB25" i="1"/>
  <c r="V36" i="1"/>
  <c r="Z36" i="1" s="1"/>
  <c r="AC36" i="1"/>
  <c r="AD36" i="1" s="1"/>
  <c r="AB36" i="1"/>
  <c r="AC91" i="1"/>
  <c r="V91" i="1"/>
  <c r="Z91" i="1" s="1"/>
  <c r="AB91" i="1"/>
  <c r="V37" i="1"/>
  <c r="Z37" i="1" s="1"/>
  <c r="AC37" i="1"/>
  <c r="AB37" i="1"/>
  <c r="AC71" i="1"/>
  <c r="V71" i="1"/>
  <c r="Z71" i="1" s="1"/>
  <c r="AB71" i="1"/>
  <c r="Q71" i="1"/>
  <c r="O71" i="1" s="1"/>
  <c r="R71" i="1" s="1"/>
  <c r="L71" i="1" s="1"/>
  <c r="M71" i="1" s="1"/>
  <c r="V87" i="1"/>
  <c r="Z87" i="1" s="1"/>
  <c r="AC87" i="1"/>
  <c r="Q87" i="1"/>
  <c r="O87" i="1" s="1"/>
  <c r="R87" i="1" s="1"/>
  <c r="L87" i="1" s="1"/>
  <c r="M87" i="1" s="1"/>
  <c r="AB87" i="1"/>
  <c r="V101" i="1"/>
  <c r="Z101" i="1" s="1"/>
  <c r="AC101" i="1"/>
  <c r="AB101" i="1"/>
  <c r="AD39" i="1"/>
  <c r="AC72" i="1"/>
  <c r="V72" i="1"/>
  <c r="Z72" i="1" s="1"/>
  <c r="AB72" i="1"/>
  <c r="AC113" i="1"/>
  <c r="AD113" i="1" s="1"/>
  <c r="AB113" i="1"/>
  <c r="V113" i="1"/>
  <c r="Z113" i="1" s="1"/>
  <c r="V121" i="1"/>
  <c r="Z121" i="1" s="1"/>
  <c r="AC121" i="1"/>
  <c r="AB121" i="1"/>
  <c r="Q121" i="1"/>
  <c r="O121" i="1" s="1"/>
  <c r="R121" i="1" s="1"/>
  <c r="L121" i="1" s="1"/>
  <c r="M121" i="1" s="1"/>
  <c r="AC119" i="1"/>
  <c r="AD119" i="1" s="1"/>
  <c r="V119" i="1"/>
  <c r="Z119" i="1" s="1"/>
  <c r="AB119" i="1"/>
  <c r="AC77" i="1"/>
  <c r="V77" i="1"/>
  <c r="Z77" i="1" s="1"/>
  <c r="AB77" i="1"/>
  <c r="V68" i="1"/>
  <c r="Z68" i="1" s="1"/>
  <c r="AC68" i="1"/>
  <c r="AB68" i="1"/>
  <c r="Q68" i="1"/>
  <c r="O68" i="1" s="1"/>
  <c r="R68" i="1" s="1"/>
  <c r="L68" i="1" s="1"/>
  <c r="M68" i="1" s="1"/>
  <c r="V106" i="1"/>
  <c r="Z106" i="1" s="1"/>
  <c r="AC106" i="1"/>
  <c r="AB106" i="1"/>
  <c r="AC115" i="1"/>
  <c r="V115" i="1"/>
  <c r="Z115" i="1" s="1"/>
  <c r="AB115" i="1"/>
  <c r="Q115" i="1"/>
  <c r="O115" i="1" s="1"/>
  <c r="R115" i="1" s="1"/>
  <c r="L115" i="1" s="1"/>
  <c r="M115" i="1" s="1"/>
  <c r="V58" i="1"/>
  <c r="Z58" i="1" s="1"/>
  <c r="AC58" i="1"/>
  <c r="AD58" i="1" s="1"/>
  <c r="AB58" i="1"/>
  <c r="Q25" i="1"/>
  <c r="O25" i="1" s="1"/>
  <c r="R25" i="1" s="1"/>
  <c r="L25" i="1" s="1"/>
  <c r="M25" i="1" s="1"/>
  <c r="AD96" i="1"/>
  <c r="AC98" i="1"/>
  <c r="V98" i="1"/>
  <c r="Z98" i="1" s="1"/>
  <c r="AB98" i="1"/>
  <c r="V52" i="1"/>
  <c r="Z52" i="1" s="1"/>
  <c r="AC52" i="1"/>
  <c r="Q52" i="1"/>
  <c r="O52" i="1" s="1"/>
  <c r="R52" i="1" s="1"/>
  <c r="L52" i="1" s="1"/>
  <c r="M52" i="1" s="1"/>
  <c r="AB52" i="1"/>
  <c r="Q67" i="1"/>
  <c r="O67" i="1" s="1"/>
  <c r="R67" i="1" s="1"/>
  <c r="L67" i="1" s="1"/>
  <c r="M67" i="1" s="1"/>
  <c r="AC81" i="1"/>
  <c r="V81" i="1"/>
  <c r="Z81" i="1" s="1"/>
  <c r="AB81" i="1"/>
  <c r="V26" i="1"/>
  <c r="Z26" i="1" s="1"/>
  <c r="AC26" i="1"/>
  <c r="AB26" i="1"/>
  <c r="Q26" i="1"/>
  <c r="O26" i="1" s="1"/>
  <c r="R26" i="1" s="1"/>
  <c r="L26" i="1" s="1"/>
  <c r="M26" i="1" s="1"/>
  <c r="AD49" i="1"/>
  <c r="V79" i="1"/>
  <c r="Z79" i="1" s="1"/>
  <c r="AC79" i="1"/>
  <c r="AB79" i="1"/>
  <c r="Q79" i="1"/>
  <c r="O79" i="1" s="1"/>
  <c r="R79" i="1" s="1"/>
  <c r="L79" i="1" s="1"/>
  <c r="M79" i="1" s="1"/>
  <c r="AD100" i="1"/>
  <c r="AC78" i="1"/>
  <c r="V78" i="1"/>
  <c r="Z78" i="1" s="1"/>
  <c r="AB78" i="1"/>
  <c r="AC76" i="1"/>
  <c r="V76" i="1"/>
  <c r="Z76" i="1" s="1"/>
  <c r="AB76" i="1"/>
  <c r="V24" i="1"/>
  <c r="Z24" i="1" s="1"/>
  <c r="AC24" i="1"/>
  <c r="AB24" i="1"/>
  <c r="V97" i="1"/>
  <c r="Z97" i="1" s="1"/>
  <c r="AC97" i="1"/>
  <c r="AB97" i="1"/>
  <c r="Q97" i="1"/>
  <c r="O97" i="1" s="1"/>
  <c r="R97" i="1" s="1"/>
  <c r="L97" i="1" s="1"/>
  <c r="M97" i="1" s="1"/>
  <c r="Q105" i="1"/>
  <c r="O105" i="1" s="1"/>
  <c r="R105" i="1" s="1"/>
  <c r="L105" i="1" s="1"/>
  <c r="M105" i="1" s="1"/>
  <c r="AD86" i="1"/>
  <c r="V125" i="1"/>
  <c r="Z125" i="1" s="1"/>
  <c r="AC125" i="1"/>
  <c r="AB125" i="1"/>
  <c r="AD127" i="1"/>
  <c r="AD84" i="1"/>
  <c r="AC75" i="1"/>
  <c r="V75" i="1"/>
  <c r="Z75" i="1" s="1"/>
  <c r="AB75" i="1"/>
  <c r="Q75" i="1"/>
  <c r="O75" i="1" s="1"/>
  <c r="R75" i="1" s="1"/>
  <c r="L75" i="1" s="1"/>
  <c r="M75" i="1" s="1"/>
  <c r="Q91" i="1"/>
  <c r="O91" i="1" s="1"/>
  <c r="R91" i="1" s="1"/>
  <c r="L91" i="1" s="1"/>
  <c r="M91" i="1" s="1"/>
  <c r="AC48" i="1"/>
  <c r="V48" i="1"/>
  <c r="Z48" i="1" s="1"/>
  <c r="AB48" i="1"/>
  <c r="AC73" i="1"/>
  <c r="AD73" i="1" s="1"/>
  <c r="V73" i="1"/>
  <c r="Z73" i="1" s="1"/>
  <c r="Q73" i="1"/>
  <c r="O73" i="1" s="1"/>
  <c r="R73" i="1" s="1"/>
  <c r="L73" i="1" s="1"/>
  <c r="M73" i="1" s="1"/>
  <c r="AB73" i="1"/>
  <c r="AC111" i="1"/>
  <c r="V111" i="1"/>
  <c r="Z111" i="1" s="1"/>
  <c r="AB111" i="1"/>
  <c r="Q111" i="1"/>
  <c r="O111" i="1" s="1"/>
  <c r="R111" i="1" s="1"/>
  <c r="L111" i="1" s="1"/>
  <c r="M111" i="1" s="1"/>
  <c r="V88" i="1"/>
  <c r="Z88" i="1" s="1"/>
  <c r="AC88" i="1"/>
  <c r="AB88" i="1"/>
  <c r="AC59" i="1"/>
  <c r="V59" i="1"/>
  <c r="Z59" i="1" s="1"/>
  <c r="AB59" i="1"/>
  <c r="V29" i="1"/>
  <c r="Z29" i="1" s="1"/>
  <c r="AC29" i="1"/>
  <c r="AB29" i="1"/>
  <c r="AC74" i="1"/>
  <c r="AD74" i="1" s="1"/>
  <c r="V74" i="1"/>
  <c r="Z74" i="1" s="1"/>
  <c r="AB74" i="1"/>
  <c r="Q74" i="1"/>
  <c r="O74" i="1" s="1"/>
  <c r="R74" i="1" s="1"/>
  <c r="L74" i="1" s="1"/>
  <c r="M74" i="1" s="1"/>
  <c r="Q76" i="1"/>
  <c r="O76" i="1" s="1"/>
  <c r="R76" i="1" s="1"/>
  <c r="L76" i="1" s="1"/>
  <c r="M76" i="1" s="1"/>
  <c r="V28" i="1"/>
  <c r="Z28" i="1" s="1"/>
  <c r="AC28" i="1"/>
  <c r="AB28" i="1"/>
  <c r="Q21" i="1"/>
  <c r="O21" i="1" s="1"/>
  <c r="R21" i="1" s="1"/>
  <c r="L21" i="1" s="1"/>
  <c r="M21" i="1" s="1"/>
  <c r="V32" i="1"/>
  <c r="Z32" i="1" s="1"/>
  <c r="AC32" i="1"/>
  <c r="AB32" i="1"/>
  <c r="V90" i="1"/>
  <c r="Z90" i="1" s="1"/>
  <c r="AC90" i="1"/>
  <c r="AB90" i="1"/>
  <c r="Q90" i="1"/>
  <c r="O90" i="1" s="1"/>
  <c r="R90" i="1" s="1"/>
  <c r="L90" i="1" s="1"/>
  <c r="M90" i="1" s="1"/>
  <c r="AD109" i="1"/>
  <c r="V34" i="1"/>
  <c r="Z34" i="1" s="1"/>
  <c r="AC34" i="1"/>
  <c r="AB34" i="1"/>
  <c r="V56" i="1"/>
  <c r="Z56" i="1" s="1"/>
  <c r="AC56" i="1"/>
  <c r="AB56" i="1"/>
  <c r="Q77" i="1"/>
  <c r="O77" i="1" s="1"/>
  <c r="R77" i="1" s="1"/>
  <c r="L77" i="1" s="1"/>
  <c r="M77" i="1" s="1"/>
  <c r="AC80" i="1"/>
  <c r="AB80" i="1"/>
  <c r="V80" i="1"/>
  <c r="Z80" i="1" s="1"/>
  <c r="V46" i="1"/>
  <c r="Z46" i="1" s="1"/>
  <c r="AC46" i="1"/>
  <c r="AD46" i="1" s="1"/>
  <c r="AB46" i="1"/>
  <c r="Q72" i="1"/>
  <c r="O72" i="1" s="1"/>
  <c r="R72" i="1" s="1"/>
  <c r="L72" i="1" s="1"/>
  <c r="M72" i="1" s="1"/>
  <c r="AC66" i="1"/>
  <c r="AB66" i="1"/>
  <c r="V66" i="1"/>
  <c r="Z66" i="1" s="1"/>
  <c r="V124" i="1"/>
  <c r="Z124" i="1" s="1"/>
  <c r="AC124" i="1"/>
  <c r="AB124" i="1"/>
  <c r="Q48" i="1"/>
  <c r="O48" i="1" s="1"/>
  <c r="R48" i="1" s="1"/>
  <c r="L48" i="1" s="1"/>
  <c r="M48" i="1" s="1"/>
  <c r="AC51" i="1"/>
  <c r="V51" i="1"/>
  <c r="Z51" i="1" s="1"/>
  <c r="AB51" i="1"/>
  <c r="V50" i="1"/>
  <c r="Z50" i="1" s="1"/>
  <c r="AC50" i="1"/>
  <c r="AB50" i="1"/>
  <c r="Q50" i="1"/>
  <c r="O50" i="1" s="1"/>
  <c r="R50" i="1" s="1"/>
  <c r="L50" i="1" s="1"/>
  <c r="M50" i="1" s="1"/>
  <c r="AC83" i="1"/>
  <c r="V83" i="1"/>
  <c r="Z83" i="1" s="1"/>
  <c r="AB83" i="1"/>
  <c r="V126" i="1"/>
  <c r="Z126" i="1" s="1"/>
  <c r="AC126" i="1"/>
  <c r="AD126" i="1" s="1"/>
  <c r="AB126" i="1"/>
  <c r="V65" i="1"/>
  <c r="Z65" i="1" s="1"/>
  <c r="AC65" i="1"/>
  <c r="AD65" i="1" s="1"/>
  <c r="AB65" i="1"/>
  <c r="AC102" i="1"/>
  <c r="V102" i="1"/>
  <c r="Z102" i="1" s="1"/>
  <c r="AB102" i="1"/>
  <c r="AD27" i="1"/>
  <c r="Q57" i="1"/>
  <c r="O57" i="1" s="1"/>
  <c r="R57" i="1" s="1"/>
  <c r="L57" i="1" s="1"/>
  <c r="M57" i="1" s="1"/>
  <c r="AC47" i="1"/>
  <c r="AD47" i="1" s="1"/>
  <c r="V47" i="1"/>
  <c r="Z47" i="1" s="1"/>
  <c r="AB47" i="1"/>
  <c r="AC55" i="1"/>
  <c r="V55" i="1"/>
  <c r="Z55" i="1" s="1"/>
  <c r="AB55" i="1"/>
  <c r="AC60" i="1"/>
  <c r="AD60" i="1" s="1"/>
  <c r="V60" i="1"/>
  <c r="Z60" i="1" s="1"/>
  <c r="AB60" i="1"/>
  <c r="V82" i="1"/>
  <c r="Z82" i="1" s="1"/>
  <c r="AC82" i="1"/>
  <c r="AB82" i="1"/>
  <c r="AC19" i="1"/>
  <c r="AB19" i="1"/>
  <c r="V19" i="1"/>
  <c r="Z19" i="1" s="1"/>
  <c r="Q119" i="1"/>
  <c r="O119" i="1" s="1"/>
  <c r="R119" i="1" s="1"/>
  <c r="L119" i="1" s="1"/>
  <c r="M119" i="1" s="1"/>
  <c r="V30" i="1"/>
  <c r="Z30" i="1" s="1"/>
  <c r="AC30" i="1"/>
  <c r="AD30" i="1" s="1"/>
  <c r="AB30" i="1"/>
  <c r="Q30" i="1"/>
  <c r="O30" i="1" s="1"/>
  <c r="R30" i="1" s="1"/>
  <c r="L30" i="1" s="1"/>
  <c r="M30" i="1" s="1"/>
  <c r="AC95" i="1"/>
  <c r="V95" i="1"/>
  <c r="Z95" i="1" s="1"/>
  <c r="AB95" i="1"/>
  <c r="V120" i="1"/>
  <c r="Z120" i="1" s="1"/>
  <c r="AC120" i="1"/>
  <c r="AB120" i="1"/>
  <c r="Q41" i="1"/>
  <c r="O41" i="1" s="1"/>
  <c r="R41" i="1" s="1"/>
  <c r="L41" i="1" s="1"/>
  <c r="M41" i="1" s="1"/>
  <c r="V107" i="1"/>
  <c r="Z107" i="1" s="1"/>
  <c r="AC107" i="1"/>
  <c r="AB107" i="1"/>
  <c r="V38" i="1"/>
  <c r="Z38" i="1" s="1"/>
  <c r="AC38" i="1"/>
  <c r="AD38" i="1" s="1"/>
  <c r="AB38" i="1"/>
  <c r="Q38" i="1"/>
  <c r="O38" i="1" s="1"/>
  <c r="R38" i="1" s="1"/>
  <c r="L38" i="1" s="1"/>
  <c r="M38" i="1" s="1"/>
  <c r="V40" i="1"/>
  <c r="Z40" i="1" s="1"/>
  <c r="AC40" i="1"/>
  <c r="AB40" i="1"/>
  <c r="Q94" i="1"/>
  <c r="O94" i="1" s="1"/>
  <c r="R94" i="1" s="1"/>
  <c r="L94" i="1" s="1"/>
  <c r="M94" i="1" s="1"/>
  <c r="V22" i="1"/>
  <c r="Z22" i="1" s="1"/>
  <c r="AC22" i="1"/>
  <c r="AD22" i="1" s="1"/>
  <c r="AB22" i="1"/>
  <c r="V42" i="1"/>
  <c r="Z42" i="1" s="1"/>
  <c r="AC42" i="1"/>
  <c r="AB42" i="1"/>
  <c r="Q42" i="1"/>
  <c r="O42" i="1" s="1"/>
  <c r="R42" i="1" s="1"/>
  <c r="L42" i="1" s="1"/>
  <c r="M42" i="1" s="1"/>
  <c r="Q126" i="1"/>
  <c r="O126" i="1" s="1"/>
  <c r="R126" i="1" s="1"/>
  <c r="L126" i="1" s="1"/>
  <c r="M126" i="1" s="1"/>
  <c r="V122" i="1"/>
  <c r="Z122" i="1" s="1"/>
  <c r="AC122" i="1"/>
  <c r="AD122" i="1" s="1"/>
  <c r="AB122" i="1"/>
  <c r="Q33" i="1"/>
  <c r="O33" i="1" s="1"/>
  <c r="R33" i="1" s="1"/>
  <c r="L33" i="1" s="1"/>
  <c r="M33" i="1" s="1"/>
  <c r="AD93" i="1"/>
  <c r="AC114" i="1"/>
  <c r="AB114" i="1"/>
  <c r="V114" i="1"/>
  <c r="Z114" i="1" s="1"/>
  <c r="AD69" i="1"/>
  <c r="AC20" i="1"/>
  <c r="V20" i="1"/>
  <c r="Z20" i="1" s="1"/>
  <c r="AB20" i="1"/>
  <c r="AC110" i="1"/>
  <c r="V110" i="1"/>
  <c r="Z110" i="1" s="1"/>
  <c r="AB110" i="1"/>
  <c r="Q110" i="1"/>
  <c r="O110" i="1" s="1"/>
  <c r="R110" i="1" s="1"/>
  <c r="L110" i="1" s="1"/>
  <c r="M110" i="1" s="1"/>
  <c r="V45" i="1"/>
  <c r="Z45" i="1" s="1"/>
  <c r="AC45" i="1"/>
  <c r="AD45" i="1" s="1"/>
  <c r="AB45" i="1"/>
  <c r="Q19" i="1"/>
  <c r="O19" i="1" s="1"/>
  <c r="R19" i="1" s="1"/>
  <c r="L19" i="1" s="1"/>
  <c r="M19" i="1" s="1"/>
  <c r="V117" i="1"/>
  <c r="Z117" i="1" s="1"/>
  <c r="AC117" i="1"/>
  <c r="AB117" i="1"/>
  <c r="Q117" i="1"/>
  <c r="O117" i="1" s="1"/>
  <c r="R117" i="1" s="1"/>
  <c r="L117" i="1" s="1"/>
  <c r="M117" i="1" s="1"/>
  <c r="V112" i="1"/>
  <c r="Z112" i="1" s="1"/>
  <c r="AC112" i="1"/>
  <c r="AD112" i="1" s="1"/>
  <c r="AB112" i="1"/>
  <c r="AC53" i="1"/>
  <c r="V53" i="1"/>
  <c r="Z53" i="1" s="1"/>
  <c r="AB53" i="1"/>
  <c r="AC62" i="1"/>
  <c r="AB62" i="1"/>
  <c r="V62" i="1"/>
  <c r="Z62" i="1" s="1"/>
  <c r="Q62" i="1"/>
  <c r="O62" i="1" s="1"/>
  <c r="R62" i="1" s="1"/>
  <c r="L62" i="1" s="1"/>
  <c r="M62" i="1" s="1"/>
  <c r="Q36" i="1"/>
  <c r="O36" i="1" s="1"/>
  <c r="R36" i="1" s="1"/>
  <c r="L36" i="1" s="1"/>
  <c r="M36" i="1" s="1"/>
  <c r="Q107" i="1"/>
  <c r="O107" i="1" s="1"/>
  <c r="R107" i="1" s="1"/>
  <c r="L107" i="1" s="1"/>
  <c r="M107" i="1" s="1"/>
  <c r="Q45" i="1"/>
  <c r="O45" i="1" s="1"/>
  <c r="R45" i="1" s="1"/>
  <c r="L45" i="1" s="1"/>
  <c r="M45" i="1" s="1"/>
  <c r="V64" i="1"/>
  <c r="Z64" i="1" s="1"/>
  <c r="AC64" i="1"/>
  <c r="AB64" i="1"/>
  <c r="AD103" i="1"/>
  <c r="AC118" i="1"/>
  <c r="AD118" i="1" s="1"/>
  <c r="AB118" i="1"/>
  <c r="V118" i="1"/>
  <c r="Z118" i="1" s="1"/>
  <c r="Q59" i="1"/>
  <c r="O59" i="1" s="1"/>
  <c r="R59" i="1" s="1"/>
  <c r="L59" i="1" s="1"/>
  <c r="M59" i="1" s="1"/>
  <c r="V44" i="1"/>
  <c r="Z44" i="1" s="1"/>
  <c r="AC44" i="1"/>
  <c r="AB44" i="1"/>
  <c r="Q106" i="1"/>
  <c r="O106" i="1" s="1"/>
  <c r="R106" i="1" s="1"/>
  <c r="L106" i="1" s="1"/>
  <c r="M106" i="1" s="1"/>
  <c r="AD44" i="1" l="1"/>
  <c r="AD75" i="1"/>
  <c r="AD79" i="1"/>
  <c r="AD68" i="1"/>
  <c r="AD87" i="1"/>
  <c r="AD25" i="1"/>
  <c r="AD123" i="1"/>
  <c r="AD41" i="1"/>
  <c r="AD64" i="1"/>
  <c r="AD114" i="1"/>
  <c r="AD55" i="1"/>
  <c r="AD102" i="1"/>
  <c r="AD51" i="1"/>
  <c r="AD28" i="1"/>
  <c r="AD29" i="1"/>
  <c r="AD76" i="1"/>
  <c r="AD81" i="1"/>
  <c r="AD98" i="1"/>
  <c r="AD72" i="1"/>
  <c r="AD80" i="1"/>
  <c r="AD88" i="1"/>
  <c r="AD95" i="1"/>
  <c r="AD40" i="1"/>
  <c r="AD110" i="1"/>
  <c r="AD42" i="1"/>
  <c r="AD82" i="1"/>
  <c r="AD83" i="1"/>
  <c r="AD56" i="1"/>
  <c r="AD90" i="1"/>
  <c r="AD97" i="1"/>
  <c r="AD115" i="1"/>
  <c r="AD121" i="1"/>
  <c r="AD67" i="1"/>
  <c r="AD61" i="1"/>
  <c r="AD21" i="1"/>
  <c r="AD37" i="1"/>
  <c r="AD62" i="1"/>
  <c r="AD107" i="1"/>
  <c r="AD19" i="1"/>
  <c r="AD66" i="1"/>
  <c r="AD117" i="1"/>
  <c r="AD53" i="1"/>
  <c r="AD48" i="1"/>
  <c r="AD91" i="1"/>
  <c r="AD120" i="1"/>
  <c r="AD124" i="1"/>
  <c r="AD111" i="1"/>
  <c r="AD125" i="1"/>
  <c r="AD78" i="1"/>
  <c r="AD106" i="1"/>
  <c r="AD77" i="1"/>
  <c r="AD101" i="1"/>
  <c r="AD92" i="1"/>
  <c r="AD20" i="1"/>
  <c r="AD50" i="1"/>
  <c r="AD34" i="1"/>
  <c r="AD32" i="1"/>
  <c r="AD59" i="1"/>
  <c r="AD24" i="1"/>
  <c r="AD26" i="1"/>
  <c r="AD52" i="1"/>
  <c r="AD71" i="1"/>
</calcChain>
</file>

<file path=xl/sharedStrings.xml><?xml version="1.0" encoding="utf-8"?>
<sst xmlns="http://schemas.openxmlformats.org/spreadsheetml/2006/main" count="1776" uniqueCount="556">
  <si>
    <t>File opened</t>
  </si>
  <si>
    <t>2021-10-14 16:30:38</t>
  </si>
  <si>
    <t>Console s/n</t>
  </si>
  <si>
    <t>68C-022441</t>
  </si>
  <si>
    <t>Console ver</t>
  </si>
  <si>
    <t>Bluestem v.2.0.02</t>
  </si>
  <si>
    <t>Scripts ver</t>
  </si>
  <si>
    <t>2021.06  2.0.01, June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</si>
  <si>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</si>
  <si>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</si>
  <si>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</si>
  <si>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</si>
  <si>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</si>
  <si>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</si>
  <si>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</si>
  <si>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</si>
  <si>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</si>
  <si>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</si>
  <si>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</si>
  <si>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</si>
  <si>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</si>
  <si>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</si>
  <si>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</si>
  <si>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16:30:38</t>
  </si>
  <si>
    <t>Stability Definition:	ΔCO2 (Meas2): Slp&lt;0.5 Per=20	ΔH2O (Meas2): Slp&lt;0.1 Per=20	F (FlrLS): Slp&lt;1 Per=20</t>
  </si>
  <si>
    <t>16:54:12</t>
  </si>
  <si>
    <t>r14_hnyi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</si>
  <si>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</si>
  <si>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</si>
  <si>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</si>
  <si>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</si>
  <si>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</si>
  <si>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</si>
  <si>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</si>
  <si>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</si>
  <si>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</si>
  <si>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</si>
  <si>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</si>
  <si>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</si>
  <si>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</si>
  <si>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</si>
  <si>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</si>
  <si>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</si>
  <si>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</si>
  <si>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</si>
  <si>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</si>
  <si>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</si>
  <si>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</si>
  <si>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</si>
  <si>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</si>
  <si>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</si>
  <si>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</si>
  <si>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</si>
  <si>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</si>
  <si>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</si>
  <si>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</si>
  <si>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</si>
  <si>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</si>
  <si>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</si>
  <si>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</si>
  <si>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</si>
  <si>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</si>
  <si>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</si>
  <si>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</si>
  <si>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</si>
  <si>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</si>
  <si>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</si>
  <si>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</si>
  <si>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</si>
  <si>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</si>
  <si>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</si>
  <si>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</si>
  <si>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</si>
  <si>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</si>
  <si>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</si>
  <si>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</si>
  <si>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</si>
  <si>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</si>
  <si>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</si>
  <si>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</si>
  <si>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7.87759 101.689 388.617 617.188 849.064 1061.52 1241.29 1408.08</t>
  </si>
  <si>
    <t>Fs_true</t>
  </si>
  <si>
    <t>0.83432 102.249 403.332 603.859 801.51 1002.45 1202.13 1401.63</t>
  </si>
  <si>
    <t>leak_wt</t>
  </si>
  <si>
    <t>SysObs</t>
  </si>
  <si>
    <t>GasEx</t>
  </si>
  <si>
    <t>Leak</t>
  </si>
  <si>
    <t>FLR</t>
  </si>
  <si>
    <t>LeafQ</t>
  </si>
  <si>
    <t>Meas</t>
  </si>
  <si>
    <t>FlrLS</t>
  </si>
  <si>
    <t>FlrStats</t>
  </si>
  <si>
    <t>MchEvent</t>
  </si>
  <si>
    <t>Stability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</si>
  <si>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</si>
  <si>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</si>
  <si>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</si>
  <si>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</si>
  <si>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</si>
  <si>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</si>
  <si>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</si>
  <si>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</si>
  <si>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</si>
  <si>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</si>
  <si>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</si>
  <si>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</si>
  <si>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</si>
  <si>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</si>
  <si>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</si>
  <si>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</si>
  <si>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</si>
  <si>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</si>
  <si>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</si>
  <si>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</si>
  <si>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</si>
  <si>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</si>
  <si>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</si>
  <si>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</si>
  <si>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</si>
  <si>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</si>
  <si>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</si>
  <si>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</si>
  <si>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</si>
  <si>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</si>
  <si>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</si>
  <si>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</si>
  <si>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</si>
  <si>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</si>
  <si>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</si>
  <si>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</si>
  <si>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</si>
  <si>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</si>
  <si>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</si>
  <si>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</si>
  <si>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</si>
  <si>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</si>
  <si>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</si>
  <si>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</si>
  <si>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</si>
  <si>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</si>
  <si>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</si>
  <si>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</si>
  <si>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</si>
  <si>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</si>
  <si>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</si>
  <si>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</si>
  <si>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</si>
  <si>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</si>
  <si>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</si>
  <si>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</si>
  <si>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</si>
  <si>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</si>
  <si>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</si>
  <si>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</si>
  <si>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</si>
  <si>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</si>
  <si>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</si>
  <si>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</si>
  <si>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</si>
  <si>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</si>
  <si>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</si>
  <si>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</si>
  <si>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</si>
  <si>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</si>
  <si>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</si>
  <si>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</si>
  <si>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</si>
  <si>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</si>
  <si>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</si>
  <si>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</si>
  <si>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</si>
  <si>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</si>
  <si>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</si>
  <si>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</si>
  <si>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</si>
  <si>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</si>
  <si>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</si>
  <si>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</si>
  <si>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</si>
  <si>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</si>
  <si>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</si>
  <si>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</si>
  <si>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</si>
  <si>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</si>
  <si>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</si>
  <si>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</si>
  <si>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</si>
  <si>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</si>
  <si>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</si>
  <si>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</si>
  <si>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</si>
  <si>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</si>
  <si>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</si>
  <si>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</si>
  <si>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</si>
  <si>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</si>
  <si>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</si>
  <si>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</si>
  <si>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</si>
  <si>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</si>
  <si>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</si>
  <si>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</si>
  <si>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</si>
  <si>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</si>
  <si>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</si>
  <si>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</si>
  <si>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</si>
  <si>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</si>
  <si>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</si>
  <si>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</si>
  <si>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</si>
  <si>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</si>
  <si>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</si>
  <si>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</si>
  <si>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</si>
  <si>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</si>
  <si>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</si>
  <si>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</si>
  <si>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</si>
  <si>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</si>
  <si>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</si>
  <si>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</si>
  <si>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</si>
  <si>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</si>
  <si>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</si>
  <si>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</si>
  <si>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</si>
  <si>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</si>
  <si>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</si>
  <si>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</si>
  <si>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</si>
  <si>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</si>
  <si>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</si>
  <si>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</si>
  <si>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</si>
  <si>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</si>
  <si>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</si>
  <si>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</si>
  <si>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</si>
  <si>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</si>
  <si>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</si>
  <si>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</si>
  <si>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</si>
  <si>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</si>
  <si>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</si>
  <si>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</si>
  <si>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</si>
  <si>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</si>
  <si>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</si>
  <si>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</si>
  <si>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</si>
  <si>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</si>
  <si>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</si>
  <si>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</si>
  <si>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</si>
  <si>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</si>
  <si>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</si>
  <si>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</si>
  <si>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</si>
  <si>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</si>
  <si>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</si>
  <si>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</si>
  <si>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</si>
  <si>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</si>
  <si>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</si>
  <si>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</si>
  <si>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</si>
  <si>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</si>
  <si>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</si>
  <si>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</si>
  <si>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</si>
  <si>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</si>
  <si>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</si>
  <si>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</si>
  <si>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</si>
  <si>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</si>
  <si>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</si>
  <si>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</si>
  <si>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</si>
  <si>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</si>
  <si>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</si>
  <si>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</si>
  <si>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</si>
  <si>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</si>
  <si>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</si>
  <si>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</si>
  <si>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</si>
  <si>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</si>
  <si>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</si>
  <si>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</si>
  <si>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</si>
  <si>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</si>
  <si>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</si>
  <si>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</si>
  <si>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</si>
  <si>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</si>
  <si>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</si>
  <si>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V</t>
  </si>
  <si>
    <t>20211014 17:20:20</t>
  </si>
  <si>
    <t>17:20:20</t>
  </si>
  <si>
    <t>none</t>
  </si>
  <si>
    <t>RECT-1328-20211014-17_20_23</t>
  </si>
  <si>
    <t>-</t>
  </si>
  <si>
    <t>0: Broadleaf</t>
  </si>
  <si>
    <t>17:19:40</t>
  </si>
  <si>
    <t>3/3</t>
  </si>
  <si>
    <t>20211014 17:20:25</t>
  </si>
  <si>
    <t>17:20:25</t>
  </si>
  <si>
    <t>RECT-1329-20211014-17_20_28</t>
  </si>
  <si>
    <t>2/3</t>
  </si>
  <si>
    <t>20211014 17:20:30</t>
  </si>
  <si>
    <t>17:20:30</t>
  </si>
  <si>
    <t>RECT-1330-20211014-17_20_33</t>
  </si>
  <si>
    <t>1/3</t>
  </si>
  <si>
    <t>20211014 17:20:35</t>
  </si>
  <si>
    <t>17:20:35</t>
  </si>
  <si>
    <t>RECT-1331-20211014-17_20_38</t>
  </si>
  <si>
    <t>20211014 17:20:40</t>
  </si>
  <si>
    <t>17:20:40</t>
  </si>
  <si>
    <t>RECT-1332-20211014-17_20_43</t>
  </si>
  <si>
    <t>20211014 17:20:45</t>
  </si>
  <si>
    <t>17:20:45</t>
  </si>
  <si>
    <t>RECT-1333-20211014-17_20_48</t>
  </si>
  <si>
    <t>20211014 17:20:50</t>
  </si>
  <si>
    <t>17:20:50</t>
  </si>
  <si>
    <t>RECT-1334-20211014-17_20_53</t>
  </si>
  <si>
    <t>20211014 17:20:55</t>
  </si>
  <si>
    <t>17:20:55</t>
  </si>
  <si>
    <t>RECT-1335-20211014-17_20_58</t>
  </si>
  <si>
    <t>20211014 17:21:00</t>
  </si>
  <si>
    <t>17:21:00</t>
  </si>
  <si>
    <t>RECT-1336-20211014-17_21_03</t>
  </si>
  <si>
    <t>20211014 17:21:05</t>
  </si>
  <si>
    <t>17:21:05</t>
  </si>
  <si>
    <t>RECT-1337-20211014-17_21_08</t>
  </si>
  <si>
    <t>20211014 17:21:10</t>
  </si>
  <si>
    <t>17:21:10</t>
  </si>
  <si>
    <t>RECT-1338-20211014-17_21_13</t>
  </si>
  <si>
    <t>20211014 17:21:15</t>
  </si>
  <si>
    <t>17:21:15</t>
  </si>
  <si>
    <t>RECT-1339-20211014-17_21_18</t>
  </si>
  <si>
    <t>20211014 17:23:21</t>
  </si>
  <si>
    <t>17:23:21</t>
  </si>
  <si>
    <t>20211014 17:23:26</t>
  </si>
  <si>
    <t>17:23:26</t>
  </si>
  <si>
    <t>20211014 17:23:31</t>
  </si>
  <si>
    <t>17:23:31</t>
  </si>
  <si>
    <t>20211014 17:23:36</t>
  </si>
  <si>
    <t>17:23:36</t>
  </si>
  <si>
    <t>20211014 17:23:41</t>
  </si>
  <si>
    <t>17:23:41</t>
  </si>
  <si>
    <t>20211014 17:23:46</t>
  </si>
  <si>
    <t>17:23:46</t>
  </si>
  <si>
    <t>20211014 17:23:51</t>
  </si>
  <si>
    <t>17:23:51</t>
  </si>
  <si>
    <t>20211014 17:23:56</t>
  </si>
  <si>
    <t>17:23:56</t>
  </si>
  <si>
    <t>20211014 17:24:01</t>
  </si>
  <si>
    <t>17:24:01</t>
  </si>
  <si>
    <t>20211014 17:24:06</t>
  </si>
  <si>
    <t>17:24:06</t>
  </si>
  <si>
    <t>20211014 17:24:11</t>
  </si>
  <si>
    <t>17:24:11</t>
  </si>
  <si>
    <t>20211014 17:24:16</t>
  </si>
  <si>
    <t>17:24:16</t>
  </si>
  <si>
    <t>17:33:02</t>
  </si>
  <si>
    <t>r8_hnni</t>
  </si>
  <si>
    <t>20211014 17:34:01</t>
  </si>
  <si>
    <t>17:34:01</t>
  </si>
  <si>
    <t>17:33:27</t>
  </si>
  <si>
    <t>20211014 17:34:06</t>
  </si>
  <si>
    <t>17:34:06</t>
  </si>
  <si>
    <t>20211014 17:34:11</t>
  </si>
  <si>
    <t>17:34:11</t>
  </si>
  <si>
    <t>20211014 17:34:16</t>
  </si>
  <si>
    <t>17:34:16</t>
  </si>
  <si>
    <t>20211014 17:34:21</t>
  </si>
  <si>
    <t>17:34:21</t>
  </si>
  <si>
    <t>20211014 17:34:26</t>
  </si>
  <si>
    <t>17:34:26</t>
  </si>
  <si>
    <t>20211014 17:34:31</t>
  </si>
  <si>
    <t>17:34:31</t>
  </si>
  <si>
    <t>20211014 17:34:36</t>
  </si>
  <si>
    <t>17:34:36</t>
  </si>
  <si>
    <t>20211014 17:34:41</t>
  </si>
  <si>
    <t>17:34:41</t>
  </si>
  <si>
    <t>20211014 17:34:46</t>
  </si>
  <si>
    <t>17:34:46</t>
  </si>
  <si>
    <t>20211014 17:34:51</t>
  </si>
  <si>
    <t>17:34:51</t>
  </si>
  <si>
    <t>20211014 17:34:56</t>
  </si>
  <si>
    <t>17:34:56</t>
  </si>
  <si>
    <t>17:40:10</t>
  </si>
  <si>
    <t>r5_lnni</t>
  </si>
  <si>
    <t>20211014 17:42:27</t>
  </si>
  <si>
    <t>17:42:27</t>
  </si>
  <si>
    <t>17:42:05</t>
  </si>
  <si>
    <t>20211014 17:42:48</t>
  </si>
  <si>
    <t>17:42:48</t>
  </si>
  <si>
    <t>20211014 17:42:53</t>
  </si>
  <si>
    <t>17:42:53</t>
  </si>
  <si>
    <t>20211014 17:42:58</t>
  </si>
  <si>
    <t>17:42:58</t>
  </si>
  <si>
    <t>20211014 17:43:03</t>
  </si>
  <si>
    <t>17:43:03</t>
  </si>
  <si>
    <t>20211014 17:43:08</t>
  </si>
  <si>
    <t>17:43:08</t>
  </si>
  <si>
    <t>20211014 17:43:13</t>
  </si>
  <si>
    <t>17:43:13</t>
  </si>
  <si>
    <t>20211014 17:43:18</t>
  </si>
  <si>
    <t>17:43:18</t>
  </si>
  <si>
    <t>20211014 17:43:23</t>
  </si>
  <si>
    <t>17:43:23</t>
  </si>
  <si>
    <t>20211014 17:43:28</t>
  </si>
  <si>
    <t>17:43:28</t>
  </si>
  <si>
    <t>20211014 17:43:33</t>
  </si>
  <si>
    <t>17:43:33</t>
  </si>
  <si>
    <t>20211014 17:43:38</t>
  </si>
  <si>
    <t>17:43:38</t>
  </si>
  <si>
    <t>20211014 17:43:43</t>
  </si>
  <si>
    <t>17:43:43</t>
  </si>
  <si>
    <t>17:47:09</t>
  </si>
  <si>
    <t>r16_lnyi</t>
  </si>
  <si>
    <t>20211014 17:50:47</t>
  </si>
  <si>
    <t>17:50:47</t>
  </si>
  <si>
    <t>17:49:01</t>
  </si>
  <si>
    <t>20211014 17:50:52</t>
  </si>
  <si>
    <t>17:50:52</t>
  </si>
  <si>
    <t>20211014 17:50:57</t>
  </si>
  <si>
    <t>17:50:57</t>
  </si>
  <si>
    <t>20211014 17:51:02</t>
  </si>
  <si>
    <t>17:51:02</t>
  </si>
  <si>
    <t>20211014 17:51:07</t>
  </si>
  <si>
    <t>17:51:07</t>
  </si>
  <si>
    <t>20211014 17:51:12</t>
  </si>
  <si>
    <t>17:51:12</t>
  </si>
  <si>
    <t>20211014 17:51:17</t>
  </si>
  <si>
    <t>17:51:17</t>
  </si>
  <si>
    <t>20211014 17:51:22</t>
  </si>
  <si>
    <t>17:51:22</t>
  </si>
  <si>
    <t>20211014 17:51:27</t>
  </si>
  <si>
    <t>17:51:27</t>
  </si>
  <si>
    <t>20211014 17:51:32</t>
  </si>
  <si>
    <t>17:51:32</t>
  </si>
  <si>
    <t>20211014 17:51:37</t>
  </si>
  <si>
    <t>17:51:37</t>
  </si>
  <si>
    <t>20211014 17:51:42</t>
  </si>
  <si>
    <t>17:51:42</t>
  </si>
  <si>
    <t>17:56:05</t>
  </si>
  <si>
    <t>r6_lnyi</t>
  </si>
  <si>
    <t>20211014 17:59:09</t>
  </si>
  <si>
    <t>17:59:09</t>
  </si>
  <si>
    <t>17:57:52</t>
  </si>
  <si>
    <t>20211014 17:59:14</t>
  </si>
  <si>
    <t>17:59:14</t>
  </si>
  <si>
    <t>20211014 17:59:19</t>
  </si>
  <si>
    <t>17:59:19</t>
  </si>
  <si>
    <t>20211014 17:59:24</t>
  </si>
  <si>
    <t>17:59:24</t>
  </si>
  <si>
    <t>20211014 17:59:29</t>
  </si>
  <si>
    <t>17:59:29</t>
  </si>
  <si>
    <t>20211014 17:59:34</t>
  </si>
  <si>
    <t>17:59:34</t>
  </si>
  <si>
    <t>20211014 17:59:39</t>
  </si>
  <si>
    <t>17:59:39</t>
  </si>
  <si>
    <t>20211014 17:59:44</t>
  </si>
  <si>
    <t>17:59:44</t>
  </si>
  <si>
    <t>20211014 17:59:49</t>
  </si>
  <si>
    <t>17:59:49</t>
  </si>
  <si>
    <t>20211014 17:59:54</t>
  </si>
  <si>
    <t>17:59:54</t>
  </si>
  <si>
    <t>20211014 17:59:59</t>
  </si>
  <si>
    <t>17:59:59</t>
  </si>
  <si>
    <t>20211014 18:00:04</t>
  </si>
  <si>
    <t>18:00:04</t>
  </si>
  <si>
    <t>18:04:20</t>
  </si>
  <si>
    <t>r4_hnyi</t>
  </si>
  <si>
    <t>20211014 18:07:09</t>
  </si>
  <si>
    <t>18:07:09</t>
  </si>
  <si>
    <t>18:06:00</t>
  </si>
  <si>
    <t>20211014 18:07:14</t>
  </si>
  <si>
    <t>18:07:14</t>
  </si>
  <si>
    <t>20211014 18:07:19</t>
  </si>
  <si>
    <t>18:07:19</t>
  </si>
  <si>
    <t>20211014 18:07:24</t>
  </si>
  <si>
    <t>18:07:24</t>
  </si>
  <si>
    <t>20211014 18:07:29</t>
  </si>
  <si>
    <t>18:07:29</t>
  </si>
  <si>
    <t>20211014 18:07:34</t>
  </si>
  <si>
    <t>18:07:34</t>
  </si>
  <si>
    <t>20211014 18:07:39</t>
  </si>
  <si>
    <t>18:07:39</t>
  </si>
  <si>
    <t>20211014 18:07:44</t>
  </si>
  <si>
    <t>18:07:44</t>
  </si>
  <si>
    <t>20211014 18:07:49</t>
  </si>
  <si>
    <t>18:07:49</t>
  </si>
  <si>
    <t>20211014 18:07:54</t>
  </si>
  <si>
    <t>18:07:54</t>
  </si>
  <si>
    <t>20211014 18:07:59</t>
  </si>
  <si>
    <t>18:07:59</t>
  </si>
  <si>
    <t>20211014 18:08:04</t>
  </si>
  <si>
    <t>18:08:04</t>
  </si>
  <si>
    <t>18:12:08</t>
  </si>
  <si>
    <t>r1_hnni</t>
  </si>
  <si>
    <t>20211014 18:15:43</t>
  </si>
  <si>
    <t>18:15:43</t>
  </si>
  <si>
    <t>18:14:12</t>
  </si>
  <si>
    <t>20211014 18:15:48</t>
  </si>
  <si>
    <t>18:15:48</t>
  </si>
  <si>
    <t>20211014 18:15:53</t>
  </si>
  <si>
    <t>18:15:53</t>
  </si>
  <si>
    <t>20211014 18:15:58</t>
  </si>
  <si>
    <t>18:15:58</t>
  </si>
  <si>
    <t>20211014 18:16:03</t>
  </si>
  <si>
    <t>18:16:03</t>
  </si>
  <si>
    <t>20211014 18:16:08</t>
  </si>
  <si>
    <t>18:16:08</t>
  </si>
  <si>
    <t>20211014 18:16:13</t>
  </si>
  <si>
    <t>18:16:13</t>
  </si>
  <si>
    <t>20211014 18:16:18</t>
  </si>
  <si>
    <t>18:16:18</t>
  </si>
  <si>
    <t>20211014 18:16:23</t>
  </si>
  <si>
    <t>18:16:23</t>
  </si>
  <si>
    <t>20211014 18:16:28</t>
  </si>
  <si>
    <t>18:16:28</t>
  </si>
  <si>
    <t>20211014 18:16:33</t>
  </si>
  <si>
    <t>18:16:33</t>
  </si>
  <si>
    <t>20211014 18:16:38</t>
  </si>
  <si>
    <t>18:16:38</t>
  </si>
  <si>
    <t>18:23:15</t>
  </si>
  <si>
    <t>r2_hnni</t>
  </si>
  <si>
    <t>20211014 18:24:17</t>
  </si>
  <si>
    <t>18:24:17</t>
  </si>
  <si>
    <t>18:23:35</t>
  </si>
  <si>
    <t>20211014 18:24:22</t>
  </si>
  <si>
    <t>18:24:22</t>
  </si>
  <si>
    <t>20211014 18:24:27</t>
  </si>
  <si>
    <t>18:24:27</t>
  </si>
  <si>
    <t>20211014 18:24:32</t>
  </si>
  <si>
    <t>18:24:32</t>
  </si>
  <si>
    <t>20211014 18:24:37</t>
  </si>
  <si>
    <t>18:24:37</t>
  </si>
  <si>
    <t>20211014 18:24:42</t>
  </si>
  <si>
    <t>18:24:42</t>
  </si>
  <si>
    <t>20211014 18:24:47</t>
  </si>
  <si>
    <t>18:24:47</t>
  </si>
  <si>
    <t>20211014 18:24:52</t>
  </si>
  <si>
    <t>18:24:52</t>
  </si>
  <si>
    <t>20211014 18:24:57</t>
  </si>
  <si>
    <t>18:24:57</t>
  </si>
  <si>
    <t>20211014 18:25:02</t>
  </si>
  <si>
    <t>18:25:02</t>
  </si>
  <si>
    <t>20211014 18:25:07</t>
  </si>
  <si>
    <t>18:25:07</t>
  </si>
  <si>
    <t>20211014 18:25:12</t>
  </si>
  <si>
    <t>18:25:12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</si>
</sst>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Y127"/>
  <sheetViews>
    <sheetView tabSelected="1" workbookViewId="0"/>
  </sheetViews>
  <sheetFormatPr baseColWidth="10" defaultColWidth="8.83203125" defaultRowHeight="15" x14ac:dyDescent="0.2"/>
  <sheetData>
    <row r="2" spans="1:181" x14ac:dyDescent="0.2">
      <c r="A2" t="s">
        <v>27</v>
      </c>
      <c r="B2" t="s">
        <v>28</v>
      </c>
      <c r="C2" t="s">
        <v>29</v>
      </c>
    </row>
    <row r="3" spans="1:181" x14ac:dyDescent="0.2">
      <c r="B3">
        <v>4</v>
      </c>
      <c r="C3">
        <v>21</v>
      </c>
    </row>
    <row r="4" spans="1:181" x14ac:dyDescent="0.2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81" x14ac:dyDescent="0.2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81" x14ac:dyDescent="0.2">
      <c r="A6" t="s">
        <v>42</v>
      </c>
      <c r="B6" t="s">
        <v>43</v>
      </c>
    </row>
    <row r="7" spans="1:181" x14ac:dyDescent="0.2">
      <c r="B7">
        <v>2</v>
      </c>
    </row>
    <row r="8" spans="1:181" x14ac:dyDescent="0.2">
      <c r="A8" t="s">
        <v>44</v>
      </c>
      <c r="B8" t="s">
        <v>45</v>
      </c>
      <c r="C8" t="s">
        <v>46</v>
      </c>
      <c r="D8" t="s">
        <v>47</v>
      </c>
      <c r="E8" t="s">
        <v>48</v>
      </c>
    </row>
    <row r="9" spans="1:181" x14ac:dyDescent="0.2">
      <c r="B9">
        <v>0</v>
      </c>
      <c r="C9">
        <v>1</v>
      </c>
      <c r="D9">
        <v>0</v>
      </c>
      <c r="E9">
        <v>0</v>
      </c>
    </row>
    <row r="10" spans="1:181" x14ac:dyDescent="0.2">
      <c r="A10" t="s">
        <v>49</v>
      </c>
      <c r="B10" t="s">
        <v>50</v>
      </c>
      <c r="C10" t="s">
        <v>52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t="s">
        <v>67</v>
      </c>
    </row>
    <row r="11" spans="1:181" x14ac:dyDescent="0.2">
      <c r="B11" t="s">
        <v>51</v>
      </c>
      <c r="C11" t="s">
        <v>53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181" x14ac:dyDescent="0.2">
      <c r="A12" t="s">
        <v>68</v>
      </c>
      <c r="B12" t="s">
        <v>69</v>
      </c>
      <c r="C12" t="s">
        <v>70</v>
      </c>
      <c r="D12" t="s">
        <v>71</v>
      </c>
      <c r="E12" t="s">
        <v>72</v>
      </c>
      <c r="F12" t="s">
        <v>73</v>
      </c>
    </row>
    <row r="13" spans="1:181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181" x14ac:dyDescent="0.2">
      <c r="A14" t="s">
        <v>74</v>
      </c>
      <c r="B14" t="s">
        <v>75</v>
      </c>
      <c r="C14" t="s">
        <v>76</v>
      </c>
      <c r="D14" t="s">
        <v>77</v>
      </c>
      <c r="E14" t="s">
        <v>78</v>
      </c>
      <c r="F14" t="s">
        <v>79</v>
      </c>
      <c r="G14" t="s">
        <v>81</v>
      </c>
      <c r="H14" t="s">
        <v>83</v>
      </c>
    </row>
    <row r="15" spans="1:181" x14ac:dyDescent="0.2">
      <c r="B15">
        <v>-6276</v>
      </c>
      <c r="C15">
        <v>6.6</v>
      </c>
      <c r="D15">
        <v>1.7090000000000001E-5</v>
      </c>
      <c r="E15">
        <v>3.11</v>
      </c>
      <c r="F15" t="s">
        <v>80</v>
      </c>
      <c r="G15" t="s">
        <v>82</v>
      </c>
      <c r="H15">
        <v>0</v>
      </c>
    </row>
    <row r="16" spans="1:181" x14ac:dyDescent="0.2">
      <c r="A16" t="s">
        <v>84</v>
      </c>
      <c r="B16" t="s">
        <v>84</v>
      </c>
      <c r="C16" t="s">
        <v>84</v>
      </c>
      <c r="D16" t="s">
        <v>84</v>
      </c>
      <c r="E16" t="s">
        <v>84</v>
      </c>
      <c r="F16" t="s">
        <v>84</v>
      </c>
      <c r="G16" t="s">
        <v>85</v>
      </c>
      <c r="H16" t="s">
        <v>85</v>
      </c>
      <c r="I16" t="s">
        <v>85</v>
      </c>
      <c r="J16" t="s">
        <v>85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85</v>
      </c>
      <c r="R16" t="s">
        <v>85</v>
      </c>
      <c r="S16" t="s">
        <v>85</v>
      </c>
      <c r="T16" t="s">
        <v>85</v>
      </c>
      <c r="U16" t="s">
        <v>85</v>
      </c>
      <c r="V16" t="s">
        <v>85</v>
      </c>
      <c r="W16" t="s">
        <v>85</v>
      </c>
      <c r="X16" t="s">
        <v>85</v>
      </c>
      <c r="Y16" t="s">
        <v>85</v>
      </c>
      <c r="Z16" t="s">
        <v>85</v>
      </c>
      <c r="AA16" t="s">
        <v>85</v>
      </c>
      <c r="AB16" t="s">
        <v>85</v>
      </c>
      <c r="AC16" t="s">
        <v>85</v>
      </c>
      <c r="AD16" t="s">
        <v>85</v>
      </c>
      <c r="AE16" t="s">
        <v>86</v>
      </c>
      <c r="AF16" t="s">
        <v>86</v>
      </c>
      <c r="AG16" t="s">
        <v>86</v>
      </c>
      <c r="AH16" t="s">
        <v>86</v>
      </c>
      <c r="AI16" t="s">
        <v>86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  <c r="BF16" t="s">
        <v>87</v>
      </c>
      <c r="BG16" t="s">
        <v>87</v>
      </c>
      <c r="BH16" t="s">
        <v>87</v>
      </c>
      <c r="BI16" t="s">
        <v>87</v>
      </c>
      <c r="BJ16" t="s">
        <v>87</v>
      </c>
      <c r="BK16" t="s">
        <v>87</v>
      </c>
      <c r="BL16" t="s">
        <v>88</v>
      </c>
      <c r="BM16" t="s">
        <v>88</v>
      </c>
      <c r="BN16" t="s">
        <v>88</v>
      </c>
      <c r="BO16" t="s">
        <v>88</v>
      </c>
      <c r="BP16" t="s">
        <v>42</v>
      </c>
      <c r="BQ16" t="s">
        <v>42</v>
      </c>
      <c r="BR16" t="s">
        <v>42</v>
      </c>
      <c r="BS16" t="s">
        <v>89</v>
      </c>
      <c r="BT16" t="s">
        <v>89</v>
      </c>
      <c r="BU16" t="s">
        <v>89</v>
      </c>
      <c r="BV16" t="s">
        <v>89</v>
      </c>
      <c r="BW16" t="s">
        <v>89</v>
      </c>
      <c r="BX16" t="s">
        <v>89</v>
      </c>
      <c r="BY16" t="s">
        <v>89</v>
      </c>
      <c r="BZ16" t="s">
        <v>89</v>
      </c>
      <c r="CA16" t="s">
        <v>89</v>
      </c>
      <c r="CB16" t="s">
        <v>89</v>
      </c>
      <c r="CC16" t="s">
        <v>89</v>
      </c>
      <c r="CD16" t="s">
        <v>89</v>
      </c>
      <c r="CE16" t="s">
        <v>89</v>
      </c>
      <c r="CF16" t="s">
        <v>89</v>
      </c>
      <c r="CG16" t="s">
        <v>89</v>
      </c>
      <c r="CH16" t="s">
        <v>89</v>
      </c>
      <c r="CI16" t="s">
        <v>89</v>
      </c>
      <c r="CJ16" t="s">
        <v>89</v>
      </c>
      <c r="CK16" t="s">
        <v>90</v>
      </c>
      <c r="CL16" t="s">
        <v>90</v>
      </c>
      <c r="CM16" t="s">
        <v>90</v>
      </c>
      <c r="CN16" t="s">
        <v>90</v>
      </c>
      <c r="CO16" t="s">
        <v>90</v>
      </c>
      <c r="CP16" t="s">
        <v>90</v>
      </c>
      <c r="CQ16" t="s">
        <v>90</v>
      </c>
      <c r="CR16" t="s">
        <v>90</v>
      </c>
      <c r="CS16" t="s">
        <v>90</v>
      </c>
      <c r="CT16" t="s">
        <v>90</v>
      </c>
      <c r="CU16" t="s">
        <v>90</v>
      </c>
      <c r="CV16" t="s">
        <v>90</v>
      </c>
      <c r="CW16" t="s">
        <v>90</v>
      </c>
      <c r="CX16" t="s">
        <v>90</v>
      </c>
      <c r="CY16" t="s">
        <v>90</v>
      </c>
      <c r="CZ16" t="s">
        <v>90</v>
      </c>
      <c r="DA16" t="s">
        <v>90</v>
      </c>
      <c r="DB16" t="s">
        <v>90</v>
      </c>
      <c r="DC16" t="s">
        <v>91</v>
      </c>
      <c r="DD16" t="s">
        <v>91</v>
      </c>
      <c r="DE16" t="s">
        <v>91</v>
      </c>
      <c r="DF16" t="s">
        <v>91</v>
      </c>
      <c r="DG16" t="s">
        <v>91</v>
      </c>
      <c r="DH16" t="s">
        <v>92</v>
      </c>
      <c r="DI16" t="s">
        <v>92</v>
      </c>
      <c r="DJ16" t="s">
        <v>92</v>
      </c>
      <c r="DK16" t="s">
        <v>92</v>
      </c>
      <c r="DL16" t="s">
        <v>92</v>
      </c>
      <c r="DM16" t="s">
        <v>92</v>
      </c>
      <c r="DN16" t="s">
        <v>92</v>
      </c>
      <c r="DO16" t="s">
        <v>92</v>
      </c>
      <c r="DP16" t="s">
        <v>92</v>
      </c>
      <c r="DQ16" t="s">
        <v>92</v>
      </c>
      <c r="DR16" t="s">
        <v>92</v>
      </c>
      <c r="DS16" t="s">
        <v>92</v>
      </c>
      <c r="DT16" t="s">
        <v>92</v>
      </c>
      <c r="DU16" t="s">
        <v>93</v>
      </c>
      <c r="DV16" t="s">
        <v>93</v>
      </c>
      <c r="DW16" t="s">
        <v>93</v>
      </c>
      <c r="DX16" t="s">
        <v>93</v>
      </c>
      <c r="DY16" t="s">
        <v>93</v>
      </c>
      <c r="DZ16" t="s">
        <v>93</v>
      </c>
      <c r="EA16" t="s">
        <v>93</v>
      </c>
      <c r="EB16" t="s">
        <v>93</v>
      </c>
      <c r="EC16" t="s">
        <v>93</v>
      </c>
      <c r="ED16" t="s">
        <v>93</v>
      </c>
      <c r="EE16" t="s">
        <v>93</v>
      </c>
      <c r="EF16" t="s">
        <v>93</v>
      </c>
      <c r="EG16" t="s">
        <v>93</v>
      </c>
      <c r="EH16" t="s">
        <v>93</v>
      </c>
      <c r="EI16" t="s">
        <v>93</v>
      </c>
      <c r="EJ16" t="s">
        <v>94</v>
      </c>
      <c r="EK16" t="s">
        <v>94</v>
      </c>
      <c r="EL16" t="s">
        <v>94</v>
      </c>
      <c r="EM16" t="s">
        <v>94</v>
      </c>
      <c r="EN16" t="s">
        <v>94</v>
      </c>
      <c r="EO16" t="s">
        <v>94</v>
      </c>
      <c r="EP16" t="s">
        <v>94</v>
      </c>
      <c r="EQ16" t="s">
        <v>94</v>
      </c>
      <c r="ER16" t="s">
        <v>94</v>
      </c>
      <c r="ES16" t="s">
        <v>94</v>
      </c>
      <c r="ET16" t="s">
        <v>94</v>
      </c>
      <c r="EU16" t="s">
        <v>94</v>
      </c>
      <c r="EV16" t="s">
        <v>94</v>
      </c>
      <c r="EW16" t="s">
        <v>94</v>
      </c>
      <c r="EX16" t="s">
        <v>94</v>
      </c>
      <c r="EY16" t="s">
        <v>94</v>
      </c>
      <c r="EZ16" t="s">
        <v>94</v>
      </c>
      <c r="FA16" t="s">
        <v>94</v>
      </c>
      <c r="FB16" t="s">
        <v>95</v>
      </c>
      <c r="FC16" t="s">
        <v>95</v>
      </c>
      <c r="FD16" t="s">
        <v>95</v>
      </c>
      <c r="FE16" t="s">
        <v>95</v>
      </c>
      <c r="FF16" t="s">
        <v>95</v>
      </c>
      <c r="FG16" t="s">
        <v>95</v>
      </c>
      <c r="FH16" t="s">
        <v>95</v>
      </c>
      <c r="FI16" t="s">
        <v>95</v>
      </c>
      <c r="FJ16" t="s">
        <v>96</v>
      </c>
      <c r="FK16" t="s">
        <v>96</v>
      </c>
      <c r="FL16" t="s">
        <v>96</v>
      </c>
      <c r="FM16" t="s">
        <v>96</v>
      </c>
      <c r="FN16" t="s">
        <v>96</v>
      </c>
      <c r="FO16" t="s">
        <v>96</v>
      </c>
      <c r="FP16" t="s">
        <v>96</v>
      </c>
      <c r="FQ16" t="s">
        <v>96</v>
      </c>
      <c r="FR16" t="s">
        <v>96</v>
      </c>
      <c r="FS16" t="s">
        <v>96</v>
      </c>
      <c r="FT16" t="s">
        <v>96</v>
      </c>
      <c r="FU16" t="s">
        <v>96</v>
      </c>
      <c r="FV16" t="s">
        <v>96</v>
      </c>
      <c r="FW16" t="s">
        <v>96</v>
      </c>
      <c r="FX16" t="s">
        <v>96</v>
      </c>
      <c r="FY16" t="s">
        <v>96</v>
      </c>
    </row>
    <row r="17" spans="1:181" x14ac:dyDescent="0.2">
      <c r="A17" t="s">
        <v>97</v>
      </c>
      <c r="B17" t="s">
        <v>98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 t="s">
        <v>104</v>
      </c>
      <c r="I17" t="s">
        <v>105</v>
      </c>
      <c r="J17" t="s">
        <v>106</v>
      </c>
      <c r="K17" t="s">
        <v>107</v>
      </c>
      <c r="L17" t="s">
        <v>108</v>
      </c>
      <c r="M17" t="s">
        <v>109</v>
      </c>
      <c r="N17" t="s">
        <v>110</v>
      </c>
      <c r="O17" t="s">
        <v>111</v>
      </c>
      <c r="P17" t="s">
        <v>112</v>
      </c>
      <c r="Q17" t="s">
        <v>113</v>
      </c>
      <c r="R17" t="s">
        <v>114</v>
      </c>
      <c r="S17" t="s">
        <v>115</v>
      </c>
      <c r="T17" t="s">
        <v>116</v>
      </c>
      <c r="U17" t="s">
        <v>117</v>
      </c>
      <c r="V17" t="s">
        <v>118</v>
      </c>
      <c r="W17" t="s">
        <v>119</v>
      </c>
      <c r="X17" t="s">
        <v>120</v>
      </c>
      <c r="Y17" t="s">
        <v>121</v>
      </c>
      <c r="Z17" t="s">
        <v>122</v>
      </c>
      <c r="AA17" t="s">
        <v>123</v>
      </c>
      <c r="AB17" t="s">
        <v>124</v>
      </c>
      <c r="AC17" t="s">
        <v>125</v>
      </c>
      <c r="AD17" t="s">
        <v>126</v>
      </c>
      <c r="AE17" t="s">
        <v>86</v>
      </c>
      <c r="AF17" t="s">
        <v>127</v>
      </c>
      <c r="AG17" t="s">
        <v>128</v>
      </c>
      <c r="AH17" t="s">
        <v>129</v>
      </c>
      <c r="AI17" t="s">
        <v>130</v>
      </c>
      <c r="AJ17" t="s">
        <v>131</v>
      </c>
      <c r="AK17" t="s">
        <v>132</v>
      </c>
      <c r="AL17" t="s">
        <v>133</v>
      </c>
      <c r="AM17" t="s">
        <v>134</v>
      </c>
      <c r="AN17" t="s">
        <v>135</v>
      </c>
      <c r="AO17" t="s">
        <v>136</v>
      </c>
      <c r="AP17" t="s">
        <v>137</v>
      </c>
      <c r="AQ17" t="s">
        <v>138</v>
      </c>
      <c r="AR17" t="s">
        <v>139</v>
      </c>
      <c r="AS17" t="s">
        <v>140</v>
      </c>
      <c r="AT17" t="s">
        <v>141</v>
      </c>
      <c r="AU17" t="s">
        <v>142</v>
      </c>
      <c r="AV17" t="s">
        <v>143</v>
      </c>
      <c r="AW17" t="s">
        <v>144</v>
      </c>
      <c r="AX17" t="s">
        <v>145</v>
      </c>
      <c r="AY17" t="s">
        <v>146</v>
      </c>
      <c r="AZ17" t="s">
        <v>147</v>
      </c>
      <c r="BA17" t="s">
        <v>148</v>
      </c>
      <c r="BB17" t="s">
        <v>149</v>
      </c>
      <c r="BC17" t="s">
        <v>150</v>
      </c>
      <c r="BD17" t="s">
        <v>151</v>
      </c>
      <c r="BE17" t="s">
        <v>152</v>
      </c>
      <c r="BF17" t="s">
        <v>153</v>
      </c>
      <c r="BG17" t="s">
        <v>154</v>
      </c>
      <c r="BH17" t="s">
        <v>155</v>
      </c>
      <c r="BI17" t="s">
        <v>156</v>
      </c>
      <c r="BJ17" t="s">
        <v>157</v>
      </c>
      <c r="BK17" t="s">
        <v>158</v>
      </c>
      <c r="BL17" t="s">
        <v>159</v>
      </c>
      <c r="BM17" t="s">
        <v>160</v>
      </c>
      <c r="BN17" t="s">
        <v>161</v>
      </c>
      <c r="BO17" t="s">
        <v>162</v>
      </c>
      <c r="BP17" t="s">
        <v>163</v>
      </c>
      <c r="BQ17" t="s">
        <v>164</v>
      </c>
      <c r="BR17" t="s">
        <v>165</v>
      </c>
      <c r="BS17" t="s">
        <v>103</v>
      </c>
      <c r="BT17" t="s">
        <v>166</v>
      </c>
      <c r="BU17" t="s">
        <v>167</v>
      </c>
      <c r="BV17" t="s">
        <v>168</v>
      </c>
      <c r="BW17" t="s">
        <v>169</v>
      </c>
      <c r="BX17" t="s">
        <v>170</v>
      </c>
      <c r="BY17" t="s">
        <v>171</v>
      </c>
      <c r="BZ17" t="s">
        <v>172</v>
      </c>
      <c r="CA17" t="s">
        <v>173</v>
      </c>
      <c r="CB17" t="s">
        <v>174</v>
      </c>
      <c r="CC17" t="s">
        <v>175</v>
      </c>
      <c r="CD17" t="s">
        <v>176</v>
      </c>
      <c r="CE17" t="s">
        <v>177</v>
      </c>
      <c r="CF17" t="s">
        <v>178</v>
      </c>
      <c r="CG17" t="s">
        <v>179</v>
      </c>
      <c r="CH17" t="s">
        <v>180</v>
      </c>
      <c r="CI17" t="s">
        <v>181</v>
      </c>
      <c r="CJ17" t="s">
        <v>182</v>
      </c>
      <c r="CK17" t="s">
        <v>183</v>
      </c>
      <c r="CL17" t="s">
        <v>184</v>
      </c>
      <c r="CM17" t="s">
        <v>185</v>
      </c>
      <c r="CN17" t="s">
        <v>186</v>
      </c>
      <c r="CO17" t="s">
        <v>187</v>
      </c>
      <c r="CP17" t="s">
        <v>188</v>
      </c>
      <c r="CQ17" t="s">
        <v>189</v>
      </c>
      <c r="CR17" t="s">
        <v>190</v>
      </c>
      <c r="CS17" t="s">
        <v>191</v>
      </c>
      <c r="CT17" t="s">
        <v>192</v>
      </c>
      <c r="CU17" t="s">
        <v>193</v>
      </c>
      <c r="CV17" t="s">
        <v>194</v>
      </c>
      <c r="CW17" t="s">
        <v>195</v>
      </c>
      <c r="CX17" t="s">
        <v>196</v>
      </c>
      <c r="CY17" t="s">
        <v>197</v>
      </c>
      <c r="CZ17" t="s">
        <v>198</v>
      </c>
      <c r="DA17" t="s">
        <v>199</v>
      </c>
      <c r="DB17" t="s">
        <v>200</v>
      </c>
      <c r="DC17" t="s">
        <v>201</v>
      </c>
      <c r="DD17" t="s">
        <v>202</v>
      </c>
      <c r="DE17" t="s">
        <v>203</v>
      </c>
      <c r="DF17" t="s">
        <v>204</v>
      </c>
      <c r="DG17" t="s">
        <v>205</v>
      </c>
      <c r="DH17" t="s">
        <v>98</v>
      </c>
      <c r="DI17" t="s">
        <v>101</v>
      </c>
      <c r="DJ17" t="s">
        <v>206</v>
      </c>
      <c r="DK17" t="s">
        <v>207</v>
      </c>
      <c r="DL17" t="s">
        <v>208</v>
      </c>
      <c r="DM17" t="s">
        <v>209</v>
      </c>
      <c r="DN17" t="s">
        <v>210</v>
      </c>
      <c r="DO17" t="s">
        <v>211</v>
      </c>
      <c r="DP17" t="s">
        <v>212</v>
      </c>
      <c r="DQ17" t="s">
        <v>213</v>
      </c>
      <c r="DR17" t="s">
        <v>214</v>
      </c>
      <c r="DS17" t="s">
        <v>215</v>
      </c>
      <c r="DT17" t="s">
        <v>216</v>
      </c>
      <c r="DU17" t="s">
        <v>217</v>
      </c>
      <c r="DV17" t="s">
        <v>218</v>
      </c>
      <c r="DW17" t="s">
        <v>219</v>
      </c>
      <c r="DX17" t="s">
        <v>220</v>
      </c>
      <c r="DY17" t="s">
        <v>221</v>
      </c>
      <c r="DZ17" t="s">
        <v>222</v>
      </c>
      <c r="EA17" t="s">
        <v>223</v>
      </c>
      <c r="EB17" t="s">
        <v>224</v>
      </c>
      <c r="EC17" t="s">
        <v>225</v>
      </c>
      <c r="ED17" t="s">
        <v>226</v>
      </c>
      <c r="EE17" t="s">
        <v>227</v>
      </c>
      <c r="EF17" t="s">
        <v>228</v>
      </c>
      <c r="EG17" t="s">
        <v>229</v>
      </c>
      <c r="EH17" t="s">
        <v>230</v>
      </c>
      <c r="EI17" t="s">
        <v>231</v>
      </c>
      <c r="EJ17" t="s">
        <v>232</v>
      </c>
      <c r="EK17" t="s">
        <v>233</v>
      </c>
      <c r="EL17" t="s">
        <v>234</v>
      </c>
      <c r="EM17" t="s">
        <v>235</v>
      </c>
      <c r="EN17" t="s">
        <v>236</v>
      </c>
      <c r="EO17" t="s">
        <v>237</v>
      </c>
      <c r="EP17" t="s">
        <v>238</v>
      </c>
      <c r="EQ17" t="s">
        <v>239</v>
      </c>
      <c r="ER17" t="s">
        <v>240</v>
      </c>
      <c r="ES17" t="s">
        <v>241</v>
      </c>
      <c r="ET17" t="s">
        <v>242</v>
      </c>
      <c r="EU17" t="s">
        <v>243</v>
      </c>
      <c r="EV17" t="s">
        <v>244</v>
      </c>
      <c r="EW17" t="s">
        <v>245</v>
      </c>
      <c r="EX17" t="s">
        <v>246</v>
      </c>
      <c r="EY17" t="s">
        <v>247</v>
      </c>
      <c r="EZ17" t="s">
        <v>248</v>
      </c>
      <c r="FA17" t="s">
        <v>249</v>
      </c>
      <c r="FB17" t="s">
        <v>250</v>
      </c>
      <c r="FC17" t="s">
        <v>251</v>
      </c>
      <c r="FD17" t="s">
        <v>252</v>
      </c>
      <c r="FE17" t="s">
        <v>253</v>
      </c>
      <c r="FF17" t="s">
        <v>254</v>
      </c>
      <c r="FG17" t="s">
        <v>255</v>
      </c>
      <c r="FH17" t="s">
        <v>256</v>
      </c>
      <c r="FI17" t="s">
        <v>257</v>
      </c>
      <c r="FJ17" t="s">
        <v>258</v>
      </c>
      <c r="FK17" t="s">
        <v>259</v>
      </c>
      <c r="FL17" t="s">
        <v>260</v>
      </c>
      <c r="FM17" t="s">
        <v>261</v>
      </c>
      <c r="FN17" t="s">
        <v>262</v>
      </c>
      <c r="FO17" t="s">
        <v>263</v>
      </c>
      <c r="FP17" t="s">
        <v>264</v>
      </c>
      <c r="FQ17" t="s">
        <v>265</v>
      </c>
      <c r="FR17" t="s">
        <v>266</v>
      </c>
      <c r="FS17" t="s">
        <v>267</v>
      </c>
      <c r="FT17" t="s">
        <v>268</v>
      </c>
      <c r="FU17" t="s">
        <v>269</v>
      </c>
      <c r="FV17" t="s">
        <v>270</v>
      </c>
      <c r="FW17" t="s">
        <v>271</v>
      </c>
      <c r="FX17" t="s">
        <v>272</v>
      </c>
      <c r="FY17" t="s">
        <v>273</v>
      </c>
    </row>
    <row r="18" spans="1:181" x14ac:dyDescent="0.2">
      <c r="B18" t="s">
        <v>274</v>
      </c>
      <c r="C18" t="s">
        <v>274</v>
      </c>
      <c r="F18" t="s">
        <v>274</v>
      </c>
      <c r="G18" t="s">
        <v>274</v>
      </c>
      <c r="H18" t="s">
        <v>275</v>
      </c>
      <c r="I18" t="s">
        <v>276</v>
      </c>
      <c r="J18" t="s">
        <v>277</v>
      </c>
      <c r="K18" t="s">
        <v>278</v>
      </c>
      <c r="L18" t="s">
        <v>278</v>
      </c>
      <c r="M18" t="s">
        <v>173</v>
      </c>
      <c r="N18" t="s">
        <v>173</v>
      </c>
      <c r="O18" t="s">
        <v>275</v>
      </c>
      <c r="P18" t="s">
        <v>275</v>
      </c>
      <c r="Q18" t="s">
        <v>275</v>
      </c>
      <c r="R18" t="s">
        <v>275</v>
      </c>
      <c r="S18" t="s">
        <v>279</v>
      </c>
      <c r="T18" t="s">
        <v>280</v>
      </c>
      <c r="U18" t="s">
        <v>280</v>
      </c>
      <c r="V18" t="s">
        <v>281</v>
      </c>
      <c r="W18" t="s">
        <v>282</v>
      </c>
      <c r="X18" t="s">
        <v>281</v>
      </c>
      <c r="Y18" t="s">
        <v>281</v>
      </c>
      <c r="Z18" t="s">
        <v>281</v>
      </c>
      <c r="AA18" t="s">
        <v>279</v>
      </c>
      <c r="AB18" t="s">
        <v>279</v>
      </c>
      <c r="AC18" t="s">
        <v>279</v>
      </c>
      <c r="AD18" t="s">
        <v>279</v>
      </c>
      <c r="AE18" t="s">
        <v>283</v>
      </c>
      <c r="AF18" t="s">
        <v>282</v>
      </c>
      <c r="AH18" t="s">
        <v>282</v>
      </c>
      <c r="AI18" t="s">
        <v>283</v>
      </c>
      <c r="AO18" t="s">
        <v>277</v>
      </c>
      <c r="AV18" t="s">
        <v>277</v>
      </c>
      <c r="AW18" t="s">
        <v>277</v>
      </c>
      <c r="AX18" t="s">
        <v>277</v>
      </c>
      <c r="AY18" t="s">
        <v>284</v>
      </c>
      <c r="BL18" t="s">
        <v>277</v>
      </c>
      <c r="BM18" t="s">
        <v>277</v>
      </c>
      <c r="BO18" t="s">
        <v>285</v>
      </c>
      <c r="BP18" t="s">
        <v>286</v>
      </c>
      <c r="BS18" t="s">
        <v>274</v>
      </c>
      <c r="BT18" t="s">
        <v>278</v>
      </c>
      <c r="BU18" t="s">
        <v>278</v>
      </c>
      <c r="BV18" t="s">
        <v>287</v>
      </c>
      <c r="BW18" t="s">
        <v>287</v>
      </c>
      <c r="BX18" t="s">
        <v>278</v>
      </c>
      <c r="BY18" t="s">
        <v>287</v>
      </c>
      <c r="BZ18" t="s">
        <v>283</v>
      </c>
      <c r="CA18" t="s">
        <v>281</v>
      </c>
      <c r="CB18" t="s">
        <v>281</v>
      </c>
      <c r="CC18" t="s">
        <v>280</v>
      </c>
      <c r="CD18" t="s">
        <v>280</v>
      </c>
      <c r="CE18" t="s">
        <v>280</v>
      </c>
      <c r="CF18" t="s">
        <v>280</v>
      </c>
      <c r="CG18" t="s">
        <v>280</v>
      </c>
      <c r="CH18" t="s">
        <v>288</v>
      </c>
      <c r="CI18" t="s">
        <v>277</v>
      </c>
      <c r="CJ18" t="s">
        <v>277</v>
      </c>
      <c r="CK18" t="s">
        <v>277</v>
      </c>
      <c r="CP18" t="s">
        <v>277</v>
      </c>
      <c r="CS18" t="s">
        <v>280</v>
      </c>
      <c r="CT18" t="s">
        <v>280</v>
      </c>
      <c r="CU18" t="s">
        <v>280</v>
      </c>
      <c r="CV18" t="s">
        <v>280</v>
      </c>
      <c r="CW18" t="s">
        <v>280</v>
      </c>
      <c r="CX18" t="s">
        <v>277</v>
      </c>
      <c r="CY18" t="s">
        <v>277</v>
      </c>
      <c r="CZ18" t="s">
        <v>277</v>
      </c>
      <c r="DA18" t="s">
        <v>274</v>
      </c>
      <c r="DD18" t="s">
        <v>289</v>
      </c>
      <c r="DE18" t="s">
        <v>289</v>
      </c>
      <c r="DG18" t="s">
        <v>274</v>
      </c>
      <c r="DH18" t="s">
        <v>290</v>
      </c>
      <c r="DJ18" t="s">
        <v>274</v>
      </c>
      <c r="DK18" t="s">
        <v>274</v>
      </c>
      <c r="DM18" t="s">
        <v>291</v>
      </c>
      <c r="DN18" t="s">
        <v>292</v>
      </c>
      <c r="DO18" t="s">
        <v>291</v>
      </c>
      <c r="DP18" t="s">
        <v>292</v>
      </c>
      <c r="DQ18" t="s">
        <v>291</v>
      </c>
      <c r="DR18" t="s">
        <v>292</v>
      </c>
      <c r="DS18" t="s">
        <v>282</v>
      </c>
      <c r="DT18" t="s">
        <v>282</v>
      </c>
      <c r="DU18" t="s">
        <v>278</v>
      </c>
      <c r="DV18" t="s">
        <v>293</v>
      </c>
      <c r="DW18" t="s">
        <v>278</v>
      </c>
      <c r="DZ18" t="s">
        <v>294</v>
      </c>
      <c r="EC18" t="s">
        <v>287</v>
      </c>
      <c r="ED18" t="s">
        <v>295</v>
      </c>
      <c r="EE18" t="s">
        <v>287</v>
      </c>
      <c r="EJ18" t="s">
        <v>282</v>
      </c>
      <c r="EK18" t="s">
        <v>282</v>
      </c>
      <c r="EL18" t="s">
        <v>291</v>
      </c>
      <c r="EM18" t="s">
        <v>292</v>
      </c>
      <c r="EN18" t="s">
        <v>292</v>
      </c>
      <c r="ER18" t="s">
        <v>292</v>
      </c>
      <c r="EV18" t="s">
        <v>278</v>
      </c>
      <c r="EW18" t="s">
        <v>278</v>
      </c>
      <c r="EX18" t="s">
        <v>287</v>
      </c>
      <c r="EY18" t="s">
        <v>287</v>
      </c>
      <c r="EZ18" t="s">
        <v>296</v>
      </c>
      <c r="FA18" t="s">
        <v>296</v>
      </c>
      <c r="FB18" t="s">
        <v>297</v>
      </c>
      <c r="FC18" t="s">
        <v>297</v>
      </c>
      <c r="FD18" t="s">
        <v>297</v>
      </c>
      <c r="FE18" t="s">
        <v>297</v>
      </c>
      <c r="FF18" t="s">
        <v>297</v>
      </c>
      <c r="FG18" t="s">
        <v>297</v>
      </c>
      <c r="FH18" t="s">
        <v>280</v>
      </c>
      <c r="FI18" t="s">
        <v>297</v>
      </c>
      <c r="FK18" t="s">
        <v>283</v>
      </c>
      <c r="FL18" t="s">
        <v>283</v>
      </c>
      <c r="FM18" t="s">
        <v>280</v>
      </c>
      <c r="FN18" t="s">
        <v>280</v>
      </c>
      <c r="FO18" t="s">
        <v>280</v>
      </c>
      <c r="FP18" t="s">
        <v>280</v>
      </c>
      <c r="FQ18" t="s">
        <v>280</v>
      </c>
      <c r="FR18" t="s">
        <v>282</v>
      </c>
      <c r="FS18" t="s">
        <v>282</v>
      </c>
      <c r="FT18" t="s">
        <v>282</v>
      </c>
      <c r="FU18" t="s">
        <v>280</v>
      </c>
      <c r="FV18" t="s">
        <v>278</v>
      </c>
      <c r="FW18" t="s">
        <v>287</v>
      </c>
      <c r="FX18" t="s">
        <v>282</v>
      </c>
      <c r="FY18" t="s">
        <v>282</v>
      </c>
    </row>
    <row r="19" spans="1:181" x14ac:dyDescent="0.2">
      <c r="A19">
        <v>1</v>
      </c>
      <c r="B19">
        <v>1634250020.5</v>
      </c>
      <c r="C19">
        <v>0</v>
      </c>
      <c r="D19" t="s">
        <v>298</v>
      </c>
      <c r="E19" t="s">
        <v>299</v>
      </c>
      <c r="F19" t="s">
        <v>300</v>
      </c>
      <c r="G19">
        <v>1634250020.5</v>
      </c>
      <c r="H19">
        <f t="shared" ref="H19:H50" si="0">(I19)/1000</f>
        <v>2.5527598588500456E-4</v>
      </c>
      <c r="I19">
        <f t="shared" ref="I19:I50" si="1">1000*BZ19*AG19*(BV19-BW19)/(100*BP19*(1000-AG19*BV19))</f>
        <v>0.25527598588500455</v>
      </c>
      <c r="J19">
        <f t="shared" ref="J19:J50" si="2">BZ19*AG19*(BU19-BT19*(1000-AG19*BW19)/(1000-AG19*BV19))/(100*BP19)</f>
        <v>-0.39883235926438115</v>
      </c>
      <c r="K19">
        <f t="shared" ref="K19:K50" si="3">BT19 - IF(AG19&gt;1, J19*BP19*100/(AI19*CH19), 0)</f>
        <v>400.20499999999998</v>
      </c>
      <c r="L19">
        <f t="shared" ref="L19:L50" si="4">((R19-H19/2)*K19-J19)/(R19+H19/2)</f>
        <v>431.87864543169053</v>
      </c>
      <c r="M19">
        <f t="shared" ref="M19:M50" si="5">L19*(CA19+CB19)/1000</f>
        <v>38.814408730520178</v>
      </c>
      <c r="N19">
        <f t="shared" ref="N19:N50" si="6">(BT19 - IF(AG19&gt;1, J19*BP19*100/(AI19*CH19), 0))*(CA19+CB19)/1000</f>
        <v>35.967790050074996</v>
      </c>
      <c r="O19">
        <f t="shared" ref="O19:O50" si="7">2/((1/Q19-1/P19)+SIGN(Q19)*SQRT((1/Q19-1/P19)*(1/Q19-1/P19) + 4*BQ19/((BQ19+1)*(BQ19+1))*(2*1/Q19*1/P19-1/P19*1/P19)))</f>
        <v>1.4820108085497738E-2</v>
      </c>
      <c r="P19">
        <f t="shared" ref="P19:P50" si="8">IF(LEFT(BR19,1)&lt;&gt;"0",IF(LEFT(BR19,1)="1",3,$B$7),$D$5+$E$5*(CH19*CA19/($K$5*1000))+$F$5*(CH19*CA19/($K$5*1000))*MAX(MIN(BP19,$J$5),$I$5)*MAX(MIN(BP19,$J$5),$I$5)+$G$5*MAX(MIN(BP19,$J$5),$I$5)*(CH19*CA19/($K$5*1000))+$H$5*(CH19*CA19/($K$5*1000))*(CH19*CA19/($K$5*1000)))</f>
        <v>2.7412665282524991</v>
      </c>
      <c r="Q19">
        <f t="shared" ref="Q19:Q50" si="9">H19*(1000-(1000*0.61365*EXP(17.502*U19/(240.97+U19))/(CA19+CB19)+BV19)/2)/(1000*0.61365*EXP(17.502*U19/(240.97+U19))/(CA19+CB19)-BV19)</f>
        <v>1.4775739792272136E-2</v>
      </c>
      <c r="R19">
        <f t="shared" ref="R19:R50" si="10">1/((BQ19+1)/(O19/1.6)+1/(P19/1.37)) + BQ19/((BQ19+1)/(O19/1.6) + BQ19/(P19/1.37))</f>
        <v>9.238812546294925E-3</v>
      </c>
      <c r="S19">
        <f t="shared" ref="S19:S50" si="11">(BL19*BO19)</f>
        <v>0</v>
      </c>
      <c r="T19">
        <f t="shared" ref="T19:T50" si="12">(CC19+(S19+2*0.95*0.0000000567*(((CC19+$B$9)+273)^4-(CC19+273)^4)-44100*H19)/(1.84*29.3*P19+8*0.95*0.0000000567*(CC19+273)^3))</f>
        <v>25.227297132429925</v>
      </c>
      <c r="U19">
        <f t="shared" ref="U19:U50" si="13">($C$9*CD19+$D$9*CE19+$E$9*T19)</f>
        <v>24.754999999999999</v>
      </c>
      <c r="V19">
        <f t="shared" ref="V19:V50" si="14">0.61365*EXP(17.502*U19/(240.97+U19))</f>
        <v>3.1335284191528889</v>
      </c>
      <c r="W19">
        <f t="shared" ref="W19:W50" si="15">(X19/Y19*100)</f>
        <v>50.110817150818818</v>
      </c>
      <c r="X19">
        <f t="shared" ref="X19:X50" si="16">BV19*(CA19+CB19)/1000</f>
        <v>1.6218915964559997</v>
      </c>
      <c r="Y19">
        <f t="shared" ref="Y19:Y50" si="17">0.61365*EXP(17.502*CC19/(240.97+CC19))</f>
        <v>3.236609755483697</v>
      </c>
      <c r="Z19">
        <f t="shared" ref="Z19:Z50" si="18">(V19-BV19*(CA19+CB19)/1000)</f>
        <v>1.5116368226968893</v>
      </c>
      <c r="AA19">
        <f t="shared" ref="AA19:AA50" si="19">(-H19*44100)</f>
        <v>-11.257670977528701</v>
      </c>
      <c r="AB19">
        <f t="shared" ref="AB19:AB50" si="20">2*29.3*P19*0.92*(CC19-U19)</f>
        <v>80.248428461633637</v>
      </c>
      <c r="AC19">
        <f t="shared" ref="AC19:AC50" si="21">2*0.95*0.0000000567*(((CC19+$B$9)+273)^4-(U19+273)^4)</f>
        <v>6.1938614824422755</v>
      </c>
      <c r="AD19">
        <f t="shared" ref="AD19:AD50" si="22">S19+AC19+AA19+AB19</f>
        <v>75.184618966547205</v>
      </c>
      <c r="AE19">
        <v>0</v>
      </c>
      <c r="AF19">
        <v>0</v>
      </c>
      <c r="AG19">
        <f t="shared" ref="AG19:AG50" si="23">IF(AE19*$H$15&gt;=AI19,1,(AI19/(AI19-AE19*$H$15)))</f>
        <v>1</v>
      </c>
      <c r="AH19">
        <f t="shared" ref="AH19:AH50" si="24">(AG19-1)*100</f>
        <v>0</v>
      </c>
      <c r="AI19">
        <f t="shared" ref="AI19:AI50" si="25">MAX(0,($B$15+$C$15*CH19)/(1+$D$15*CH19)*CA19/(CC19+273)*$E$15)</f>
        <v>47668.783928867386</v>
      </c>
      <c r="AJ19" t="s">
        <v>301</v>
      </c>
      <c r="AK19">
        <v>10220.299999999999</v>
      </c>
      <c r="AL19">
        <v>2.5938461538461541</v>
      </c>
      <c r="AM19">
        <v>0.34</v>
      </c>
      <c r="AN19">
        <f t="shared" ref="AN19:AN50" si="26">1-AL19/AM19</f>
        <v>-6.6289592760181</v>
      </c>
      <c r="AO19">
        <v>-0.39883235926438121</v>
      </c>
      <c r="AP19" t="s">
        <v>302</v>
      </c>
      <c r="AQ19" t="s">
        <v>302</v>
      </c>
      <c r="AR19">
        <v>0</v>
      </c>
      <c r="AS19">
        <v>0</v>
      </c>
      <c r="AT19" t="e">
        <f t="shared" ref="AT19:AT50" si="27">1-AR19/AS19</f>
        <v>#DIV/0!</v>
      </c>
      <c r="AU19">
        <v>0.5</v>
      </c>
      <c r="AV19">
        <f t="shared" ref="AV19:AV50" si="28">BM19</f>
        <v>0</v>
      </c>
      <c r="AW19">
        <f t="shared" ref="AW19:AW50" si="29">J19</f>
        <v>-0.39883235926438115</v>
      </c>
      <c r="AX19" t="e">
        <f t="shared" ref="AX19:AX50" si="30">AT19*AU19*AV19</f>
        <v>#DIV/0!</v>
      </c>
      <c r="AY19" t="e">
        <f t="shared" ref="AY19:AY50" si="31">(AW19-AO19)/AV19</f>
        <v>#DIV/0!</v>
      </c>
      <c r="AZ19" t="e">
        <f t="shared" ref="AZ19:AZ50" si="32">(AM19-AS19)/AS19</f>
        <v>#DIV/0!</v>
      </c>
      <c r="BA19" t="e">
        <f t="shared" ref="BA19:BA50" si="33">AL19/(AN19+AL19/AS19)</f>
        <v>#DIV/0!</v>
      </c>
      <c r="BB19" t="s">
        <v>302</v>
      </c>
      <c r="BC19">
        <v>0</v>
      </c>
      <c r="BD19" t="e">
        <f t="shared" ref="BD19:BD50" si="34">IF(BC19&lt;&gt;0, BC19, BA19)</f>
        <v>#DIV/0!</v>
      </c>
      <c r="BE19" t="e">
        <f t="shared" ref="BE19:BE50" si="35">1-BD19/AS19</f>
        <v>#DIV/0!</v>
      </c>
      <c r="BF19" t="e">
        <f t="shared" ref="BF19:BF50" si="36">(AS19-AR19)/(AS19-BD19)</f>
        <v>#DIV/0!</v>
      </c>
      <c r="BG19" t="e">
        <f t="shared" ref="BG19:BG50" si="37">(AM19-AS19)/(AM19-BD19)</f>
        <v>#DIV/0!</v>
      </c>
      <c r="BH19">
        <f t="shared" ref="BH19:BH50" si="38">(AS19-AR19)/(AS19-AL19)</f>
        <v>0</v>
      </c>
      <c r="BI19">
        <f t="shared" ref="BI19:BI50" si="39">(AM19-AS19)/(AM19-AL19)</f>
        <v>-0.15085324232081909</v>
      </c>
      <c r="BJ19" t="e">
        <f t="shared" ref="BJ19:BJ50" si="40">(BF19*BD19/AR19)</f>
        <v>#DIV/0!</v>
      </c>
      <c r="BK19" t="e">
        <f t="shared" ref="BK19:BK50" si="41">(1-BJ19)</f>
        <v>#DIV/0!</v>
      </c>
      <c r="BL19">
        <f t="shared" ref="BL19:BL50" si="42">$B$13*CI19+$C$13*CJ19+$F$13*CK19*(1-CN19)</f>
        <v>0</v>
      </c>
      <c r="BM19">
        <f t="shared" ref="BM19:BM50" si="43">BL19*BN19</f>
        <v>0</v>
      </c>
      <c r="BN19">
        <f t="shared" ref="BN19:BN50" si="44">($B$13*$D$11+$C$13*$D$11+$F$13*((CX19+CP19)/MAX(CX19+CP19+CY19, 0.1)*$I$11+CY19/MAX(CX19+CP19+CY19, 0.1)*$J$11))/($B$13+$C$13+$F$13)</f>
        <v>0</v>
      </c>
      <c r="BO19">
        <f t="shared" ref="BO19:BO50" si="45">($B$13*$K$11+$C$13*$K$11+$F$13*((CX19+CP19)/MAX(CX19+CP19+CY19, 0.1)*$P$11+CY19/MAX(CX19+CP19+CY19, 0.1)*$Q$11))/($B$13+$C$13+$F$13)</f>
        <v>0</v>
      </c>
      <c r="BP19">
        <v>6</v>
      </c>
      <c r="BQ19">
        <v>0.5</v>
      </c>
      <c r="BR19" t="s">
        <v>303</v>
      </c>
      <c r="BS19">
        <v>1634250020.5</v>
      </c>
      <c r="BT19">
        <v>400.20499999999998</v>
      </c>
      <c r="BU19">
        <v>400.02699999999999</v>
      </c>
      <c r="BV19">
        <v>18.046399999999998</v>
      </c>
      <c r="BW19">
        <v>17.896000000000001</v>
      </c>
      <c r="BX19">
        <v>397.95800000000003</v>
      </c>
      <c r="BY19">
        <v>17.933800000000002</v>
      </c>
      <c r="BZ19">
        <v>1000.01</v>
      </c>
      <c r="CA19">
        <v>89.773099999999999</v>
      </c>
      <c r="CB19">
        <v>0.100315</v>
      </c>
      <c r="CC19">
        <v>25.297999999999998</v>
      </c>
      <c r="CD19">
        <v>24.754999999999999</v>
      </c>
      <c r="CE19">
        <v>999.9</v>
      </c>
      <c r="CF19">
        <v>0</v>
      </c>
      <c r="CG19">
        <v>0</v>
      </c>
      <c r="CH19">
        <v>9984.3799999999992</v>
      </c>
      <c r="CI19">
        <v>0</v>
      </c>
      <c r="CJ19">
        <v>1.5289399999999999E-3</v>
      </c>
      <c r="CK19">
        <v>0</v>
      </c>
      <c r="CL19">
        <v>0</v>
      </c>
      <c r="CM19">
        <v>0</v>
      </c>
      <c r="CN19">
        <v>0</v>
      </c>
      <c r="CO19">
        <v>0.2</v>
      </c>
      <c r="CP19">
        <v>0</v>
      </c>
      <c r="CQ19">
        <v>-5.12</v>
      </c>
      <c r="CR19">
        <v>-2.42</v>
      </c>
      <c r="CS19">
        <v>36.5</v>
      </c>
      <c r="CT19">
        <v>41.375</v>
      </c>
      <c r="CU19">
        <v>37.75</v>
      </c>
      <c r="CV19">
        <v>41.186999999999998</v>
      </c>
      <c r="CW19">
        <v>36.311999999999998</v>
      </c>
      <c r="CX19">
        <v>0</v>
      </c>
      <c r="CY19">
        <v>0</v>
      </c>
      <c r="CZ19">
        <v>0</v>
      </c>
      <c r="DA19">
        <v>5989</v>
      </c>
      <c r="DB19">
        <v>0</v>
      </c>
      <c r="DC19">
        <v>2.5938461538461541</v>
      </c>
      <c r="DD19">
        <v>-3.1254700749563802</v>
      </c>
      <c r="DE19">
        <v>5.2936752283406268</v>
      </c>
      <c r="DF19">
        <v>-4.2853846153846158</v>
      </c>
      <c r="DG19">
        <v>15</v>
      </c>
      <c r="DH19">
        <v>1634249980</v>
      </c>
      <c r="DI19" t="s">
        <v>304</v>
      </c>
      <c r="DJ19">
        <v>1634249979</v>
      </c>
      <c r="DK19">
        <v>1634249980</v>
      </c>
      <c r="DL19">
        <v>134</v>
      </c>
      <c r="DM19">
        <v>1.7000000000000001E-2</v>
      </c>
      <c r="DN19">
        <v>-2E-3</v>
      </c>
      <c r="DO19">
        <v>2.2469999999999999</v>
      </c>
      <c r="DP19">
        <v>0.109</v>
      </c>
      <c r="DQ19">
        <v>400</v>
      </c>
      <c r="DR19">
        <v>18</v>
      </c>
      <c r="DS19">
        <v>0.33</v>
      </c>
      <c r="DT19">
        <v>0.21</v>
      </c>
      <c r="DU19">
        <v>0.23818219512195121</v>
      </c>
      <c r="DV19">
        <v>-0.1060183693379787</v>
      </c>
      <c r="DW19">
        <v>2.8666816335114639E-2</v>
      </c>
      <c r="DX19">
        <v>1</v>
      </c>
      <c r="DY19">
        <v>2.7639393939393941</v>
      </c>
      <c r="DZ19">
        <v>-0.6281068492381956</v>
      </c>
      <c r="EA19">
        <v>1.7193831511822291</v>
      </c>
      <c r="EB19">
        <v>1</v>
      </c>
      <c r="EC19">
        <v>0.15056709756097561</v>
      </c>
      <c r="ED19">
        <v>1.4737505226480921E-2</v>
      </c>
      <c r="EE19">
        <v>1.6105424143842461E-3</v>
      </c>
      <c r="EF19">
        <v>1</v>
      </c>
      <c r="EG19">
        <v>3</v>
      </c>
      <c r="EH19">
        <v>3</v>
      </c>
      <c r="EI19" t="s">
        <v>305</v>
      </c>
      <c r="EJ19">
        <v>100</v>
      </c>
      <c r="EK19">
        <v>100</v>
      </c>
      <c r="EL19">
        <v>2.2469999999999999</v>
      </c>
      <c r="EM19">
        <v>0.11260000000000001</v>
      </c>
      <c r="EN19">
        <v>1.633728500515679</v>
      </c>
      <c r="EO19">
        <v>1.948427853356016E-3</v>
      </c>
      <c r="EP19">
        <v>-1.17243448438673E-6</v>
      </c>
      <c r="EQ19">
        <v>3.7522437633766031E-10</v>
      </c>
      <c r="ER19">
        <v>-5.5020866747575642E-2</v>
      </c>
      <c r="ES19">
        <v>1.324990706552629E-3</v>
      </c>
      <c r="ET19">
        <v>4.5198677459254959E-4</v>
      </c>
      <c r="EU19">
        <v>-2.6198240979392152E-7</v>
      </c>
      <c r="EV19">
        <v>2</v>
      </c>
      <c r="EW19">
        <v>2078</v>
      </c>
      <c r="EX19">
        <v>1</v>
      </c>
      <c r="EY19">
        <v>28</v>
      </c>
      <c r="EZ19">
        <v>0.7</v>
      </c>
      <c r="FA19">
        <v>0.7</v>
      </c>
      <c r="FB19">
        <v>1.6174299999999999</v>
      </c>
      <c r="FC19">
        <v>2.5415000000000001</v>
      </c>
      <c r="FD19">
        <v>2.8491200000000001</v>
      </c>
      <c r="FE19">
        <v>3.1750500000000001</v>
      </c>
      <c r="FF19">
        <v>3.0981399999999999</v>
      </c>
      <c r="FG19">
        <v>2.3986800000000001</v>
      </c>
      <c r="FH19">
        <v>33.918700000000001</v>
      </c>
      <c r="FI19">
        <v>15.5855</v>
      </c>
      <c r="FJ19">
        <v>18</v>
      </c>
      <c r="FK19">
        <v>1062.1600000000001</v>
      </c>
      <c r="FL19">
        <v>742.48400000000004</v>
      </c>
      <c r="FM19">
        <v>24.9998</v>
      </c>
      <c r="FN19">
        <v>23.961200000000002</v>
      </c>
      <c r="FO19">
        <v>30</v>
      </c>
      <c r="FP19">
        <v>23.7059</v>
      </c>
      <c r="FQ19">
        <v>23.776499999999999</v>
      </c>
      <c r="FR19">
        <v>32.3947</v>
      </c>
      <c r="FS19">
        <v>15.7125</v>
      </c>
      <c r="FT19">
        <v>43.294800000000002</v>
      </c>
      <c r="FU19">
        <v>25</v>
      </c>
      <c r="FV19">
        <v>400</v>
      </c>
      <c r="FW19">
        <v>17.908200000000001</v>
      </c>
      <c r="FX19">
        <v>101.3</v>
      </c>
      <c r="FY19">
        <v>101.598</v>
      </c>
    </row>
    <row r="20" spans="1:181" x14ac:dyDescent="0.2">
      <c r="A20">
        <v>2</v>
      </c>
      <c r="B20">
        <v>1634250025.5</v>
      </c>
      <c r="C20">
        <v>5</v>
      </c>
      <c r="D20" t="s">
        <v>306</v>
      </c>
      <c r="E20" t="s">
        <v>307</v>
      </c>
      <c r="F20" t="s">
        <v>300</v>
      </c>
      <c r="G20">
        <v>1634250025.5</v>
      </c>
      <c r="H20">
        <f t="shared" si="0"/>
        <v>3.0043144579405205E-4</v>
      </c>
      <c r="I20">
        <f t="shared" si="1"/>
        <v>0.30043144579405207</v>
      </c>
      <c r="J20">
        <f t="shared" si="2"/>
        <v>-0.47356472437035807</v>
      </c>
      <c r="K20">
        <f t="shared" si="3"/>
        <v>400.18400000000003</v>
      </c>
      <c r="L20">
        <f t="shared" si="4"/>
        <v>435.89553041258131</v>
      </c>
      <c r="M20">
        <f t="shared" si="5"/>
        <v>39.175416545019459</v>
      </c>
      <c r="N20">
        <f t="shared" si="6"/>
        <v>35.965899626943205</v>
      </c>
      <c r="O20">
        <f t="shared" si="7"/>
        <v>1.5632573166835008E-2</v>
      </c>
      <c r="P20">
        <f t="shared" si="8"/>
        <v>2.7463329840532618</v>
      </c>
      <c r="Q20">
        <f t="shared" si="9"/>
        <v>1.558330631937133E-2</v>
      </c>
      <c r="R20">
        <f t="shared" si="10"/>
        <v>9.7439798656020187E-3</v>
      </c>
      <c r="S20">
        <f t="shared" si="11"/>
        <v>0</v>
      </c>
      <c r="T20">
        <f t="shared" si="12"/>
        <v>25.411244851185035</v>
      </c>
      <c r="U20">
        <f t="shared" si="13"/>
        <v>25.6706</v>
      </c>
      <c r="V20">
        <f t="shared" si="14"/>
        <v>3.3090456229197871</v>
      </c>
      <c r="W20">
        <f t="shared" si="15"/>
        <v>49.59152291070081</v>
      </c>
      <c r="X20">
        <f t="shared" si="16"/>
        <v>1.6239225965036999</v>
      </c>
      <c r="Y20">
        <f t="shared" si="17"/>
        <v>3.2745971512669385</v>
      </c>
      <c r="Z20">
        <f t="shared" si="18"/>
        <v>1.6851230264160872</v>
      </c>
      <c r="AA20">
        <f t="shared" si="19"/>
        <v>-13.249026759517696</v>
      </c>
      <c r="AB20">
        <f t="shared" si="20"/>
        <v>-26.103031566336252</v>
      </c>
      <c r="AC20">
        <f t="shared" si="21"/>
        <v>-2.0222825444091597</v>
      </c>
      <c r="AD20">
        <f t="shared" si="22"/>
        <v>-41.374340870263111</v>
      </c>
      <c r="AE20">
        <v>0</v>
      </c>
      <c r="AF20">
        <v>0</v>
      </c>
      <c r="AG20">
        <f t="shared" si="23"/>
        <v>1</v>
      </c>
      <c r="AH20">
        <f t="shared" si="24"/>
        <v>0</v>
      </c>
      <c r="AI20">
        <f t="shared" si="25"/>
        <v>47775.072173436987</v>
      </c>
      <c r="AJ20" t="s">
        <v>308</v>
      </c>
      <c r="AK20">
        <v>10224.5</v>
      </c>
      <c r="AL20">
        <v>2.5543692307692312</v>
      </c>
      <c r="AM20">
        <v>1.3</v>
      </c>
      <c r="AN20">
        <f t="shared" si="26"/>
        <v>-0.96489940828402387</v>
      </c>
      <c r="AO20">
        <v>-0.47356472437035813</v>
      </c>
      <c r="AP20" t="s">
        <v>302</v>
      </c>
      <c r="AQ20" t="s">
        <v>302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0</v>
      </c>
      <c r="AW20">
        <f t="shared" si="29"/>
        <v>-0.47356472437035807</v>
      </c>
      <c r="AX20" t="e">
        <f t="shared" si="30"/>
        <v>#DIV/0!</v>
      </c>
      <c r="AY20" t="e">
        <f t="shared" si="31"/>
        <v>#DIV/0!</v>
      </c>
      <c r="AZ20" t="e">
        <f t="shared" si="32"/>
        <v>#DIV/0!</v>
      </c>
      <c r="BA20" t="e">
        <f t="shared" si="33"/>
        <v>#DIV/0!</v>
      </c>
      <c r="BB20" t="s">
        <v>302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>
        <f t="shared" si="38"/>
        <v>0</v>
      </c>
      <c r="BI20">
        <f t="shared" si="39"/>
        <v>-1.0363774621630237</v>
      </c>
      <c r="BJ20" t="e">
        <f t="shared" si="40"/>
        <v>#DIV/0!</v>
      </c>
      <c r="BK20" t="e">
        <f t="shared" si="41"/>
        <v>#DIV/0!</v>
      </c>
      <c r="BL20">
        <f t="shared" si="42"/>
        <v>0</v>
      </c>
      <c r="BM20">
        <f t="shared" si="43"/>
        <v>0</v>
      </c>
      <c r="BN20">
        <f t="shared" si="44"/>
        <v>0</v>
      </c>
      <c r="BO20">
        <f t="shared" si="45"/>
        <v>0</v>
      </c>
      <c r="BP20">
        <v>6</v>
      </c>
      <c r="BQ20">
        <v>0.5</v>
      </c>
      <c r="BR20" t="s">
        <v>303</v>
      </c>
      <c r="BS20">
        <v>1634250025.5</v>
      </c>
      <c r="BT20">
        <v>400.18400000000003</v>
      </c>
      <c r="BU20">
        <v>399.97199999999998</v>
      </c>
      <c r="BV20">
        <v>18.068999999999999</v>
      </c>
      <c r="BW20">
        <v>17.891999999999999</v>
      </c>
      <c r="BX20">
        <v>397.93599999999998</v>
      </c>
      <c r="BY20">
        <v>17.956</v>
      </c>
      <c r="BZ20">
        <v>1000.01</v>
      </c>
      <c r="CA20">
        <v>89.773600000000002</v>
      </c>
      <c r="CB20">
        <v>9.9807300000000002E-2</v>
      </c>
      <c r="CC20">
        <v>25.494299999999999</v>
      </c>
      <c r="CD20">
        <v>25.6706</v>
      </c>
      <c r="CE20">
        <v>999.9</v>
      </c>
      <c r="CF20">
        <v>0</v>
      </c>
      <c r="CG20">
        <v>0</v>
      </c>
      <c r="CH20">
        <v>10014.4</v>
      </c>
      <c r="CI20">
        <v>0</v>
      </c>
      <c r="CJ20">
        <v>1.54805E-3</v>
      </c>
      <c r="CK20">
        <v>0</v>
      </c>
      <c r="CL20">
        <v>0</v>
      </c>
      <c r="CM20">
        <v>0</v>
      </c>
      <c r="CN20">
        <v>0</v>
      </c>
      <c r="CO20">
        <v>2.0499999999999998</v>
      </c>
      <c r="CP20">
        <v>0</v>
      </c>
      <c r="CQ20">
        <v>-1.03</v>
      </c>
      <c r="CR20">
        <v>-1.44</v>
      </c>
      <c r="CS20">
        <v>36.936999999999998</v>
      </c>
      <c r="CT20">
        <v>41.375</v>
      </c>
      <c r="CU20">
        <v>37.811999999999998</v>
      </c>
      <c r="CV20">
        <v>41.125</v>
      </c>
      <c r="CW20">
        <v>36.375</v>
      </c>
      <c r="CX20">
        <v>0</v>
      </c>
      <c r="CY20">
        <v>0</v>
      </c>
      <c r="CZ20">
        <v>0</v>
      </c>
      <c r="DA20">
        <v>4.2999999523162842</v>
      </c>
      <c r="DB20">
        <v>0</v>
      </c>
      <c r="DC20">
        <v>2.5543692307692312</v>
      </c>
      <c r="DD20">
        <v>-10.02066070289697</v>
      </c>
      <c r="DE20">
        <v>277961.983168128</v>
      </c>
      <c r="DF20">
        <v>25388.313846153851</v>
      </c>
      <c r="DG20">
        <v>15</v>
      </c>
      <c r="DH20">
        <v>1634249980</v>
      </c>
      <c r="DI20" t="s">
        <v>304</v>
      </c>
      <c r="DJ20">
        <v>1634249979</v>
      </c>
      <c r="DK20">
        <v>1634249980</v>
      </c>
      <c r="DL20">
        <v>134</v>
      </c>
      <c r="DM20">
        <v>1.7000000000000001E-2</v>
      </c>
      <c r="DN20">
        <v>-2E-3</v>
      </c>
      <c r="DO20">
        <v>2.2469999999999999</v>
      </c>
      <c r="DP20">
        <v>0.109</v>
      </c>
      <c r="DQ20">
        <v>400</v>
      </c>
      <c r="DR20">
        <v>18</v>
      </c>
      <c r="DS20">
        <v>0.33</v>
      </c>
      <c r="DT20">
        <v>0.21</v>
      </c>
      <c r="DU20">
        <v>0.22435626829268299</v>
      </c>
      <c r="DV20">
        <v>-4.9769226480835947E-2</v>
      </c>
      <c r="DW20">
        <v>2.607224742155816E-2</v>
      </c>
      <c r="DX20">
        <v>1</v>
      </c>
      <c r="DY20">
        <v>2.570674285714285</v>
      </c>
      <c r="DZ20">
        <v>-3.2958618429463011</v>
      </c>
      <c r="EA20">
        <v>1.7598212137020961</v>
      </c>
      <c r="EB20">
        <v>0</v>
      </c>
      <c r="EC20">
        <v>0.152337</v>
      </c>
      <c r="ED20">
        <v>2.2389512195122221E-2</v>
      </c>
      <c r="EE20">
        <v>3.689015937261027E-3</v>
      </c>
      <c r="EF20">
        <v>1</v>
      </c>
      <c r="EG20">
        <v>2</v>
      </c>
      <c r="EH20">
        <v>3</v>
      </c>
      <c r="EI20" t="s">
        <v>309</v>
      </c>
      <c r="EJ20">
        <v>100</v>
      </c>
      <c r="EK20">
        <v>100</v>
      </c>
      <c r="EL20">
        <v>2.2480000000000002</v>
      </c>
      <c r="EM20">
        <v>0.113</v>
      </c>
      <c r="EN20">
        <v>1.633728500515679</v>
      </c>
      <c r="EO20">
        <v>1.948427853356016E-3</v>
      </c>
      <c r="EP20">
        <v>-1.17243448438673E-6</v>
      </c>
      <c r="EQ20">
        <v>3.7522437633766031E-10</v>
      </c>
      <c r="ER20">
        <v>-5.5020866747575642E-2</v>
      </c>
      <c r="ES20">
        <v>1.324990706552629E-3</v>
      </c>
      <c r="ET20">
        <v>4.5198677459254959E-4</v>
      </c>
      <c r="EU20">
        <v>-2.6198240979392152E-7</v>
      </c>
      <c r="EV20">
        <v>2</v>
      </c>
      <c r="EW20">
        <v>2078</v>
      </c>
      <c r="EX20">
        <v>1</v>
      </c>
      <c r="EY20">
        <v>28</v>
      </c>
      <c r="EZ20">
        <v>0.8</v>
      </c>
      <c r="FA20">
        <v>0.8</v>
      </c>
      <c r="FB20">
        <v>1.6174299999999999</v>
      </c>
      <c r="FC20">
        <v>2.5341800000000001</v>
      </c>
      <c r="FD20">
        <v>2.8491200000000001</v>
      </c>
      <c r="FE20">
        <v>3.1750500000000001</v>
      </c>
      <c r="FF20">
        <v>3.0981399999999999</v>
      </c>
      <c r="FG20">
        <v>2.3938000000000001</v>
      </c>
      <c r="FH20">
        <v>33.918700000000001</v>
      </c>
      <c r="FI20">
        <v>15.5943</v>
      </c>
      <c r="FJ20">
        <v>18</v>
      </c>
      <c r="FK20">
        <v>1061.6600000000001</v>
      </c>
      <c r="FL20">
        <v>742.577</v>
      </c>
      <c r="FM20">
        <v>24.999700000000001</v>
      </c>
      <c r="FN20">
        <v>23.961200000000002</v>
      </c>
      <c r="FO20">
        <v>30</v>
      </c>
      <c r="FP20">
        <v>23.7059</v>
      </c>
      <c r="FQ20">
        <v>23.776499999999999</v>
      </c>
      <c r="FR20">
        <v>32.395000000000003</v>
      </c>
      <c r="FS20">
        <v>15.7125</v>
      </c>
      <c r="FT20">
        <v>43.294800000000002</v>
      </c>
      <c r="FU20">
        <v>25</v>
      </c>
      <c r="FV20">
        <v>400</v>
      </c>
      <c r="FW20">
        <v>17.9556</v>
      </c>
      <c r="FX20">
        <v>101.29900000000001</v>
      </c>
      <c r="FY20">
        <v>101.59699999999999</v>
      </c>
    </row>
    <row r="21" spans="1:181" x14ac:dyDescent="0.2">
      <c r="A21">
        <v>3</v>
      </c>
      <c r="B21">
        <v>1634250030.5</v>
      </c>
      <c r="C21">
        <v>10</v>
      </c>
      <c r="D21" t="s">
        <v>310</v>
      </c>
      <c r="E21" t="s">
        <v>311</v>
      </c>
      <c r="F21" t="s">
        <v>300</v>
      </c>
      <c r="G21">
        <v>1634250030.5</v>
      </c>
      <c r="H21">
        <f t="shared" si="0"/>
        <v>3.349038592790585E-4</v>
      </c>
      <c r="I21">
        <f t="shared" si="1"/>
        <v>0.33490385927905852</v>
      </c>
      <c r="J21">
        <f t="shared" si="2"/>
        <v>-0.43403382640632365</v>
      </c>
      <c r="K21">
        <f t="shared" si="3"/>
        <v>400.18</v>
      </c>
      <c r="L21">
        <f t="shared" si="4"/>
        <v>428.36593562212926</v>
      </c>
      <c r="M21">
        <f t="shared" si="5"/>
        <v>38.497966289132599</v>
      </c>
      <c r="N21">
        <f t="shared" si="6"/>
        <v>35.9648489024</v>
      </c>
      <c r="O21">
        <f t="shared" si="7"/>
        <v>1.6811378707608779E-2</v>
      </c>
      <c r="P21">
        <f t="shared" si="8"/>
        <v>2.7434664893582488</v>
      </c>
      <c r="Q21">
        <f t="shared" si="9"/>
        <v>1.675435690320002E-2</v>
      </c>
      <c r="R21">
        <f t="shared" si="10"/>
        <v>1.0476580045104815E-2</v>
      </c>
      <c r="S21">
        <f t="shared" si="11"/>
        <v>0</v>
      </c>
      <c r="T21">
        <f t="shared" si="12"/>
        <v>25.510232347908971</v>
      </c>
      <c r="U21">
        <f t="shared" si="13"/>
        <v>25.988700000000001</v>
      </c>
      <c r="V21">
        <f t="shared" si="14"/>
        <v>3.3720028719259578</v>
      </c>
      <c r="W21">
        <f t="shared" si="15"/>
        <v>49.320649184482861</v>
      </c>
      <c r="X21">
        <f t="shared" si="16"/>
        <v>1.6255000889919999</v>
      </c>
      <c r="Y21">
        <f t="shared" si="17"/>
        <v>3.2957799945249113</v>
      </c>
      <c r="Z21">
        <f t="shared" si="18"/>
        <v>1.7465027829339579</v>
      </c>
      <c r="AA21">
        <f t="shared" si="19"/>
        <v>-14.769260194206479</v>
      </c>
      <c r="AB21">
        <f t="shared" si="20"/>
        <v>-57.062044281397917</v>
      </c>
      <c r="AC21">
        <f t="shared" si="21"/>
        <v>-4.4348866180163276</v>
      </c>
      <c r="AD21">
        <f t="shared" si="22"/>
        <v>-76.266191093620719</v>
      </c>
      <c r="AE21">
        <v>0</v>
      </c>
      <c r="AF21">
        <v>0</v>
      </c>
      <c r="AG21">
        <f t="shared" si="23"/>
        <v>1</v>
      </c>
      <c r="AH21">
        <f t="shared" si="24"/>
        <v>0</v>
      </c>
      <c r="AI21">
        <f t="shared" si="25"/>
        <v>47679.820970633366</v>
      </c>
      <c r="AJ21" t="s">
        <v>312</v>
      </c>
      <c r="AK21">
        <v>10222.4</v>
      </c>
      <c r="AL21">
        <v>2.004292307692308</v>
      </c>
      <c r="AM21">
        <v>1.58</v>
      </c>
      <c r="AN21">
        <f t="shared" si="26"/>
        <v>-0.26853943524829615</v>
      </c>
      <c r="AO21">
        <v>-0.43403382640632371</v>
      </c>
      <c r="AP21" t="s">
        <v>302</v>
      </c>
      <c r="AQ21" t="s">
        <v>302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0</v>
      </c>
      <c r="AW21">
        <f t="shared" si="29"/>
        <v>-0.43403382640632365</v>
      </c>
      <c r="AX21" t="e">
        <f t="shared" si="30"/>
        <v>#DIV/0!</v>
      </c>
      <c r="AY21" t="e">
        <f t="shared" si="31"/>
        <v>#DIV/0!</v>
      </c>
      <c r="AZ21" t="e">
        <f t="shared" si="32"/>
        <v>#DIV/0!</v>
      </c>
      <c r="BA21" t="e">
        <f t="shared" si="33"/>
        <v>#DIV/0!</v>
      </c>
      <c r="BB21" t="s">
        <v>302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>
        <f t="shared" si="38"/>
        <v>0</v>
      </c>
      <c r="BI21">
        <f t="shared" si="39"/>
        <v>-3.7238478552521825</v>
      </c>
      <c r="BJ21" t="e">
        <f t="shared" si="40"/>
        <v>#DIV/0!</v>
      </c>
      <c r="BK21" t="e">
        <f t="shared" si="41"/>
        <v>#DIV/0!</v>
      </c>
      <c r="BL21">
        <f t="shared" si="42"/>
        <v>0</v>
      </c>
      <c r="BM21">
        <f t="shared" si="43"/>
        <v>0</v>
      </c>
      <c r="BN21">
        <f t="shared" si="44"/>
        <v>0</v>
      </c>
      <c r="BO21">
        <f t="shared" si="45"/>
        <v>0</v>
      </c>
      <c r="BP21">
        <v>6</v>
      </c>
      <c r="BQ21">
        <v>0.5</v>
      </c>
      <c r="BR21" t="s">
        <v>303</v>
      </c>
      <c r="BS21">
        <v>1634250030.5</v>
      </c>
      <c r="BT21">
        <v>400.18</v>
      </c>
      <c r="BU21">
        <v>400</v>
      </c>
      <c r="BV21">
        <v>18.0869</v>
      </c>
      <c r="BW21">
        <v>17.889600000000002</v>
      </c>
      <c r="BX21">
        <v>397.93299999999999</v>
      </c>
      <c r="BY21">
        <v>17.973600000000001</v>
      </c>
      <c r="BZ21">
        <v>1000.04</v>
      </c>
      <c r="CA21">
        <v>89.772499999999994</v>
      </c>
      <c r="CB21">
        <v>9.9180000000000004E-2</v>
      </c>
      <c r="CC21">
        <v>25.602900000000002</v>
      </c>
      <c r="CD21">
        <v>25.988700000000001</v>
      </c>
      <c r="CE21">
        <v>999.9</v>
      </c>
      <c r="CF21">
        <v>0</v>
      </c>
      <c r="CG21">
        <v>0</v>
      </c>
      <c r="CH21">
        <v>9997.5</v>
      </c>
      <c r="CI21">
        <v>0</v>
      </c>
      <c r="CJ21">
        <v>1.6245000000000001E-3</v>
      </c>
      <c r="CK21">
        <v>0</v>
      </c>
      <c r="CL21">
        <v>0</v>
      </c>
      <c r="CM21">
        <v>0</v>
      </c>
      <c r="CN21">
        <v>0</v>
      </c>
      <c r="CO21">
        <v>3.83</v>
      </c>
      <c r="CP21">
        <v>0</v>
      </c>
      <c r="CQ21">
        <v>-4.58</v>
      </c>
      <c r="CR21">
        <v>-1.98</v>
      </c>
      <c r="CS21">
        <v>35.686999999999998</v>
      </c>
      <c r="CT21">
        <v>41.375</v>
      </c>
      <c r="CU21">
        <v>37.936999999999998</v>
      </c>
      <c r="CV21">
        <v>41.311999999999998</v>
      </c>
      <c r="CW21">
        <v>36.436999999999998</v>
      </c>
      <c r="CX21">
        <v>0</v>
      </c>
      <c r="CY21">
        <v>0</v>
      </c>
      <c r="CZ21">
        <v>0</v>
      </c>
      <c r="DA21">
        <v>4.5</v>
      </c>
      <c r="DB21">
        <v>0</v>
      </c>
      <c r="DC21">
        <v>2.004292307692308</v>
      </c>
      <c r="DD21">
        <v>5.3347018850054342</v>
      </c>
      <c r="DE21">
        <v>141755.96864350111</v>
      </c>
      <c r="DF21">
        <v>50573.728846153826</v>
      </c>
      <c r="DG21">
        <v>15</v>
      </c>
      <c r="DH21">
        <v>1634249980</v>
      </c>
      <c r="DI21" t="s">
        <v>304</v>
      </c>
      <c r="DJ21">
        <v>1634249979</v>
      </c>
      <c r="DK21">
        <v>1634249980</v>
      </c>
      <c r="DL21">
        <v>134</v>
      </c>
      <c r="DM21">
        <v>1.7000000000000001E-2</v>
      </c>
      <c r="DN21">
        <v>-2E-3</v>
      </c>
      <c r="DO21">
        <v>2.2469999999999999</v>
      </c>
      <c r="DP21">
        <v>0.109</v>
      </c>
      <c r="DQ21">
        <v>400</v>
      </c>
      <c r="DR21">
        <v>18</v>
      </c>
      <c r="DS21">
        <v>0.33</v>
      </c>
      <c r="DT21">
        <v>0.21</v>
      </c>
      <c r="DU21">
        <v>0.21846636585365861</v>
      </c>
      <c r="DV21">
        <v>9.7971637630663733E-3</v>
      </c>
      <c r="DW21">
        <v>2.3903924535172549E-2</v>
      </c>
      <c r="DX21">
        <v>1</v>
      </c>
      <c r="DY21">
        <v>2.4963314285714291</v>
      </c>
      <c r="DZ21">
        <v>-3.914162757022885</v>
      </c>
      <c r="EA21">
        <v>1.6762691566641901</v>
      </c>
      <c r="EB21">
        <v>0</v>
      </c>
      <c r="EC21">
        <v>0.160530243902439</v>
      </c>
      <c r="ED21">
        <v>0.11494436236933819</v>
      </c>
      <c r="EE21">
        <v>1.389253695207977E-2</v>
      </c>
      <c r="EF21">
        <v>0</v>
      </c>
      <c r="EG21">
        <v>1</v>
      </c>
      <c r="EH21">
        <v>3</v>
      </c>
      <c r="EI21" t="s">
        <v>313</v>
      </c>
      <c r="EJ21">
        <v>100</v>
      </c>
      <c r="EK21">
        <v>100</v>
      </c>
      <c r="EL21">
        <v>2.2469999999999999</v>
      </c>
      <c r="EM21">
        <v>0.1133</v>
      </c>
      <c r="EN21">
        <v>1.633728500515679</v>
      </c>
      <c r="EO21">
        <v>1.948427853356016E-3</v>
      </c>
      <c r="EP21">
        <v>-1.17243448438673E-6</v>
      </c>
      <c r="EQ21">
        <v>3.7522437633766031E-10</v>
      </c>
      <c r="ER21">
        <v>-5.5020866747575642E-2</v>
      </c>
      <c r="ES21">
        <v>1.324990706552629E-3</v>
      </c>
      <c r="ET21">
        <v>4.5198677459254959E-4</v>
      </c>
      <c r="EU21">
        <v>-2.6198240979392152E-7</v>
      </c>
      <c r="EV21">
        <v>2</v>
      </c>
      <c r="EW21">
        <v>2078</v>
      </c>
      <c r="EX21">
        <v>1</v>
      </c>
      <c r="EY21">
        <v>28</v>
      </c>
      <c r="EZ21">
        <v>0.9</v>
      </c>
      <c r="FA21">
        <v>0.8</v>
      </c>
      <c r="FB21">
        <v>1.6174299999999999</v>
      </c>
      <c r="FC21">
        <v>2.5329600000000001</v>
      </c>
      <c r="FD21">
        <v>2.8491200000000001</v>
      </c>
      <c r="FE21">
        <v>3.1750500000000001</v>
      </c>
      <c r="FF21">
        <v>3.0981399999999999</v>
      </c>
      <c r="FG21">
        <v>2.4316399999999998</v>
      </c>
      <c r="FH21">
        <v>33.918700000000001</v>
      </c>
      <c r="FI21">
        <v>15.5943</v>
      </c>
      <c r="FJ21">
        <v>18</v>
      </c>
      <c r="FK21">
        <v>1062.1300000000001</v>
      </c>
      <c r="FL21">
        <v>742.78499999999997</v>
      </c>
      <c r="FM21">
        <v>24.9998</v>
      </c>
      <c r="FN21">
        <v>23.961200000000002</v>
      </c>
      <c r="FO21">
        <v>30</v>
      </c>
      <c r="FP21">
        <v>23.7059</v>
      </c>
      <c r="FQ21">
        <v>23.776499999999999</v>
      </c>
      <c r="FR21">
        <v>32.395800000000001</v>
      </c>
      <c r="FS21">
        <v>15.3665</v>
      </c>
      <c r="FT21">
        <v>43.294800000000002</v>
      </c>
      <c r="FU21">
        <v>25</v>
      </c>
      <c r="FV21">
        <v>400</v>
      </c>
      <c r="FW21">
        <v>18.096699999999998</v>
      </c>
      <c r="FX21">
        <v>101.29900000000001</v>
      </c>
      <c r="FY21">
        <v>101.598</v>
      </c>
    </row>
    <row r="22" spans="1:181" x14ac:dyDescent="0.2">
      <c r="A22">
        <v>4</v>
      </c>
      <c r="B22">
        <v>1634250035.5</v>
      </c>
      <c r="C22">
        <v>15</v>
      </c>
      <c r="D22" t="s">
        <v>314</v>
      </c>
      <c r="E22" t="s">
        <v>315</v>
      </c>
      <c r="F22" t="s">
        <v>300</v>
      </c>
      <c r="G22">
        <v>1634250035.5</v>
      </c>
      <c r="H22">
        <f t="shared" si="0"/>
        <v>2.6462794177072214E-4</v>
      </c>
      <c r="I22">
        <f t="shared" si="1"/>
        <v>0.26462794177072213</v>
      </c>
      <c r="J22">
        <f t="shared" si="2"/>
        <v>-0.4542191763019332</v>
      </c>
      <c r="K22">
        <f t="shared" si="3"/>
        <v>400.13099999999997</v>
      </c>
      <c r="L22">
        <f t="shared" si="4"/>
        <v>441.95112668805825</v>
      </c>
      <c r="M22">
        <f t="shared" si="5"/>
        <v>39.719630236315155</v>
      </c>
      <c r="N22">
        <f t="shared" si="6"/>
        <v>35.9611151694264</v>
      </c>
      <c r="O22">
        <f t="shared" si="7"/>
        <v>1.3145073592748838E-2</v>
      </c>
      <c r="P22">
        <f t="shared" si="8"/>
        <v>2.746026314685853</v>
      </c>
      <c r="Q22">
        <f t="shared" si="9"/>
        <v>1.3110215514383169E-2</v>
      </c>
      <c r="R22">
        <f t="shared" si="10"/>
        <v>8.19700879591387E-3</v>
      </c>
      <c r="S22">
        <f t="shared" si="11"/>
        <v>0</v>
      </c>
      <c r="T22">
        <f t="shared" si="12"/>
        <v>25.586643999187185</v>
      </c>
      <c r="U22">
        <f t="shared" si="13"/>
        <v>26.087499999999999</v>
      </c>
      <c r="V22">
        <f t="shared" si="14"/>
        <v>3.3917687652939925</v>
      </c>
      <c r="W22">
        <f t="shared" si="15"/>
        <v>49.240662283052515</v>
      </c>
      <c r="X22">
        <f t="shared" si="16"/>
        <v>1.62835239702552</v>
      </c>
      <c r="Y22">
        <f t="shared" si="17"/>
        <v>3.3069262709448992</v>
      </c>
      <c r="Z22">
        <f t="shared" si="18"/>
        <v>1.7634163682684725</v>
      </c>
      <c r="AA22">
        <f t="shared" si="19"/>
        <v>-11.670092232088846</v>
      </c>
      <c r="AB22">
        <f t="shared" si="20"/>
        <v>-63.31832071869961</v>
      </c>
      <c r="AC22">
        <f t="shared" si="21"/>
        <v>-4.9203840961878118</v>
      </c>
      <c r="AD22">
        <f t="shared" si="22"/>
        <v>-79.908797046976275</v>
      </c>
      <c r="AE22">
        <v>0</v>
      </c>
      <c r="AF22">
        <v>0</v>
      </c>
      <c r="AG22">
        <f t="shared" si="23"/>
        <v>1</v>
      </c>
      <c r="AH22">
        <f t="shared" si="24"/>
        <v>0</v>
      </c>
      <c r="AI22">
        <f t="shared" si="25"/>
        <v>47740.284219162022</v>
      </c>
      <c r="AJ22" t="s">
        <v>316</v>
      </c>
      <c r="AK22">
        <v>10221.200000000001</v>
      </c>
      <c r="AL22">
        <v>1.769481481481481</v>
      </c>
      <c r="AM22">
        <v>0.31</v>
      </c>
      <c r="AN22">
        <f t="shared" si="26"/>
        <v>-4.7080047789725192</v>
      </c>
      <c r="AO22">
        <v>-0.4542191763019332</v>
      </c>
      <c r="AP22" t="s">
        <v>302</v>
      </c>
      <c r="AQ22" t="s">
        <v>302</v>
      </c>
      <c r="AR22">
        <v>0</v>
      </c>
      <c r="AS22">
        <v>0</v>
      </c>
      <c r="AT22" t="e">
        <f t="shared" si="27"/>
        <v>#DIV/0!</v>
      </c>
      <c r="AU22">
        <v>0.5</v>
      </c>
      <c r="AV22">
        <f t="shared" si="28"/>
        <v>0</v>
      </c>
      <c r="AW22">
        <f t="shared" si="29"/>
        <v>-0.4542191763019332</v>
      </c>
      <c r="AX22" t="e">
        <f t="shared" si="30"/>
        <v>#DIV/0!</v>
      </c>
      <c r="AY22" t="e">
        <f t="shared" si="31"/>
        <v>#DIV/0!</v>
      </c>
      <c r="AZ22" t="e">
        <f t="shared" si="32"/>
        <v>#DIV/0!</v>
      </c>
      <c r="BA22" t="e">
        <f t="shared" si="33"/>
        <v>#DIV/0!</v>
      </c>
      <c r="BB22" t="s">
        <v>302</v>
      </c>
      <c r="BC22">
        <v>0</v>
      </c>
      <c r="BD22" t="e">
        <f t="shared" si="34"/>
        <v>#DIV/0!</v>
      </c>
      <c r="BE22" t="e">
        <f t="shared" si="35"/>
        <v>#DIV/0!</v>
      </c>
      <c r="BF22" t="e">
        <f t="shared" si="36"/>
        <v>#DIV/0!</v>
      </c>
      <c r="BG22" t="e">
        <f t="shared" si="37"/>
        <v>#DIV/0!</v>
      </c>
      <c r="BH22">
        <f t="shared" si="38"/>
        <v>0</v>
      </c>
      <c r="BI22">
        <f t="shared" si="39"/>
        <v>-0.21240420240572511</v>
      </c>
      <c r="BJ22" t="e">
        <f t="shared" si="40"/>
        <v>#DIV/0!</v>
      </c>
      <c r="BK22" t="e">
        <f t="shared" si="41"/>
        <v>#DIV/0!</v>
      </c>
      <c r="BL22">
        <f t="shared" si="42"/>
        <v>0</v>
      </c>
      <c r="BM22">
        <f t="shared" si="43"/>
        <v>0</v>
      </c>
      <c r="BN22">
        <f t="shared" si="44"/>
        <v>0</v>
      </c>
      <c r="BO22">
        <f t="shared" si="45"/>
        <v>0</v>
      </c>
      <c r="BP22">
        <v>6</v>
      </c>
      <c r="BQ22">
        <v>0.5</v>
      </c>
      <c r="BR22" t="s">
        <v>303</v>
      </c>
      <c r="BS22">
        <v>1634250035.5</v>
      </c>
      <c r="BT22">
        <v>400.13099999999997</v>
      </c>
      <c r="BU22">
        <v>399.92200000000003</v>
      </c>
      <c r="BV22">
        <v>18.118300000000001</v>
      </c>
      <c r="BW22">
        <v>17.962399999999999</v>
      </c>
      <c r="BX22">
        <v>397.88400000000001</v>
      </c>
      <c r="BY22">
        <v>18.0045</v>
      </c>
      <c r="BZ22">
        <v>1000</v>
      </c>
      <c r="CA22">
        <v>89.774299999999997</v>
      </c>
      <c r="CB22">
        <v>9.9054400000000001E-2</v>
      </c>
      <c r="CC22">
        <v>25.659800000000001</v>
      </c>
      <c r="CD22">
        <v>26.087499999999999</v>
      </c>
      <c r="CE22">
        <v>999.9</v>
      </c>
      <c r="CF22">
        <v>0</v>
      </c>
      <c r="CG22">
        <v>0</v>
      </c>
      <c r="CH22">
        <v>10012.5</v>
      </c>
      <c r="CI22">
        <v>0</v>
      </c>
      <c r="CJ22">
        <v>1.54805E-3</v>
      </c>
      <c r="CK22">
        <v>0</v>
      </c>
      <c r="CL22">
        <v>0</v>
      </c>
      <c r="CM22">
        <v>0</v>
      </c>
      <c r="CN22">
        <v>0</v>
      </c>
      <c r="CO22">
        <v>1.54</v>
      </c>
      <c r="CP22">
        <v>0</v>
      </c>
      <c r="CQ22">
        <v>-9.19</v>
      </c>
      <c r="CR22">
        <v>-2.84</v>
      </c>
      <c r="CS22">
        <v>37.25</v>
      </c>
      <c r="CT22">
        <v>41.375</v>
      </c>
      <c r="CU22">
        <v>37.811999999999998</v>
      </c>
      <c r="CV22">
        <v>41.25</v>
      </c>
      <c r="CW22">
        <v>36.5</v>
      </c>
      <c r="CX22">
        <v>0</v>
      </c>
      <c r="CY22">
        <v>0</v>
      </c>
      <c r="CZ22">
        <v>0</v>
      </c>
      <c r="DA22">
        <v>4.6999998092651367</v>
      </c>
      <c r="DB22">
        <v>0</v>
      </c>
      <c r="DC22">
        <v>1.769481481481481</v>
      </c>
      <c r="DD22">
        <v>-6.7749916438000506</v>
      </c>
      <c r="DE22">
        <v>-329960.49705074041</v>
      </c>
      <c r="DF22">
        <v>72807.58213333333</v>
      </c>
      <c r="DG22">
        <v>15</v>
      </c>
      <c r="DH22">
        <v>1634249980</v>
      </c>
      <c r="DI22" t="s">
        <v>304</v>
      </c>
      <c r="DJ22">
        <v>1634249979</v>
      </c>
      <c r="DK22">
        <v>1634249980</v>
      </c>
      <c r="DL22">
        <v>134</v>
      </c>
      <c r="DM22">
        <v>1.7000000000000001E-2</v>
      </c>
      <c r="DN22">
        <v>-2E-3</v>
      </c>
      <c r="DO22">
        <v>2.2469999999999999</v>
      </c>
      <c r="DP22">
        <v>0.109</v>
      </c>
      <c r="DQ22">
        <v>400</v>
      </c>
      <c r="DR22">
        <v>18</v>
      </c>
      <c r="DS22">
        <v>0.33</v>
      </c>
      <c r="DT22">
        <v>0.21</v>
      </c>
      <c r="DU22">
        <v>0.2163591707317073</v>
      </c>
      <c r="DV22">
        <v>-0.1644693867595817</v>
      </c>
      <c r="DW22">
        <v>2.4995647852300538E-2</v>
      </c>
      <c r="DX22">
        <v>1</v>
      </c>
      <c r="DY22">
        <v>1.8275999999999999</v>
      </c>
      <c r="DZ22">
        <v>-2.6545959281317701</v>
      </c>
      <c r="EA22">
        <v>1.4612314180658921</v>
      </c>
      <c r="EB22">
        <v>0</v>
      </c>
      <c r="EC22">
        <v>0.16816309756097561</v>
      </c>
      <c r="ED22">
        <v>0.13213346341463439</v>
      </c>
      <c r="EE22">
        <v>1.6566349236173679E-2</v>
      </c>
      <c r="EF22">
        <v>0</v>
      </c>
      <c r="EG22">
        <v>1</v>
      </c>
      <c r="EH22">
        <v>3</v>
      </c>
      <c r="EI22" t="s">
        <v>313</v>
      </c>
      <c r="EJ22">
        <v>100</v>
      </c>
      <c r="EK22">
        <v>100</v>
      </c>
      <c r="EL22">
        <v>2.2469999999999999</v>
      </c>
      <c r="EM22">
        <v>0.1138</v>
      </c>
      <c r="EN22">
        <v>1.633728500515679</v>
      </c>
      <c r="EO22">
        <v>1.948427853356016E-3</v>
      </c>
      <c r="EP22">
        <v>-1.17243448438673E-6</v>
      </c>
      <c r="EQ22">
        <v>3.7522437633766031E-10</v>
      </c>
      <c r="ER22">
        <v>-5.5020866747575642E-2</v>
      </c>
      <c r="ES22">
        <v>1.324990706552629E-3</v>
      </c>
      <c r="ET22">
        <v>4.5198677459254959E-4</v>
      </c>
      <c r="EU22">
        <v>-2.6198240979392152E-7</v>
      </c>
      <c r="EV22">
        <v>2</v>
      </c>
      <c r="EW22">
        <v>2078</v>
      </c>
      <c r="EX22">
        <v>1</v>
      </c>
      <c r="EY22">
        <v>28</v>
      </c>
      <c r="EZ22">
        <v>0.9</v>
      </c>
      <c r="FA22">
        <v>0.9</v>
      </c>
      <c r="FB22">
        <v>1.6174299999999999</v>
      </c>
      <c r="FC22">
        <v>2.5354000000000001</v>
      </c>
      <c r="FD22">
        <v>2.8491200000000001</v>
      </c>
      <c r="FE22">
        <v>3.1750500000000001</v>
      </c>
      <c r="FF22">
        <v>3.0981399999999999</v>
      </c>
      <c r="FG22">
        <v>2.4536099999999998</v>
      </c>
      <c r="FH22">
        <v>33.918700000000001</v>
      </c>
      <c r="FI22">
        <v>15.5855</v>
      </c>
      <c r="FJ22">
        <v>18</v>
      </c>
      <c r="FK22">
        <v>1061.3399999999999</v>
      </c>
      <c r="FL22">
        <v>743.15599999999995</v>
      </c>
      <c r="FM22">
        <v>24.9999</v>
      </c>
      <c r="FN22">
        <v>23.961200000000002</v>
      </c>
      <c r="FO22">
        <v>30</v>
      </c>
      <c r="FP22">
        <v>23.7059</v>
      </c>
      <c r="FQ22">
        <v>23.776700000000002</v>
      </c>
      <c r="FR22">
        <v>32.400199999999998</v>
      </c>
      <c r="FS22">
        <v>14.798500000000001</v>
      </c>
      <c r="FT22">
        <v>43.294800000000002</v>
      </c>
      <c r="FU22">
        <v>25</v>
      </c>
      <c r="FV22">
        <v>400</v>
      </c>
      <c r="FW22">
        <v>18.168900000000001</v>
      </c>
      <c r="FX22">
        <v>101.29900000000001</v>
      </c>
      <c r="FY22">
        <v>101.598</v>
      </c>
    </row>
    <row r="23" spans="1:181" x14ac:dyDescent="0.2">
      <c r="A23">
        <v>5</v>
      </c>
      <c r="B23">
        <v>1634250040.5</v>
      </c>
      <c r="C23">
        <v>20</v>
      </c>
      <c r="D23" t="s">
        <v>317</v>
      </c>
      <c r="E23" t="s">
        <v>318</v>
      </c>
      <c r="F23" t="s">
        <v>300</v>
      </c>
      <c r="G23">
        <v>1634250040.5</v>
      </c>
      <c r="H23">
        <f t="shared" si="0"/>
        <v>2.4716845340760424E-4</v>
      </c>
      <c r="I23">
        <f t="shared" si="1"/>
        <v>0.24716845340760424</v>
      </c>
      <c r="J23">
        <f t="shared" si="2"/>
        <v>-0.40223001519771517</v>
      </c>
      <c r="K23">
        <f t="shared" si="3"/>
        <v>400.09399999999999</v>
      </c>
      <c r="L23">
        <f t="shared" si="4"/>
        <v>439.04555696678096</v>
      </c>
      <c r="M23">
        <f t="shared" si="5"/>
        <v>39.458415100929081</v>
      </c>
      <c r="N23">
        <f t="shared" si="6"/>
        <v>35.957715277792005</v>
      </c>
      <c r="O23">
        <f t="shared" si="7"/>
        <v>1.2288574298236531E-2</v>
      </c>
      <c r="P23">
        <f t="shared" si="8"/>
        <v>2.741891402839292</v>
      </c>
      <c r="Q23">
        <f t="shared" si="9"/>
        <v>1.225805924606692E-2</v>
      </c>
      <c r="R23">
        <f t="shared" si="10"/>
        <v>7.6640223190050077E-3</v>
      </c>
      <c r="S23">
        <f t="shared" si="11"/>
        <v>0</v>
      </c>
      <c r="T23">
        <f t="shared" si="12"/>
        <v>25.630876986899729</v>
      </c>
      <c r="U23">
        <f t="shared" si="13"/>
        <v>26.111499999999999</v>
      </c>
      <c r="V23">
        <f t="shared" si="14"/>
        <v>3.3965854446868682</v>
      </c>
      <c r="W23">
        <f t="shared" si="15"/>
        <v>49.330034294738454</v>
      </c>
      <c r="X23">
        <f t="shared" si="16"/>
        <v>1.6351344439583999</v>
      </c>
      <c r="Y23">
        <f t="shared" si="17"/>
        <v>3.3146833715718773</v>
      </c>
      <c r="Z23">
        <f t="shared" si="18"/>
        <v>1.7614510007284683</v>
      </c>
      <c r="AA23">
        <f t="shared" si="19"/>
        <v>-10.900128795275347</v>
      </c>
      <c r="AB23">
        <f t="shared" si="20"/>
        <v>-60.931754085528986</v>
      </c>
      <c r="AC23">
        <f t="shared" si="21"/>
        <v>-4.7435788957039389</v>
      </c>
      <c r="AD23">
        <f t="shared" si="22"/>
        <v>-76.575461776508277</v>
      </c>
      <c r="AE23">
        <v>0</v>
      </c>
      <c r="AF23">
        <v>0</v>
      </c>
      <c r="AG23">
        <f t="shared" si="23"/>
        <v>1</v>
      </c>
      <c r="AH23">
        <f t="shared" si="24"/>
        <v>0</v>
      </c>
      <c r="AI23">
        <f t="shared" si="25"/>
        <v>47621.691139700975</v>
      </c>
      <c r="AJ23" t="s">
        <v>319</v>
      </c>
      <c r="AK23">
        <v>10220.299999999999</v>
      </c>
      <c r="AL23">
        <v>1.4124000000000001</v>
      </c>
      <c r="AM23">
        <v>1.47</v>
      </c>
      <c r="AN23">
        <f t="shared" si="26"/>
        <v>3.918367346938767E-2</v>
      </c>
      <c r="AO23">
        <v>-0.40223001519771517</v>
      </c>
      <c r="AP23" t="s">
        <v>302</v>
      </c>
      <c r="AQ23" t="s">
        <v>302</v>
      </c>
      <c r="AR23">
        <v>0</v>
      </c>
      <c r="AS23">
        <v>0</v>
      </c>
      <c r="AT23" t="e">
        <f t="shared" si="27"/>
        <v>#DIV/0!</v>
      </c>
      <c r="AU23">
        <v>0.5</v>
      </c>
      <c r="AV23">
        <f t="shared" si="28"/>
        <v>0</v>
      </c>
      <c r="AW23">
        <f t="shared" si="29"/>
        <v>-0.40223001519771517</v>
      </c>
      <c r="AX23" t="e">
        <f t="shared" si="30"/>
        <v>#DIV/0!</v>
      </c>
      <c r="AY23" t="e">
        <f t="shared" si="31"/>
        <v>#DIV/0!</v>
      </c>
      <c r="AZ23" t="e">
        <f t="shared" si="32"/>
        <v>#DIV/0!</v>
      </c>
      <c r="BA23" t="e">
        <f t="shared" si="33"/>
        <v>#DIV/0!</v>
      </c>
      <c r="BB23" t="s">
        <v>302</v>
      </c>
      <c r="BC23">
        <v>0</v>
      </c>
      <c r="BD23" t="e">
        <f t="shared" si="34"/>
        <v>#DIV/0!</v>
      </c>
      <c r="BE23" t="e">
        <f t="shared" si="35"/>
        <v>#DIV/0!</v>
      </c>
      <c r="BF23" t="e">
        <f t="shared" si="36"/>
        <v>#DIV/0!</v>
      </c>
      <c r="BG23" t="e">
        <f t="shared" si="37"/>
        <v>#DIV/0!</v>
      </c>
      <c r="BH23">
        <f t="shared" si="38"/>
        <v>0</v>
      </c>
      <c r="BI23">
        <f t="shared" si="39"/>
        <v>25.520833333333389</v>
      </c>
      <c r="BJ23" t="e">
        <f t="shared" si="40"/>
        <v>#DIV/0!</v>
      </c>
      <c r="BK23" t="e">
        <f t="shared" si="41"/>
        <v>#DIV/0!</v>
      </c>
      <c r="BL23">
        <f t="shared" si="42"/>
        <v>0</v>
      </c>
      <c r="BM23">
        <f t="shared" si="43"/>
        <v>0</v>
      </c>
      <c r="BN23">
        <f t="shared" si="44"/>
        <v>0</v>
      </c>
      <c r="BO23">
        <f t="shared" si="45"/>
        <v>0</v>
      </c>
      <c r="BP23">
        <v>6</v>
      </c>
      <c r="BQ23">
        <v>0.5</v>
      </c>
      <c r="BR23" t="s">
        <v>303</v>
      </c>
      <c r="BS23">
        <v>1634250040.5</v>
      </c>
      <c r="BT23">
        <v>400.09399999999999</v>
      </c>
      <c r="BU23">
        <v>399.91199999999998</v>
      </c>
      <c r="BV23">
        <v>18.1938</v>
      </c>
      <c r="BW23">
        <v>18.048200000000001</v>
      </c>
      <c r="BX23">
        <v>397.84699999999998</v>
      </c>
      <c r="BY23">
        <v>18.078700000000001</v>
      </c>
      <c r="BZ23">
        <v>1000.02</v>
      </c>
      <c r="CA23">
        <v>89.772800000000004</v>
      </c>
      <c r="CB23">
        <v>0.100368</v>
      </c>
      <c r="CC23">
        <v>25.699300000000001</v>
      </c>
      <c r="CD23">
        <v>26.111499999999999</v>
      </c>
      <c r="CE23">
        <v>999.9</v>
      </c>
      <c r="CF23">
        <v>0</v>
      </c>
      <c r="CG23">
        <v>0</v>
      </c>
      <c r="CH23">
        <v>9988.1200000000008</v>
      </c>
      <c r="CI23">
        <v>0</v>
      </c>
      <c r="CJ23">
        <v>1.6245000000000001E-3</v>
      </c>
      <c r="CK23">
        <v>0</v>
      </c>
      <c r="CL23">
        <v>0</v>
      </c>
      <c r="CM23">
        <v>0</v>
      </c>
      <c r="CN23">
        <v>0</v>
      </c>
      <c r="CO23">
        <v>0.57999999999999996</v>
      </c>
      <c r="CP23">
        <v>0</v>
      </c>
      <c r="CQ23">
        <v>-1.32</v>
      </c>
      <c r="CR23">
        <v>-2.15</v>
      </c>
      <c r="CS23">
        <v>37.375</v>
      </c>
      <c r="CT23">
        <v>41.436999999999998</v>
      </c>
      <c r="CU23">
        <v>37.811999999999998</v>
      </c>
      <c r="CV23">
        <v>41.25</v>
      </c>
      <c r="CW23">
        <v>36.561999999999998</v>
      </c>
      <c r="CX23">
        <v>0</v>
      </c>
      <c r="CY23">
        <v>0</v>
      </c>
      <c r="CZ23">
        <v>0</v>
      </c>
      <c r="DA23">
        <v>4.2999999523162842</v>
      </c>
      <c r="DB23">
        <v>0</v>
      </c>
      <c r="DC23">
        <v>1.4124000000000001</v>
      </c>
      <c r="DD23">
        <v>-7.2009724581000061</v>
      </c>
      <c r="DE23">
        <v>-242993.10106870849</v>
      </c>
      <c r="DF23">
        <v>72366.340651851846</v>
      </c>
      <c r="DG23">
        <v>15</v>
      </c>
      <c r="DH23">
        <v>1634249980</v>
      </c>
      <c r="DI23" t="s">
        <v>304</v>
      </c>
      <c r="DJ23">
        <v>1634249979</v>
      </c>
      <c r="DK23">
        <v>1634249980</v>
      </c>
      <c r="DL23">
        <v>134</v>
      </c>
      <c r="DM23">
        <v>1.7000000000000001E-2</v>
      </c>
      <c r="DN23">
        <v>-2E-3</v>
      </c>
      <c r="DO23">
        <v>2.2469999999999999</v>
      </c>
      <c r="DP23">
        <v>0.109</v>
      </c>
      <c r="DQ23">
        <v>400</v>
      </c>
      <c r="DR23">
        <v>18</v>
      </c>
      <c r="DS23">
        <v>0.33</v>
      </c>
      <c r="DT23">
        <v>0.21</v>
      </c>
      <c r="DU23">
        <v>0.2083717317073171</v>
      </c>
      <c r="DV23">
        <v>-2.3264320557484222E-3</v>
      </c>
      <c r="DW23">
        <v>1.6841116676990849E-2</v>
      </c>
      <c r="DX23">
        <v>1</v>
      </c>
      <c r="DY23">
        <v>1.6432</v>
      </c>
      <c r="DZ23">
        <v>-5.1794622082196717</v>
      </c>
      <c r="EA23">
        <v>1.4442648705193299</v>
      </c>
      <c r="EB23">
        <v>0</v>
      </c>
      <c r="EC23">
        <v>0.16729448780487799</v>
      </c>
      <c r="ED23">
        <v>-2.011636933797915E-2</v>
      </c>
      <c r="EE23">
        <v>1.7646649522552502E-2</v>
      </c>
      <c r="EF23">
        <v>1</v>
      </c>
      <c r="EG23">
        <v>2</v>
      </c>
      <c r="EH23">
        <v>3</v>
      </c>
      <c r="EI23" t="s">
        <v>309</v>
      </c>
      <c r="EJ23">
        <v>100</v>
      </c>
      <c r="EK23">
        <v>100</v>
      </c>
      <c r="EL23">
        <v>2.2469999999999999</v>
      </c>
      <c r="EM23">
        <v>0.11509999999999999</v>
      </c>
      <c r="EN23">
        <v>1.633728500515679</v>
      </c>
      <c r="EO23">
        <v>1.948427853356016E-3</v>
      </c>
      <c r="EP23">
        <v>-1.17243448438673E-6</v>
      </c>
      <c r="EQ23">
        <v>3.7522437633766031E-10</v>
      </c>
      <c r="ER23">
        <v>-5.5020866747575642E-2</v>
      </c>
      <c r="ES23">
        <v>1.324990706552629E-3</v>
      </c>
      <c r="ET23">
        <v>4.5198677459254959E-4</v>
      </c>
      <c r="EU23">
        <v>-2.6198240979392152E-7</v>
      </c>
      <c r="EV23">
        <v>2</v>
      </c>
      <c r="EW23">
        <v>2078</v>
      </c>
      <c r="EX23">
        <v>1</v>
      </c>
      <c r="EY23">
        <v>28</v>
      </c>
      <c r="EZ23">
        <v>1</v>
      </c>
      <c r="FA23">
        <v>1</v>
      </c>
      <c r="FB23">
        <v>1.6174299999999999</v>
      </c>
      <c r="FC23">
        <v>2.5366200000000001</v>
      </c>
      <c r="FD23">
        <v>2.8491200000000001</v>
      </c>
      <c r="FE23">
        <v>3.1750500000000001</v>
      </c>
      <c r="FF23">
        <v>3.0981399999999999</v>
      </c>
      <c r="FG23">
        <v>2.4487299999999999</v>
      </c>
      <c r="FH23">
        <v>33.918700000000001</v>
      </c>
      <c r="FI23">
        <v>15.5855</v>
      </c>
      <c r="FJ23">
        <v>18</v>
      </c>
      <c r="FK23">
        <v>1062.33</v>
      </c>
      <c r="FL23">
        <v>743.27</v>
      </c>
      <c r="FM23">
        <v>25.0001</v>
      </c>
      <c r="FN23">
        <v>23.961200000000002</v>
      </c>
      <c r="FO23">
        <v>30</v>
      </c>
      <c r="FP23">
        <v>23.7059</v>
      </c>
      <c r="FQ23">
        <v>23.778199999999998</v>
      </c>
      <c r="FR23">
        <v>32.402799999999999</v>
      </c>
      <c r="FS23">
        <v>14.188599999999999</v>
      </c>
      <c r="FT23">
        <v>43.671500000000002</v>
      </c>
      <c r="FU23">
        <v>25</v>
      </c>
      <c r="FV23">
        <v>400</v>
      </c>
      <c r="FW23">
        <v>18.267299999999999</v>
      </c>
      <c r="FX23">
        <v>101.298</v>
      </c>
      <c r="FY23">
        <v>101.59699999999999</v>
      </c>
    </row>
    <row r="24" spans="1:181" x14ac:dyDescent="0.2">
      <c r="A24">
        <v>6</v>
      </c>
      <c r="B24">
        <v>1634250045.5</v>
      </c>
      <c r="C24">
        <v>25</v>
      </c>
      <c r="D24" t="s">
        <v>320</v>
      </c>
      <c r="E24" t="s">
        <v>321</v>
      </c>
      <c r="F24" t="s">
        <v>300</v>
      </c>
      <c r="G24">
        <v>1634250045.5</v>
      </c>
      <c r="H24">
        <f t="shared" si="0"/>
        <v>2.597393822167662E-4</v>
      </c>
      <c r="I24">
        <f t="shared" si="1"/>
        <v>0.25973938221676618</v>
      </c>
      <c r="J24">
        <f t="shared" si="2"/>
        <v>-0.42058278244915326</v>
      </c>
      <c r="K24">
        <f t="shared" si="3"/>
        <v>400.10399999999998</v>
      </c>
      <c r="L24">
        <f t="shared" si="4"/>
        <v>438.80401940196356</v>
      </c>
      <c r="M24">
        <f t="shared" si="5"/>
        <v>39.43619132126112</v>
      </c>
      <c r="N24">
        <f t="shared" si="6"/>
        <v>35.958143487168002</v>
      </c>
      <c r="O24">
        <f t="shared" si="7"/>
        <v>1.2912958042639377E-2</v>
      </c>
      <c r="P24">
        <f t="shared" si="8"/>
        <v>2.7409195410089358</v>
      </c>
      <c r="Q24">
        <f t="shared" si="9"/>
        <v>1.2879255942325005E-2</v>
      </c>
      <c r="R24">
        <f t="shared" si="10"/>
        <v>8.052555577924659E-3</v>
      </c>
      <c r="S24">
        <f t="shared" si="11"/>
        <v>0</v>
      </c>
      <c r="T24">
        <f t="shared" si="12"/>
        <v>25.662475180894869</v>
      </c>
      <c r="U24">
        <f t="shared" si="13"/>
        <v>26.145</v>
      </c>
      <c r="V24">
        <f t="shared" si="14"/>
        <v>3.4033187147646156</v>
      </c>
      <c r="W24">
        <f t="shared" si="15"/>
        <v>49.425689997967737</v>
      </c>
      <c r="X24">
        <f t="shared" si="16"/>
        <v>1.6417186394616001</v>
      </c>
      <c r="Y24">
        <f t="shared" si="17"/>
        <v>3.3215897229337692</v>
      </c>
      <c r="Z24">
        <f t="shared" si="18"/>
        <v>1.7616000753030154</v>
      </c>
      <c r="AA24">
        <f t="shared" si="19"/>
        <v>-11.45450675575939</v>
      </c>
      <c r="AB24">
        <f t="shared" si="20"/>
        <v>-60.673727333474979</v>
      </c>
      <c r="AC24">
        <f t="shared" si="21"/>
        <v>-4.7267930042154971</v>
      </c>
      <c r="AD24">
        <f t="shared" si="22"/>
        <v>-76.855027093449863</v>
      </c>
      <c r="AE24">
        <v>0</v>
      </c>
      <c r="AF24">
        <v>0</v>
      </c>
      <c r="AG24">
        <f t="shared" si="23"/>
        <v>1</v>
      </c>
      <c r="AH24">
        <f t="shared" si="24"/>
        <v>0</v>
      </c>
      <c r="AI24">
        <f t="shared" si="25"/>
        <v>47589.699852278733</v>
      </c>
      <c r="AJ24" t="s">
        <v>322</v>
      </c>
      <c r="AK24">
        <v>10219.6</v>
      </c>
      <c r="AL24">
        <v>1.0511538461538461</v>
      </c>
      <c r="AM24">
        <v>0.47</v>
      </c>
      <c r="AN24">
        <f t="shared" si="26"/>
        <v>-1.2364975450081834</v>
      </c>
      <c r="AO24">
        <v>-0.42058278244915331</v>
      </c>
      <c r="AP24" t="s">
        <v>302</v>
      </c>
      <c r="AQ24" t="s">
        <v>302</v>
      </c>
      <c r="AR24">
        <v>0</v>
      </c>
      <c r="AS24">
        <v>0</v>
      </c>
      <c r="AT24" t="e">
        <f t="shared" si="27"/>
        <v>#DIV/0!</v>
      </c>
      <c r="AU24">
        <v>0.5</v>
      </c>
      <c r="AV24">
        <f t="shared" si="28"/>
        <v>0</v>
      </c>
      <c r="AW24">
        <f t="shared" si="29"/>
        <v>-0.42058278244915326</v>
      </c>
      <c r="AX24" t="e">
        <f t="shared" si="30"/>
        <v>#DIV/0!</v>
      </c>
      <c r="AY24" t="e">
        <f t="shared" si="31"/>
        <v>#DIV/0!</v>
      </c>
      <c r="AZ24" t="e">
        <f t="shared" si="32"/>
        <v>#DIV/0!</v>
      </c>
      <c r="BA24" t="e">
        <f t="shared" si="33"/>
        <v>#DIV/0!</v>
      </c>
      <c r="BB24" t="s">
        <v>302</v>
      </c>
      <c r="BC24">
        <v>0</v>
      </c>
      <c r="BD24" t="e">
        <f t="shared" si="34"/>
        <v>#DIV/0!</v>
      </c>
      <c r="BE24" t="e">
        <f t="shared" si="35"/>
        <v>#DIV/0!</v>
      </c>
      <c r="BF24" t="e">
        <f t="shared" si="36"/>
        <v>#DIV/0!</v>
      </c>
      <c r="BG24" t="e">
        <f t="shared" si="37"/>
        <v>#DIV/0!</v>
      </c>
      <c r="BH24">
        <f t="shared" si="38"/>
        <v>0</v>
      </c>
      <c r="BI24">
        <f t="shared" si="39"/>
        <v>-0.80873593646591657</v>
      </c>
      <c r="BJ24" t="e">
        <f t="shared" si="40"/>
        <v>#DIV/0!</v>
      </c>
      <c r="BK24" t="e">
        <f t="shared" si="41"/>
        <v>#DIV/0!</v>
      </c>
      <c r="BL24">
        <f t="shared" si="42"/>
        <v>0</v>
      </c>
      <c r="BM24">
        <f t="shared" si="43"/>
        <v>0</v>
      </c>
      <c r="BN24">
        <f t="shared" si="44"/>
        <v>0</v>
      </c>
      <c r="BO24">
        <f t="shared" si="45"/>
        <v>0</v>
      </c>
      <c r="BP24">
        <v>6</v>
      </c>
      <c r="BQ24">
        <v>0.5</v>
      </c>
      <c r="BR24" t="s">
        <v>303</v>
      </c>
      <c r="BS24">
        <v>1634250045.5</v>
      </c>
      <c r="BT24">
        <v>400.10399999999998</v>
      </c>
      <c r="BU24">
        <v>399.91399999999999</v>
      </c>
      <c r="BV24">
        <v>18.267299999999999</v>
      </c>
      <c r="BW24">
        <v>18.1143</v>
      </c>
      <c r="BX24">
        <v>397.85700000000003</v>
      </c>
      <c r="BY24">
        <v>18.151</v>
      </c>
      <c r="BZ24">
        <v>999.97900000000004</v>
      </c>
      <c r="CA24">
        <v>89.771500000000003</v>
      </c>
      <c r="CB24">
        <v>0.100492</v>
      </c>
      <c r="CC24">
        <v>25.734400000000001</v>
      </c>
      <c r="CD24">
        <v>26.145</v>
      </c>
      <c r="CE24">
        <v>999.9</v>
      </c>
      <c r="CF24">
        <v>0</v>
      </c>
      <c r="CG24">
        <v>0</v>
      </c>
      <c r="CH24">
        <v>9982.5</v>
      </c>
      <c r="CI24">
        <v>0</v>
      </c>
      <c r="CJ24">
        <v>1.5289399999999999E-3</v>
      </c>
      <c r="CK24">
        <v>0</v>
      </c>
      <c r="CL24">
        <v>0</v>
      </c>
      <c r="CM24">
        <v>0</v>
      </c>
      <c r="CN24">
        <v>0</v>
      </c>
      <c r="CO24">
        <v>1.8</v>
      </c>
      <c r="CP24">
        <v>0</v>
      </c>
      <c r="CQ24">
        <v>1</v>
      </c>
      <c r="CR24">
        <v>-0.68</v>
      </c>
      <c r="CS24">
        <v>37.561999999999998</v>
      </c>
      <c r="CT24">
        <v>41.436999999999998</v>
      </c>
      <c r="CU24">
        <v>37.811999999999998</v>
      </c>
      <c r="CV24">
        <v>41.25</v>
      </c>
      <c r="CW24">
        <v>36.625</v>
      </c>
      <c r="CX24">
        <v>0</v>
      </c>
      <c r="CY24">
        <v>0</v>
      </c>
      <c r="CZ24">
        <v>0</v>
      </c>
      <c r="DA24">
        <v>3.899999856948853</v>
      </c>
      <c r="DB24">
        <v>0</v>
      </c>
      <c r="DC24">
        <v>1.0511538461538461</v>
      </c>
      <c r="DD24">
        <v>1.952624884157625</v>
      </c>
      <c r="DE24">
        <v>-247199.38235737089</v>
      </c>
      <c r="DF24">
        <v>74788.907215384606</v>
      </c>
      <c r="DG24">
        <v>15</v>
      </c>
      <c r="DH24">
        <v>1634249980</v>
      </c>
      <c r="DI24" t="s">
        <v>304</v>
      </c>
      <c r="DJ24">
        <v>1634249979</v>
      </c>
      <c r="DK24">
        <v>1634249980</v>
      </c>
      <c r="DL24">
        <v>134</v>
      </c>
      <c r="DM24">
        <v>1.7000000000000001E-2</v>
      </c>
      <c r="DN24">
        <v>-2E-3</v>
      </c>
      <c r="DO24">
        <v>2.2469999999999999</v>
      </c>
      <c r="DP24">
        <v>0.109</v>
      </c>
      <c r="DQ24">
        <v>400</v>
      </c>
      <c r="DR24">
        <v>18</v>
      </c>
      <c r="DS24">
        <v>0.33</v>
      </c>
      <c r="DT24">
        <v>0.21</v>
      </c>
      <c r="DU24">
        <v>0.19997270731707309</v>
      </c>
      <c r="DV24">
        <v>-0.1418678466898953</v>
      </c>
      <c r="DW24">
        <v>2.199437314432711E-2</v>
      </c>
      <c r="DX24">
        <v>1</v>
      </c>
      <c r="DY24">
        <v>1.3818888888888889</v>
      </c>
      <c r="DZ24">
        <v>-3.8888786468976941</v>
      </c>
      <c r="EA24">
        <v>1.451749931362105</v>
      </c>
      <c r="EB24">
        <v>0</v>
      </c>
      <c r="EC24">
        <v>0.16457534146341471</v>
      </c>
      <c r="ED24">
        <v>-0.17255354006968601</v>
      </c>
      <c r="EE24">
        <v>2.0082495098856561E-2</v>
      </c>
      <c r="EF24">
        <v>0</v>
      </c>
      <c r="EG24">
        <v>1</v>
      </c>
      <c r="EH24">
        <v>3</v>
      </c>
      <c r="EI24" t="s">
        <v>313</v>
      </c>
      <c r="EJ24">
        <v>100</v>
      </c>
      <c r="EK24">
        <v>100</v>
      </c>
      <c r="EL24">
        <v>2.2469999999999999</v>
      </c>
      <c r="EM24">
        <v>0.1163</v>
      </c>
      <c r="EN24">
        <v>1.633728500515679</v>
      </c>
      <c r="EO24">
        <v>1.948427853356016E-3</v>
      </c>
      <c r="EP24">
        <v>-1.17243448438673E-6</v>
      </c>
      <c r="EQ24">
        <v>3.7522437633766031E-10</v>
      </c>
      <c r="ER24">
        <v>-5.5020866747575642E-2</v>
      </c>
      <c r="ES24">
        <v>1.324990706552629E-3</v>
      </c>
      <c r="ET24">
        <v>4.5198677459254959E-4</v>
      </c>
      <c r="EU24">
        <v>-2.6198240979392152E-7</v>
      </c>
      <c r="EV24">
        <v>2</v>
      </c>
      <c r="EW24">
        <v>2078</v>
      </c>
      <c r="EX24">
        <v>1</v>
      </c>
      <c r="EY24">
        <v>28</v>
      </c>
      <c r="EZ24">
        <v>1.1000000000000001</v>
      </c>
      <c r="FA24">
        <v>1.1000000000000001</v>
      </c>
      <c r="FB24">
        <v>1.6186499999999999</v>
      </c>
      <c r="FC24">
        <v>2.5366200000000001</v>
      </c>
      <c r="FD24">
        <v>2.8491200000000001</v>
      </c>
      <c r="FE24">
        <v>3.1750500000000001</v>
      </c>
      <c r="FF24">
        <v>3.0981399999999999</v>
      </c>
      <c r="FG24">
        <v>2.4414099999999999</v>
      </c>
      <c r="FH24">
        <v>33.941299999999998</v>
      </c>
      <c r="FI24">
        <v>15.5768</v>
      </c>
      <c r="FJ24">
        <v>18</v>
      </c>
      <c r="FK24">
        <v>1062.9100000000001</v>
      </c>
      <c r="FL24">
        <v>743.48299999999995</v>
      </c>
      <c r="FM24">
        <v>25.0002</v>
      </c>
      <c r="FN24">
        <v>23.961200000000002</v>
      </c>
      <c r="FO24">
        <v>30</v>
      </c>
      <c r="FP24">
        <v>23.706399999999999</v>
      </c>
      <c r="FQ24">
        <v>23.778400000000001</v>
      </c>
      <c r="FR24">
        <v>32.4071</v>
      </c>
      <c r="FS24">
        <v>13.599500000000001</v>
      </c>
      <c r="FT24">
        <v>43.671500000000002</v>
      </c>
      <c r="FU24">
        <v>25</v>
      </c>
      <c r="FV24">
        <v>400</v>
      </c>
      <c r="FW24">
        <v>18.2881</v>
      </c>
      <c r="FX24">
        <v>101.29900000000001</v>
      </c>
      <c r="FY24">
        <v>101.59699999999999</v>
      </c>
    </row>
    <row r="25" spans="1:181" x14ac:dyDescent="0.2">
      <c r="A25">
        <v>7</v>
      </c>
      <c r="B25">
        <v>1634250050.5</v>
      </c>
      <c r="C25">
        <v>30</v>
      </c>
      <c r="D25" t="s">
        <v>323</v>
      </c>
      <c r="E25" t="s">
        <v>324</v>
      </c>
      <c r="F25" t="s">
        <v>300</v>
      </c>
      <c r="G25">
        <v>1634250050.5</v>
      </c>
      <c r="H25">
        <f t="shared" si="0"/>
        <v>2.7334503713770776E-4</v>
      </c>
      <c r="I25">
        <f t="shared" si="1"/>
        <v>0.27334503713770775</v>
      </c>
      <c r="J25">
        <f t="shared" si="2"/>
        <v>-0.37103681945239053</v>
      </c>
      <c r="K25">
        <f t="shared" si="3"/>
        <v>400.108</v>
      </c>
      <c r="L25">
        <f t="shared" si="4"/>
        <v>430.41818246572512</v>
      </c>
      <c r="M25">
        <f t="shared" si="5"/>
        <v>38.682923814651126</v>
      </c>
      <c r="N25">
        <f t="shared" si="6"/>
        <v>35.958860271580001</v>
      </c>
      <c r="O25">
        <f t="shared" si="7"/>
        <v>1.3626289013383109E-2</v>
      </c>
      <c r="P25">
        <f t="shared" si="8"/>
        <v>2.745668922618735</v>
      </c>
      <c r="Q25">
        <f t="shared" si="9"/>
        <v>1.3588831112869933E-2</v>
      </c>
      <c r="R25">
        <f t="shared" si="10"/>
        <v>8.496376247442157E-3</v>
      </c>
      <c r="S25">
        <f t="shared" si="11"/>
        <v>0</v>
      </c>
      <c r="T25">
        <f t="shared" si="12"/>
        <v>25.690830868775659</v>
      </c>
      <c r="U25">
        <f t="shared" si="13"/>
        <v>26.148099999999999</v>
      </c>
      <c r="V25">
        <f t="shared" si="14"/>
        <v>3.4039423823449129</v>
      </c>
      <c r="W25">
        <f t="shared" si="15"/>
        <v>49.488058065108632</v>
      </c>
      <c r="X25">
        <f t="shared" si="16"/>
        <v>1.6469116303364999</v>
      </c>
      <c r="Y25">
        <f t="shared" si="17"/>
        <v>3.3278970618926929</v>
      </c>
      <c r="Z25">
        <f t="shared" si="18"/>
        <v>1.757030752008413</v>
      </c>
      <c r="AA25">
        <f t="shared" si="19"/>
        <v>-12.054516137772913</v>
      </c>
      <c r="AB25">
        <f t="shared" si="20"/>
        <v>-56.500952778389447</v>
      </c>
      <c r="AC25">
        <f t="shared" si="21"/>
        <v>-4.3948722743106474</v>
      </c>
      <c r="AD25">
        <f t="shared" si="22"/>
        <v>-72.950341190473011</v>
      </c>
      <c r="AE25">
        <v>0</v>
      </c>
      <c r="AF25">
        <v>0</v>
      </c>
      <c r="AG25">
        <f t="shared" si="23"/>
        <v>1</v>
      </c>
      <c r="AH25">
        <f t="shared" si="24"/>
        <v>0</v>
      </c>
      <c r="AI25">
        <f t="shared" si="25"/>
        <v>47713.504005243463</v>
      </c>
      <c r="AJ25" t="s">
        <v>325</v>
      </c>
      <c r="AK25">
        <v>10219</v>
      </c>
      <c r="AL25">
        <v>1.3218814814814821</v>
      </c>
      <c r="AM25">
        <v>0.64</v>
      </c>
      <c r="AN25">
        <f t="shared" si="26"/>
        <v>-1.0654398148148156</v>
      </c>
      <c r="AO25">
        <v>-0.37103681945239048</v>
      </c>
      <c r="AP25" t="s">
        <v>302</v>
      </c>
      <c r="AQ25" t="s">
        <v>302</v>
      </c>
      <c r="AR25">
        <v>0</v>
      </c>
      <c r="AS25">
        <v>0</v>
      </c>
      <c r="AT25" t="e">
        <f t="shared" si="27"/>
        <v>#DIV/0!</v>
      </c>
      <c r="AU25">
        <v>0.5</v>
      </c>
      <c r="AV25">
        <f t="shared" si="28"/>
        <v>0</v>
      </c>
      <c r="AW25">
        <f t="shared" si="29"/>
        <v>-0.37103681945239053</v>
      </c>
      <c r="AX25" t="e">
        <f t="shared" si="30"/>
        <v>#DIV/0!</v>
      </c>
      <c r="AY25" t="e">
        <f t="shared" si="31"/>
        <v>#DIV/0!</v>
      </c>
      <c r="AZ25" t="e">
        <f t="shared" si="32"/>
        <v>#DIV/0!</v>
      </c>
      <c r="BA25" t="e">
        <f t="shared" si="33"/>
        <v>#DIV/0!</v>
      </c>
      <c r="BB25" t="s">
        <v>302</v>
      </c>
      <c r="BC25">
        <v>0</v>
      </c>
      <c r="BD25" t="e">
        <f t="shared" si="34"/>
        <v>#DIV/0!</v>
      </c>
      <c r="BE25" t="e">
        <f t="shared" si="35"/>
        <v>#DIV/0!</v>
      </c>
      <c r="BF25" t="e">
        <f t="shared" si="36"/>
        <v>#DIV/0!</v>
      </c>
      <c r="BG25" t="e">
        <f t="shared" si="37"/>
        <v>#DIV/0!</v>
      </c>
      <c r="BH25">
        <f t="shared" si="38"/>
        <v>0</v>
      </c>
      <c r="BI25">
        <f t="shared" si="39"/>
        <v>-0.93857952940665179</v>
      </c>
      <c r="BJ25" t="e">
        <f t="shared" si="40"/>
        <v>#DIV/0!</v>
      </c>
      <c r="BK25" t="e">
        <f t="shared" si="41"/>
        <v>#DIV/0!</v>
      </c>
      <c r="BL25">
        <f t="shared" si="42"/>
        <v>0</v>
      </c>
      <c r="BM25">
        <f t="shared" si="43"/>
        <v>0</v>
      </c>
      <c r="BN25">
        <f t="shared" si="44"/>
        <v>0</v>
      </c>
      <c r="BO25">
        <f t="shared" si="45"/>
        <v>0</v>
      </c>
      <c r="BP25">
        <v>6</v>
      </c>
      <c r="BQ25">
        <v>0.5</v>
      </c>
      <c r="BR25" t="s">
        <v>303</v>
      </c>
      <c r="BS25">
        <v>1634250050.5</v>
      </c>
      <c r="BT25">
        <v>400.108</v>
      </c>
      <c r="BU25">
        <v>399.95100000000002</v>
      </c>
      <c r="BV25">
        <v>18.3249</v>
      </c>
      <c r="BW25">
        <v>18.163900000000002</v>
      </c>
      <c r="BX25">
        <v>397.86099999999999</v>
      </c>
      <c r="BY25">
        <v>18.207599999999999</v>
      </c>
      <c r="BZ25">
        <v>1000.01</v>
      </c>
      <c r="CA25">
        <v>89.772300000000001</v>
      </c>
      <c r="CB25">
        <v>0.10058499999999999</v>
      </c>
      <c r="CC25">
        <v>25.766400000000001</v>
      </c>
      <c r="CD25">
        <v>26.148099999999999</v>
      </c>
      <c r="CE25">
        <v>999.9</v>
      </c>
      <c r="CF25">
        <v>0</v>
      </c>
      <c r="CG25">
        <v>0</v>
      </c>
      <c r="CH25">
        <v>10010.6</v>
      </c>
      <c r="CI25">
        <v>0</v>
      </c>
      <c r="CJ25">
        <v>1.5289399999999999E-3</v>
      </c>
      <c r="CK25">
        <v>0</v>
      </c>
      <c r="CL25">
        <v>0</v>
      </c>
      <c r="CM25">
        <v>0</v>
      </c>
      <c r="CN25">
        <v>0</v>
      </c>
      <c r="CO25">
        <v>0.1</v>
      </c>
      <c r="CP25">
        <v>0</v>
      </c>
      <c r="CQ25">
        <v>0.42</v>
      </c>
      <c r="CR25">
        <v>-1.28</v>
      </c>
      <c r="CS25">
        <v>36.936999999999998</v>
      </c>
      <c r="CT25">
        <v>41.5</v>
      </c>
      <c r="CU25">
        <v>38</v>
      </c>
      <c r="CV25">
        <v>41.311999999999998</v>
      </c>
      <c r="CW25">
        <v>36.686999999999998</v>
      </c>
      <c r="CX25">
        <v>0</v>
      </c>
      <c r="CY25">
        <v>0</v>
      </c>
      <c r="CZ25">
        <v>0</v>
      </c>
      <c r="DA25">
        <v>4.0999999046325684</v>
      </c>
      <c r="DB25">
        <v>0</v>
      </c>
      <c r="DC25">
        <v>1.3218814814814821</v>
      </c>
      <c r="DD25">
        <v>5.4011814041019317</v>
      </c>
      <c r="DE25">
        <v>-203026.70340679711</v>
      </c>
      <c r="DF25">
        <v>71612.249481481485</v>
      </c>
      <c r="DG25">
        <v>15</v>
      </c>
      <c r="DH25">
        <v>1634249980</v>
      </c>
      <c r="DI25" t="s">
        <v>304</v>
      </c>
      <c r="DJ25">
        <v>1634249979</v>
      </c>
      <c r="DK25">
        <v>1634249980</v>
      </c>
      <c r="DL25">
        <v>134</v>
      </c>
      <c r="DM25">
        <v>1.7000000000000001E-2</v>
      </c>
      <c r="DN25">
        <v>-2E-3</v>
      </c>
      <c r="DO25">
        <v>2.2469999999999999</v>
      </c>
      <c r="DP25">
        <v>0.109</v>
      </c>
      <c r="DQ25">
        <v>400</v>
      </c>
      <c r="DR25">
        <v>18</v>
      </c>
      <c r="DS25">
        <v>0.33</v>
      </c>
      <c r="DT25">
        <v>0.21</v>
      </c>
      <c r="DU25">
        <v>0.1942949268292683</v>
      </c>
      <c r="DV25">
        <v>-5.1385212543554298E-2</v>
      </c>
      <c r="DW25">
        <v>2.0115023352162951E-2</v>
      </c>
      <c r="DX25">
        <v>1</v>
      </c>
      <c r="DY25">
        <v>1.295005714285715</v>
      </c>
      <c r="DZ25">
        <v>4.1365507110339301</v>
      </c>
      <c r="EA25">
        <v>1.828146060739108</v>
      </c>
      <c r="EB25">
        <v>0</v>
      </c>
      <c r="EC25">
        <v>0.15761197560975609</v>
      </c>
      <c r="ED25">
        <v>-0.12635947735191599</v>
      </c>
      <c r="EE25">
        <v>1.7659206382863751E-2</v>
      </c>
      <c r="EF25">
        <v>0</v>
      </c>
      <c r="EG25">
        <v>1</v>
      </c>
      <c r="EH25">
        <v>3</v>
      </c>
      <c r="EI25" t="s">
        <v>313</v>
      </c>
      <c r="EJ25">
        <v>100</v>
      </c>
      <c r="EK25">
        <v>100</v>
      </c>
      <c r="EL25">
        <v>2.2469999999999999</v>
      </c>
      <c r="EM25">
        <v>0.1173</v>
      </c>
      <c r="EN25">
        <v>1.633728500515679</v>
      </c>
      <c r="EO25">
        <v>1.948427853356016E-3</v>
      </c>
      <c r="EP25">
        <v>-1.17243448438673E-6</v>
      </c>
      <c r="EQ25">
        <v>3.7522437633766031E-10</v>
      </c>
      <c r="ER25">
        <v>-5.5020866747575642E-2</v>
      </c>
      <c r="ES25">
        <v>1.324990706552629E-3</v>
      </c>
      <c r="ET25">
        <v>4.5198677459254959E-4</v>
      </c>
      <c r="EU25">
        <v>-2.6198240979392152E-7</v>
      </c>
      <c r="EV25">
        <v>2</v>
      </c>
      <c r="EW25">
        <v>2078</v>
      </c>
      <c r="EX25">
        <v>1</v>
      </c>
      <c r="EY25">
        <v>28</v>
      </c>
      <c r="EZ25">
        <v>1.2</v>
      </c>
      <c r="FA25">
        <v>1.2</v>
      </c>
      <c r="FB25">
        <v>1.6186499999999999</v>
      </c>
      <c r="FC25">
        <v>2.5402800000000001</v>
      </c>
      <c r="FD25">
        <v>2.8491200000000001</v>
      </c>
      <c r="FE25">
        <v>3.1750500000000001</v>
      </c>
      <c r="FF25">
        <v>3.0981399999999999</v>
      </c>
      <c r="FG25">
        <v>2.4096700000000002</v>
      </c>
      <c r="FH25">
        <v>33.941299999999998</v>
      </c>
      <c r="FI25">
        <v>15.559200000000001</v>
      </c>
      <c r="FJ25">
        <v>18</v>
      </c>
      <c r="FK25">
        <v>1062.3</v>
      </c>
      <c r="FL25">
        <v>743.43700000000001</v>
      </c>
      <c r="FM25">
        <v>25</v>
      </c>
      <c r="FN25">
        <v>23.961200000000002</v>
      </c>
      <c r="FO25">
        <v>30</v>
      </c>
      <c r="FP25">
        <v>23.706900000000001</v>
      </c>
      <c r="FQ25">
        <v>23.778400000000001</v>
      </c>
      <c r="FR25">
        <v>32.409100000000002</v>
      </c>
      <c r="FS25">
        <v>13.313000000000001</v>
      </c>
      <c r="FT25">
        <v>44.0456</v>
      </c>
      <c r="FU25">
        <v>25</v>
      </c>
      <c r="FV25">
        <v>400</v>
      </c>
      <c r="FW25">
        <v>18.2834</v>
      </c>
      <c r="FX25">
        <v>101.298</v>
      </c>
      <c r="FY25">
        <v>101.59699999999999</v>
      </c>
    </row>
    <row r="26" spans="1:181" x14ac:dyDescent="0.2">
      <c r="A26">
        <v>8</v>
      </c>
      <c r="B26">
        <v>1634250055.5</v>
      </c>
      <c r="C26">
        <v>35</v>
      </c>
      <c r="D26" t="s">
        <v>326</v>
      </c>
      <c r="E26" t="s">
        <v>327</v>
      </c>
      <c r="F26" t="s">
        <v>300</v>
      </c>
      <c r="G26">
        <v>1634250055.5</v>
      </c>
      <c r="H26">
        <f t="shared" si="0"/>
        <v>2.4129258120673573E-4</v>
      </c>
      <c r="I26">
        <f t="shared" si="1"/>
        <v>0.24129258120673572</v>
      </c>
      <c r="J26">
        <f t="shared" si="2"/>
        <v>-0.39990834432598166</v>
      </c>
      <c r="K26">
        <f t="shared" si="3"/>
        <v>400.10199999999998</v>
      </c>
      <c r="L26">
        <f t="shared" si="4"/>
        <v>439.94211961520296</v>
      </c>
      <c r="M26">
        <f t="shared" si="5"/>
        <v>39.539156608800184</v>
      </c>
      <c r="N26">
        <f t="shared" si="6"/>
        <v>35.958583941294201</v>
      </c>
      <c r="O26">
        <f t="shared" si="7"/>
        <v>1.2015257837409591E-2</v>
      </c>
      <c r="P26">
        <f t="shared" si="8"/>
        <v>2.7488584674039465</v>
      </c>
      <c r="Q26">
        <f t="shared" si="9"/>
        <v>1.1986157102127928E-2</v>
      </c>
      <c r="R26">
        <f t="shared" si="10"/>
        <v>7.4939568514072689E-3</v>
      </c>
      <c r="S26">
        <f t="shared" si="11"/>
        <v>0</v>
      </c>
      <c r="T26">
        <f t="shared" si="12"/>
        <v>25.728065304603565</v>
      </c>
      <c r="U26">
        <f t="shared" si="13"/>
        <v>26.175799999999999</v>
      </c>
      <c r="V26">
        <f t="shared" si="14"/>
        <v>3.4095195859833738</v>
      </c>
      <c r="W26">
        <f t="shared" si="15"/>
        <v>49.534352387292117</v>
      </c>
      <c r="X26">
        <f t="shared" si="16"/>
        <v>1.65121962694067</v>
      </c>
      <c r="Y26">
        <f t="shared" si="17"/>
        <v>3.33348382962666</v>
      </c>
      <c r="Z26">
        <f t="shared" si="18"/>
        <v>1.7582999590427038</v>
      </c>
      <c r="AA26">
        <f t="shared" si="19"/>
        <v>-10.641002831217046</v>
      </c>
      <c r="AB26">
        <f t="shared" si="20"/>
        <v>-56.477670027443153</v>
      </c>
      <c r="AC26">
        <f t="shared" si="21"/>
        <v>-4.3891969329732472</v>
      </c>
      <c r="AD26">
        <f t="shared" si="22"/>
        <v>-71.507869791633453</v>
      </c>
      <c r="AE26">
        <v>0</v>
      </c>
      <c r="AF26">
        <v>0</v>
      </c>
      <c r="AG26">
        <f t="shared" si="23"/>
        <v>1</v>
      </c>
      <c r="AH26">
        <f t="shared" si="24"/>
        <v>0</v>
      </c>
      <c r="AI26">
        <f t="shared" si="25"/>
        <v>47795.619626759035</v>
      </c>
      <c r="AJ26" t="s">
        <v>328</v>
      </c>
      <c r="AK26">
        <v>10218.4</v>
      </c>
      <c r="AL26">
        <v>1.532461538461539</v>
      </c>
      <c r="AM26">
        <v>1.57</v>
      </c>
      <c r="AN26">
        <f t="shared" si="26"/>
        <v>2.3909848113669474E-2</v>
      </c>
      <c r="AO26">
        <v>-0.39990834432598171</v>
      </c>
      <c r="AP26" t="s">
        <v>302</v>
      </c>
      <c r="AQ26" t="s">
        <v>302</v>
      </c>
      <c r="AR26">
        <v>0</v>
      </c>
      <c r="AS26">
        <v>0</v>
      </c>
      <c r="AT26" t="e">
        <f t="shared" si="27"/>
        <v>#DIV/0!</v>
      </c>
      <c r="AU26">
        <v>0.5</v>
      </c>
      <c r="AV26">
        <f t="shared" si="28"/>
        <v>0</v>
      </c>
      <c r="AW26">
        <f t="shared" si="29"/>
        <v>-0.39990834432598166</v>
      </c>
      <c r="AX26" t="e">
        <f t="shared" si="30"/>
        <v>#DIV/0!</v>
      </c>
      <c r="AY26" t="e">
        <f t="shared" si="31"/>
        <v>#DIV/0!</v>
      </c>
      <c r="AZ26" t="e">
        <f t="shared" si="32"/>
        <v>#DIV/0!</v>
      </c>
      <c r="BA26" t="e">
        <f t="shared" si="33"/>
        <v>#DIV/0!</v>
      </c>
      <c r="BB26" t="s">
        <v>302</v>
      </c>
      <c r="BC26">
        <v>0</v>
      </c>
      <c r="BD26" t="e">
        <f t="shared" si="34"/>
        <v>#DIV/0!</v>
      </c>
      <c r="BE26" t="e">
        <f t="shared" si="35"/>
        <v>#DIV/0!</v>
      </c>
      <c r="BF26" t="e">
        <f t="shared" si="36"/>
        <v>#DIV/0!</v>
      </c>
      <c r="BG26" t="e">
        <f t="shared" si="37"/>
        <v>#DIV/0!</v>
      </c>
      <c r="BH26">
        <f t="shared" si="38"/>
        <v>0</v>
      </c>
      <c r="BI26">
        <f t="shared" si="39"/>
        <v>41.823770491803792</v>
      </c>
      <c r="BJ26" t="e">
        <f t="shared" si="40"/>
        <v>#DIV/0!</v>
      </c>
      <c r="BK26" t="e">
        <f t="shared" si="41"/>
        <v>#DIV/0!</v>
      </c>
      <c r="BL26">
        <f t="shared" si="42"/>
        <v>0</v>
      </c>
      <c r="BM26">
        <f t="shared" si="43"/>
        <v>0</v>
      </c>
      <c r="BN26">
        <f t="shared" si="44"/>
        <v>0</v>
      </c>
      <c r="BO26">
        <f t="shared" si="45"/>
        <v>0</v>
      </c>
      <c r="BP26">
        <v>6</v>
      </c>
      <c r="BQ26">
        <v>0.5</v>
      </c>
      <c r="BR26" t="s">
        <v>303</v>
      </c>
      <c r="BS26">
        <v>1634250055.5</v>
      </c>
      <c r="BT26">
        <v>400.10199999999998</v>
      </c>
      <c r="BU26">
        <v>399.92</v>
      </c>
      <c r="BV26">
        <v>18.372699999999998</v>
      </c>
      <c r="BW26">
        <v>18.230599999999999</v>
      </c>
      <c r="BX26">
        <v>397.85500000000002</v>
      </c>
      <c r="BY26">
        <v>18.2545</v>
      </c>
      <c r="BZ26">
        <v>1000.11</v>
      </c>
      <c r="CA26">
        <v>89.773700000000005</v>
      </c>
      <c r="CB26">
        <v>9.9842100000000003E-2</v>
      </c>
      <c r="CC26">
        <v>25.794699999999999</v>
      </c>
      <c r="CD26">
        <v>26.175799999999999</v>
      </c>
      <c r="CE26">
        <v>999.9</v>
      </c>
      <c r="CF26">
        <v>0</v>
      </c>
      <c r="CG26">
        <v>0</v>
      </c>
      <c r="CH26">
        <v>10029.4</v>
      </c>
      <c r="CI26">
        <v>0</v>
      </c>
      <c r="CJ26">
        <v>1.6245000000000001E-3</v>
      </c>
      <c r="CK26">
        <v>0</v>
      </c>
      <c r="CL26">
        <v>0</v>
      </c>
      <c r="CM26">
        <v>0</v>
      </c>
      <c r="CN26">
        <v>0</v>
      </c>
      <c r="CO26">
        <v>2.2200000000000002</v>
      </c>
      <c r="CP26">
        <v>0</v>
      </c>
      <c r="CQ26">
        <v>-2.15</v>
      </c>
      <c r="CR26">
        <v>-1.64</v>
      </c>
      <c r="CS26">
        <v>36.625</v>
      </c>
      <c r="CT26">
        <v>41.5</v>
      </c>
      <c r="CU26">
        <v>38.061999999999998</v>
      </c>
      <c r="CV26">
        <v>41.311999999999998</v>
      </c>
      <c r="CW26">
        <v>36.811999999999998</v>
      </c>
      <c r="CX26">
        <v>0</v>
      </c>
      <c r="CY26">
        <v>0</v>
      </c>
      <c r="CZ26">
        <v>0</v>
      </c>
      <c r="DA26">
        <v>4.2999999523162842</v>
      </c>
      <c r="DB26">
        <v>0</v>
      </c>
      <c r="DC26">
        <v>1.532461538461539</v>
      </c>
      <c r="DD26">
        <v>1.4881371688674181</v>
      </c>
      <c r="DE26">
        <v>-338248.0992395439</v>
      </c>
      <c r="DF26">
        <v>73907.635230769243</v>
      </c>
      <c r="DG26">
        <v>15</v>
      </c>
      <c r="DH26">
        <v>1634249980</v>
      </c>
      <c r="DI26" t="s">
        <v>304</v>
      </c>
      <c r="DJ26">
        <v>1634249979</v>
      </c>
      <c r="DK26">
        <v>1634249980</v>
      </c>
      <c r="DL26">
        <v>134</v>
      </c>
      <c r="DM26">
        <v>1.7000000000000001E-2</v>
      </c>
      <c r="DN26">
        <v>-2E-3</v>
      </c>
      <c r="DO26">
        <v>2.2469999999999999</v>
      </c>
      <c r="DP26">
        <v>0.109</v>
      </c>
      <c r="DQ26">
        <v>400</v>
      </c>
      <c r="DR26">
        <v>18</v>
      </c>
      <c r="DS26">
        <v>0.33</v>
      </c>
      <c r="DT26">
        <v>0.21</v>
      </c>
      <c r="DU26">
        <v>0.18714709756097561</v>
      </c>
      <c r="DV26">
        <v>-0.13043295470383301</v>
      </c>
      <c r="DW26">
        <v>2.461618671981158E-2</v>
      </c>
      <c r="DX26">
        <v>1</v>
      </c>
      <c r="DY26">
        <v>1.4036114285714281</v>
      </c>
      <c r="DZ26">
        <v>3.0020993794659661</v>
      </c>
      <c r="EA26">
        <v>1.7858136008587919</v>
      </c>
      <c r="EB26">
        <v>0</v>
      </c>
      <c r="EC26">
        <v>0.15095700000000001</v>
      </c>
      <c r="ED26">
        <v>3.1860355400696941E-2</v>
      </c>
      <c r="EE26">
        <v>6.977760368205372E-3</v>
      </c>
      <c r="EF26">
        <v>1</v>
      </c>
      <c r="EG26">
        <v>2</v>
      </c>
      <c r="EH26">
        <v>3</v>
      </c>
      <c r="EI26" t="s">
        <v>309</v>
      </c>
      <c r="EJ26">
        <v>100</v>
      </c>
      <c r="EK26">
        <v>100</v>
      </c>
      <c r="EL26">
        <v>2.2469999999999999</v>
      </c>
      <c r="EM26">
        <v>0.1182</v>
      </c>
      <c r="EN26">
        <v>1.633728500515679</v>
      </c>
      <c r="EO26">
        <v>1.948427853356016E-3</v>
      </c>
      <c r="EP26">
        <v>-1.17243448438673E-6</v>
      </c>
      <c r="EQ26">
        <v>3.7522437633766031E-10</v>
      </c>
      <c r="ER26">
        <v>-5.5020866747575642E-2</v>
      </c>
      <c r="ES26">
        <v>1.324990706552629E-3</v>
      </c>
      <c r="ET26">
        <v>4.5198677459254959E-4</v>
      </c>
      <c r="EU26">
        <v>-2.6198240979392152E-7</v>
      </c>
      <c r="EV26">
        <v>2</v>
      </c>
      <c r="EW26">
        <v>2078</v>
      </c>
      <c r="EX26">
        <v>1</v>
      </c>
      <c r="EY26">
        <v>28</v>
      </c>
      <c r="EZ26">
        <v>1.3</v>
      </c>
      <c r="FA26">
        <v>1.3</v>
      </c>
      <c r="FB26">
        <v>1.6186499999999999</v>
      </c>
      <c r="FC26">
        <v>2.5378400000000001</v>
      </c>
      <c r="FD26">
        <v>2.8491200000000001</v>
      </c>
      <c r="FE26">
        <v>3.1750500000000001</v>
      </c>
      <c r="FF26">
        <v>3.0981399999999999</v>
      </c>
      <c r="FG26">
        <v>2.4108900000000002</v>
      </c>
      <c r="FH26">
        <v>33.941299999999998</v>
      </c>
      <c r="FI26">
        <v>15.5768</v>
      </c>
      <c r="FJ26">
        <v>18</v>
      </c>
      <c r="FK26">
        <v>1062.02</v>
      </c>
      <c r="FL26">
        <v>743.69100000000003</v>
      </c>
      <c r="FM26">
        <v>25</v>
      </c>
      <c r="FN26">
        <v>23.961200000000002</v>
      </c>
      <c r="FO26">
        <v>30</v>
      </c>
      <c r="FP26">
        <v>23.706900000000001</v>
      </c>
      <c r="FQ26">
        <v>23.778400000000001</v>
      </c>
      <c r="FR26">
        <v>32.4114</v>
      </c>
      <c r="FS26">
        <v>12.882400000000001</v>
      </c>
      <c r="FT26">
        <v>44.0456</v>
      </c>
      <c r="FU26">
        <v>25</v>
      </c>
      <c r="FV26">
        <v>400</v>
      </c>
      <c r="FW26">
        <v>18.3825</v>
      </c>
      <c r="FX26">
        <v>101.298</v>
      </c>
      <c r="FY26">
        <v>101.59699999999999</v>
      </c>
    </row>
    <row r="27" spans="1:181" x14ac:dyDescent="0.2">
      <c r="A27">
        <v>9</v>
      </c>
      <c r="B27">
        <v>1634250060.5</v>
      </c>
      <c r="C27">
        <v>40</v>
      </c>
      <c r="D27" t="s">
        <v>329</v>
      </c>
      <c r="E27" t="s">
        <v>330</v>
      </c>
      <c r="F27" t="s">
        <v>300</v>
      </c>
      <c r="G27">
        <v>1634250060.5</v>
      </c>
      <c r="H27">
        <f t="shared" si="0"/>
        <v>2.7032894762534936E-4</v>
      </c>
      <c r="I27">
        <f t="shared" si="1"/>
        <v>0.27032894762534937</v>
      </c>
      <c r="J27">
        <f t="shared" si="2"/>
        <v>-0.3448374485676835</v>
      </c>
      <c r="K27">
        <f t="shared" si="3"/>
        <v>400.11</v>
      </c>
      <c r="L27">
        <f t="shared" si="4"/>
        <v>427.80384338051186</v>
      </c>
      <c r="M27">
        <f t="shared" si="5"/>
        <v>38.447669963458594</v>
      </c>
      <c r="N27">
        <f t="shared" si="6"/>
        <v>35.958763501328995</v>
      </c>
      <c r="O27">
        <f t="shared" si="7"/>
        <v>1.3489106018640539E-2</v>
      </c>
      <c r="P27">
        <f t="shared" si="8"/>
        <v>2.740302153653825</v>
      </c>
      <c r="Q27">
        <f t="shared" si="9"/>
        <v>1.3452325760766095E-2</v>
      </c>
      <c r="R27">
        <f t="shared" si="10"/>
        <v>8.4109997433163136E-3</v>
      </c>
      <c r="S27">
        <f t="shared" si="11"/>
        <v>0</v>
      </c>
      <c r="T27">
        <f t="shared" si="12"/>
        <v>25.745331815934318</v>
      </c>
      <c r="U27">
        <f t="shared" si="13"/>
        <v>26.189900000000002</v>
      </c>
      <c r="V27">
        <f t="shared" si="14"/>
        <v>3.4123615873111066</v>
      </c>
      <c r="W27">
        <f t="shared" si="15"/>
        <v>49.641331491472592</v>
      </c>
      <c r="X27">
        <f t="shared" si="16"/>
        <v>1.65728819161295</v>
      </c>
      <c r="Y27">
        <f t="shared" si="17"/>
        <v>3.3385248578548699</v>
      </c>
      <c r="Z27">
        <f t="shared" si="18"/>
        <v>1.7550733956981566</v>
      </c>
      <c r="AA27">
        <f t="shared" si="19"/>
        <v>-11.921506590277907</v>
      </c>
      <c r="AB27">
        <f t="shared" si="20"/>
        <v>-54.617692240968374</v>
      </c>
      <c r="AC27">
        <f t="shared" si="21"/>
        <v>-4.258746971517736</v>
      </c>
      <c r="AD27">
        <f t="shared" si="22"/>
        <v>-70.797945802764019</v>
      </c>
      <c r="AE27">
        <v>0</v>
      </c>
      <c r="AF27">
        <v>0</v>
      </c>
      <c r="AG27">
        <f t="shared" si="23"/>
        <v>1</v>
      </c>
      <c r="AH27">
        <f t="shared" si="24"/>
        <v>0</v>
      </c>
      <c r="AI27">
        <f t="shared" si="25"/>
        <v>47559.309003882947</v>
      </c>
      <c r="AJ27" t="s">
        <v>331</v>
      </c>
      <c r="AK27">
        <v>10217.799999999999</v>
      </c>
      <c r="AL27">
        <v>1.6576740740740741</v>
      </c>
      <c r="AM27">
        <v>1.06</v>
      </c>
      <c r="AN27">
        <f t="shared" si="26"/>
        <v>-0.56384346610761704</v>
      </c>
      <c r="AO27">
        <v>-0.3448374485676835</v>
      </c>
      <c r="AP27" t="s">
        <v>302</v>
      </c>
      <c r="AQ27" t="s">
        <v>302</v>
      </c>
      <c r="AR27">
        <v>0</v>
      </c>
      <c r="AS27">
        <v>0</v>
      </c>
      <c r="AT27" t="e">
        <f t="shared" si="27"/>
        <v>#DIV/0!</v>
      </c>
      <c r="AU27">
        <v>0.5</v>
      </c>
      <c r="AV27">
        <f t="shared" si="28"/>
        <v>0</v>
      </c>
      <c r="AW27">
        <f t="shared" si="29"/>
        <v>-0.3448374485676835</v>
      </c>
      <c r="AX27" t="e">
        <f t="shared" si="30"/>
        <v>#DIV/0!</v>
      </c>
      <c r="AY27" t="e">
        <f t="shared" si="31"/>
        <v>#DIV/0!</v>
      </c>
      <c r="AZ27" t="e">
        <f t="shared" si="32"/>
        <v>#DIV/0!</v>
      </c>
      <c r="BA27" t="e">
        <f t="shared" si="33"/>
        <v>#DIV/0!</v>
      </c>
      <c r="BB27" t="s">
        <v>302</v>
      </c>
      <c r="BC27">
        <v>0</v>
      </c>
      <c r="BD27" t="e">
        <f t="shared" si="34"/>
        <v>#DIV/0!</v>
      </c>
      <c r="BE27" t="e">
        <f t="shared" si="35"/>
        <v>#DIV/0!</v>
      </c>
      <c r="BF27" t="e">
        <f t="shared" si="36"/>
        <v>#DIV/0!</v>
      </c>
      <c r="BG27" t="e">
        <f t="shared" si="37"/>
        <v>#DIV/0!</v>
      </c>
      <c r="BH27">
        <f t="shared" si="38"/>
        <v>0</v>
      </c>
      <c r="BI27">
        <f t="shared" si="39"/>
        <v>-1.7735418783927821</v>
      </c>
      <c r="BJ27" t="e">
        <f t="shared" si="40"/>
        <v>#DIV/0!</v>
      </c>
      <c r="BK27" t="e">
        <f t="shared" si="41"/>
        <v>#DIV/0!</v>
      </c>
      <c r="BL27">
        <f t="shared" si="42"/>
        <v>0</v>
      </c>
      <c r="BM27">
        <f t="shared" si="43"/>
        <v>0</v>
      </c>
      <c r="BN27">
        <f t="shared" si="44"/>
        <v>0</v>
      </c>
      <c r="BO27">
        <f t="shared" si="45"/>
        <v>0</v>
      </c>
      <c r="BP27">
        <v>6</v>
      </c>
      <c r="BQ27">
        <v>0.5</v>
      </c>
      <c r="BR27" t="s">
        <v>303</v>
      </c>
      <c r="BS27">
        <v>1634250060.5</v>
      </c>
      <c r="BT27">
        <v>400.11</v>
      </c>
      <c r="BU27">
        <v>399.96800000000002</v>
      </c>
      <c r="BV27">
        <v>18.4405</v>
      </c>
      <c r="BW27">
        <v>18.281300000000002</v>
      </c>
      <c r="BX27">
        <v>397.863</v>
      </c>
      <c r="BY27">
        <v>18.321100000000001</v>
      </c>
      <c r="BZ27">
        <v>1000.04</v>
      </c>
      <c r="CA27">
        <v>89.772300000000001</v>
      </c>
      <c r="CB27">
        <v>9.9893899999999994E-2</v>
      </c>
      <c r="CC27">
        <v>25.8202</v>
      </c>
      <c r="CD27">
        <v>26.189900000000002</v>
      </c>
      <c r="CE27">
        <v>999.9</v>
      </c>
      <c r="CF27">
        <v>0</v>
      </c>
      <c r="CG27">
        <v>0</v>
      </c>
      <c r="CH27">
        <v>9978.75</v>
      </c>
      <c r="CI27">
        <v>0</v>
      </c>
      <c r="CJ27">
        <v>1.6245000000000001E-3</v>
      </c>
      <c r="CK27">
        <v>0</v>
      </c>
      <c r="CL27">
        <v>0</v>
      </c>
      <c r="CM27">
        <v>0</v>
      </c>
      <c r="CN27">
        <v>0</v>
      </c>
      <c r="CO27">
        <v>-0.47</v>
      </c>
      <c r="CP27">
        <v>0</v>
      </c>
      <c r="CQ27">
        <v>-2.42</v>
      </c>
      <c r="CR27">
        <v>-1.54</v>
      </c>
      <c r="CS27">
        <v>38</v>
      </c>
      <c r="CT27">
        <v>41.5</v>
      </c>
      <c r="CU27">
        <v>37.936999999999998</v>
      </c>
      <c r="CV27">
        <v>41.375</v>
      </c>
      <c r="CW27">
        <v>36.936999999999998</v>
      </c>
      <c r="CX27">
        <v>0</v>
      </c>
      <c r="CY27">
        <v>0</v>
      </c>
      <c r="CZ27">
        <v>0</v>
      </c>
      <c r="DA27">
        <v>4.5</v>
      </c>
      <c r="DB27">
        <v>0</v>
      </c>
      <c r="DC27">
        <v>1.6576740740740741</v>
      </c>
      <c r="DD27">
        <v>-2.3473182703480751</v>
      </c>
      <c r="DE27">
        <v>-277600.78502093657</v>
      </c>
      <c r="DF27">
        <v>70749.198370370374</v>
      </c>
      <c r="DG27">
        <v>15</v>
      </c>
      <c r="DH27">
        <v>1634249980</v>
      </c>
      <c r="DI27" t="s">
        <v>304</v>
      </c>
      <c r="DJ27">
        <v>1634249979</v>
      </c>
      <c r="DK27">
        <v>1634249980</v>
      </c>
      <c r="DL27">
        <v>134</v>
      </c>
      <c r="DM27">
        <v>1.7000000000000001E-2</v>
      </c>
      <c r="DN27">
        <v>-2E-3</v>
      </c>
      <c r="DO27">
        <v>2.2469999999999999</v>
      </c>
      <c r="DP27">
        <v>0.109</v>
      </c>
      <c r="DQ27">
        <v>400</v>
      </c>
      <c r="DR27">
        <v>18</v>
      </c>
      <c r="DS27">
        <v>0.33</v>
      </c>
      <c r="DT27">
        <v>0.21</v>
      </c>
      <c r="DU27">
        <v>0.17487982926829271</v>
      </c>
      <c r="DV27">
        <v>-7.3021630662020748E-2</v>
      </c>
      <c r="DW27">
        <v>2.3147392295738239E-2</v>
      </c>
      <c r="DX27">
        <v>1</v>
      </c>
      <c r="DY27">
        <v>1.506482352941177</v>
      </c>
      <c r="DZ27">
        <v>1.4193607703397459</v>
      </c>
      <c r="EA27">
        <v>1.8095546615722859</v>
      </c>
      <c r="EB27">
        <v>0</v>
      </c>
      <c r="EC27">
        <v>0.14882982926829269</v>
      </c>
      <c r="ED27">
        <v>4.2731498257841706E-3</v>
      </c>
      <c r="EE27">
        <v>7.89412688418001E-3</v>
      </c>
      <c r="EF27">
        <v>1</v>
      </c>
      <c r="EG27">
        <v>2</v>
      </c>
      <c r="EH27">
        <v>3</v>
      </c>
      <c r="EI27" t="s">
        <v>309</v>
      </c>
      <c r="EJ27">
        <v>100</v>
      </c>
      <c r="EK27">
        <v>100</v>
      </c>
      <c r="EL27">
        <v>2.2469999999999999</v>
      </c>
      <c r="EM27">
        <v>0.11940000000000001</v>
      </c>
      <c r="EN27">
        <v>1.633728500515679</v>
      </c>
      <c r="EO27">
        <v>1.948427853356016E-3</v>
      </c>
      <c r="EP27">
        <v>-1.17243448438673E-6</v>
      </c>
      <c r="EQ27">
        <v>3.7522437633766031E-10</v>
      </c>
      <c r="ER27">
        <v>-5.5020866747575642E-2</v>
      </c>
      <c r="ES27">
        <v>1.324990706552629E-3</v>
      </c>
      <c r="ET27">
        <v>4.5198677459254959E-4</v>
      </c>
      <c r="EU27">
        <v>-2.6198240979392152E-7</v>
      </c>
      <c r="EV27">
        <v>2</v>
      </c>
      <c r="EW27">
        <v>2078</v>
      </c>
      <c r="EX27">
        <v>1</v>
      </c>
      <c r="EY27">
        <v>28</v>
      </c>
      <c r="EZ27">
        <v>1.4</v>
      </c>
      <c r="FA27">
        <v>1.3</v>
      </c>
      <c r="FB27">
        <v>1.6186499999999999</v>
      </c>
      <c r="FC27">
        <v>2.5329600000000001</v>
      </c>
      <c r="FD27">
        <v>2.8491200000000001</v>
      </c>
      <c r="FE27">
        <v>3.1750500000000001</v>
      </c>
      <c r="FF27">
        <v>3.0981399999999999</v>
      </c>
      <c r="FG27">
        <v>2.4523899999999998</v>
      </c>
      <c r="FH27">
        <v>33.941299999999998</v>
      </c>
      <c r="FI27">
        <v>15.5768</v>
      </c>
      <c r="FJ27">
        <v>18</v>
      </c>
      <c r="FK27">
        <v>1062.47</v>
      </c>
      <c r="FL27">
        <v>743.78300000000002</v>
      </c>
      <c r="FM27">
        <v>25.0002</v>
      </c>
      <c r="FN27">
        <v>23.961200000000002</v>
      </c>
      <c r="FO27">
        <v>30.0001</v>
      </c>
      <c r="FP27">
        <v>23.707899999999999</v>
      </c>
      <c r="FQ27">
        <v>23.778400000000001</v>
      </c>
      <c r="FR27">
        <v>32.413600000000002</v>
      </c>
      <c r="FS27">
        <v>12.610099999999999</v>
      </c>
      <c r="FT27">
        <v>44.0456</v>
      </c>
      <c r="FU27">
        <v>25</v>
      </c>
      <c r="FV27">
        <v>400</v>
      </c>
      <c r="FW27">
        <v>18.374400000000001</v>
      </c>
      <c r="FX27">
        <v>101.29900000000001</v>
      </c>
      <c r="FY27">
        <v>101.599</v>
      </c>
    </row>
    <row r="28" spans="1:181" x14ac:dyDescent="0.2">
      <c r="A28">
        <v>10</v>
      </c>
      <c r="B28">
        <v>1634250065.5</v>
      </c>
      <c r="C28">
        <v>45</v>
      </c>
      <c r="D28" t="s">
        <v>332</v>
      </c>
      <c r="E28" t="s">
        <v>333</v>
      </c>
      <c r="F28" t="s">
        <v>300</v>
      </c>
      <c r="G28">
        <v>1634250065.5</v>
      </c>
      <c r="H28">
        <f t="shared" si="0"/>
        <v>3.0989385061622242E-4</v>
      </c>
      <c r="I28">
        <f t="shared" si="1"/>
        <v>0.30989385061622243</v>
      </c>
      <c r="J28">
        <f t="shared" si="2"/>
        <v>-0.41567081861278593</v>
      </c>
      <c r="K28">
        <f t="shared" si="3"/>
        <v>400.14100000000002</v>
      </c>
      <c r="L28">
        <f t="shared" si="4"/>
        <v>429.88617710985915</v>
      </c>
      <c r="M28">
        <f t="shared" si="5"/>
        <v>38.633602272945431</v>
      </c>
      <c r="N28">
        <f t="shared" si="6"/>
        <v>35.960421781945499</v>
      </c>
      <c r="O28">
        <f t="shared" si="7"/>
        <v>1.5482516540198584E-2</v>
      </c>
      <c r="P28">
        <f t="shared" si="8"/>
        <v>2.7425677224807088</v>
      </c>
      <c r="Q28">
        <f t="shared" si="9"/>
        <v>1.5434123272747423E-2</v>
      </c>
      <c r="R28">
        <f t="shared" si="10"/>
        <v>9.6506623086233135E-3</v>
      </c>
      <c r="S28">
        <f t="shared" si="11"/>
        <v>0</v>
      </c>
      <c r="T28">
        <f t="shared" si="12"/>
        <v>25.761141672662852</v>
      </c>
      <c r="U28">
        <f t="shared" si="13"/>
        <v>26.195599999999999</v>
      </c>
      <c r="V28">
        <f t="shared" si="14"/>
        <v>3.4135110685425527</v>
      </c>
      <c r="W28">
        <f t="shared" si="15"/>
        <v>49.644090830772342</v>
      </c>
      <c r="X28">
        <f t="shared" si="16"/>
        <v>1.6600041956731497</v>
      </c>
      <c r="Y28">
        <f t="shared" si="17"/>
        <v>3.3438102458796184</v>
      </c>
      <c r="Z28">
        <f t="shared" si="18"/>
        <v>1.753506872869403</v>
      </c>
      <c r="AA28">
        <f t="shared" si="19"/>
        <v>-13.666318812175408</v>
      </c>
      <c r="AB28">
        <f t="shared" si="20"/>
        <v>-51.557844364661904</v>
      </c>
      <c r="AC28">
        <f t="shared" si="21"/>
        <v>-4.017490922136135</v>
      </c>
      <c r="AD28">
        <f t="shared" si="22"/>
        <v>-69.241654098973441</v>
      </c>
      <c r="AE28">
        <v>0</v>
      </c>
      <c r="AF28">
        <v>0</v>
      </c>
      <c r="AG28">
        <f t="shared" si="23"/>
        <v>1</v>
      </c>
      <c r="AH28">
        <f t="shared" si="24"/>
        <v>0</v>
      </c>
      <c r="AI28">
        <f t="shared" si="25"/>
        <v>47616.444806575331</v>
      </c>
      <c r="AJ28" t="s">
        <v>334</v>
      </c>
      <c r="AK28">
        <v>10217.299999999999</v>
      </c>
      <c r="AL28">
        <v>1.575261538461538</v>
      </c>
      <c r="AM28">
        <v>2.0099999999999998</v>
      </c>
      <c r="AN28">
        <f t="shared" si="26"/>
        <v>0.21628779181017999</v>
      </c>
      <c r="AO28">
        <v>-0.41567081861278588</v>
      </c>
      <c r="AP28" t="s">
        <v>302</v>
      </c>
      <c r="AQ28" t="s">
        <v>302</v>
      </c>
      <c r="AR28">
        <v>0</v>
      </c>
      <c r="AS28">
        <v>0</v>
      </c>
      <c r="AT28" t="e">
        <f t="shared" si="27"/>
        <v>#DIV/0!</v>
      </c>
      <c r="AU28">
        <v>0.5</v>
      </c>
      <c r="AV28">
        <f t="shared" si="28"/>
        <v>0</v>
      </c>
      <c r="AW28">
        <f t="shared" si="29"/>
        <v>-0.41567081861278593</v>
      </c>
      <c r="AX28" t="e">
        <f t="shared" si="30"/>
        <v>#DIV/0!</v>
      </c>
      <c r="AY28" t="e">
        <f t="shared" si="31"/>
        <v>#DIV/0!</v>
      </c>
      <c r="AZ28" t="e">
        <f t="shared" si="32"/>
        <v>#DIV/0!</v>
      </c>
      <c r="BA28" t="e">
        <f t="shared" si="33"/>
        <v>#DIV/0!</v>
      </c>
      <c r="BB28" t="s">
        <v>302</v>
      </c>
      <c r="BC28">
        <v>0</v>
      </c>
      <c r="BD28" t="e">
        <f t="shared" si="34"/>
        <v>#DIV/0!</v>
      </c>
      <c r="BE28" t="e">
        <f t="shared" si="35"/>
        <v>#DIV/0!</v>
      </c>
      <c r="BF28" t="e">
        <f t="shared" si="36"/>
        <v>#DIV/0!</v>
      </c>
      <c r="BG28" t="e">
        <f t="shared" si="37"/>
        <v>#DIV/0!</v>
      </c>
      <c r="BH28">
        <f t="shared" si="38"/>
        <v>0</v>
      </c>
      <c r="BI28">
        <f t="shared" si="39"/>
        <v>4.6234694599759329</v>
      </c>
      <c r="BJ28" t="e">
        <f t="shared" si="40"/>
        <v>#DIV/0!</v>
      </c>
      <c r="BK28" t="e">
        <f t="shared" si="41"/>
        <v>#DIV/0!</v>
      </c>
      <c r="BL28">
        <f t="shared" si="42"/>
        <v>0</v>
      </c>
      <c r="BM28">
        <f t="shared" si="43"/>
        <v>0</v>
      </c>
      <c r="BN28">
        <f t="shared" si="44"/>
        <v>0</v>
      </c>
      <c r="BO28">
        <f t="shared" si="45"/>
        <v>0</v>
      </c>
      <c r="BP28">
        <v>6</v>
      </c>
      <c r="BQ28">
        <v>0.5</v>
      </c>
      <c r="BR28" t="s">
        <v>303</v>
      </c>
      <c r="BS28">
        <v>1634250065.5</v>
      </c>
      <c r="BT28">
        <v>400.14100000000002</v>
      </c>
      <c r="BU28">
        <v>399.96600000000001</v>
      </c>
      <c r="BV28">
        <v>18.471299999999999</v>
      </c>
      <c r="BW28">
        <v>18.288799999999998</v>
      </c>
      <c r="BX28">
        <v>397.89400000000001</v>
      </c>
      <c r="BY28">
        <v>18.351400000000002</v>
      </c>
      <c r="BZ28">
        <v>1000.01</v>
      </c>
      <c r="CA28">
        <v>89.769499999999994</v>
      </c>
      <c r="CB28">
        <v>9.9875500000000006E-2</v>
      </c>
      <c r="CC28">
        <v>25.846900000000002</v>
      </c>
      <c r="CD28">
        <v>26.195599999999999</v>
      </c>
      <c r="CE28">
        <v>999.9</v>
      </c>
      <c r="CF28">
        <v>0</v>
      </c>
      <c r="CG28">
        <v>0</v>
      </c>
      <c r="CH28">
        <v>9992.5</v>
      </c>
      <c r="CI28">
        <v>0</v>
      </c>
      <c r="CJ28">
        <v>1.54805E-3</v>
      </c>
      <c r="CK28">
        <v>0</v>
      </c>
      <c r="CL28">
        <v>0</v>
      </c>
      <c r="CM28">
        <v>0</v>
      </c>
      <c r="CN28">
        <v>0</v>
      </c>
      <c r="CO28">
        <v>2.0299999999999998</v>
      </c>
      <c r="CP28">
        <v>0</v>
      </c>
      <c r="CQ28">
        <v>0.4</v>
      </c>
      <c r="CR28">
        <v>-1.21</v>
      </c>
      <c r="CS28">
        <v>36.5</v>
      </c>
      <c r="CT28">
        <v>41.561999999999998</v>
      </c>
      <c r="CU28">
        <v>38.061999999999998</v>
      </c>
      <c r="CV28">
        <v>41.375</v>
      </c>
      <c r="CW28">
        <v>37</v>
      </c>
      <c r="CX28">
        <v>0</v>
      </c>
      <c r="CY28">
        <v>0</v>
      </c>
      <c r="CZ28">
        <v>0</v>
      </c>
      <c r="DA28">
        <v>4.6999998092651367</v>
      </c>
      <c r="DB28">
        <v>0</v>
      </c>
      <c r="DC28">
        <v>1.575261538461538</v>
      </c>
      <c r="DD28">
        <v>1.6808586435217061</v>
      </c>
      <c r="DE28">
        <v>-423258.29376779927</v>
      </c>
      <c r="DF28">
        <v>73011.646369230759</v>
      </c>
      <c r="DG28">
        <v>15</v>
      </c>
      <c r="DH28">
        <v>1634249980</v>
      </c>
      <c r="DI28" t="s">
        <v>304</v>
      </c>
      <c r="DJ28">
        <v>1634249979</v>
      </c>
      <c r="DK28">
        <v>1634249980</v>
      </c>
      <c r="DL28">
        <v>134</v>
      </c>
      <c r="DM28">
        <v>1.7000000000000001E-2</v>
      </c>
      <c r="DN28">
        <v>-2E-3</v>
      </c>
      <c r="DO28">
        <v>2.2469999999999999</v>
      </c>
      <c r="DP28">
        <v>0.109</v>
      </c>
      <c r="DQ28">
        <v>400</v>
      </c>
      <c r="DR28">
        <v>18</v>
      </c>
      <c r="DS28">
        <v>0.33</v>
      </c>
      <c r="DT28">
        <v>0.21</v>
      </c>
      <c r="DU28">
        <v>0.16540151219512189</v>
      </c>
      <c r="DV28">
        <v>-0.19196301742160249</v>
      </c>
      <c r="DW28">
        <v>2.7926302879073588E-2</v>
      </c>
      <c r="DX28">
        <v>1</v>
      </c>
      <c r="DY28">
        <v>1.621444444444444</v>
      </c>
      <c r="DZ28">
        <v>-3.0528562259518912</v>
      </c>
      <c r="EA28">
        <v>1.7484319534378421</v>
      </c>
      <c r="EB28">
        <v>0</v>
      </c>
      <c r="EC28">
        <v>0.15460729268292681</v>
      </c>
      <c r="ED28">
        <v>3.225436933797951E-2</v>
      </c>
      <c r="EE28">
        <v>1.013428478529485E-2</v>
      </c>
      <c r="EF28">
        <v>1</v>
      </c>
      <c r="EG28">
        <v>2</v>
      </c>
      <c r="EH28">
        <v>3</v>
      </c>
      <c r="EI28" t="s">
        <v>309</v>
      </c>
      <c r="EJ28">
        <v>100</v>
      </c>
      <c r="EK28">
        <v>100</v>
      </c>
      <c r="EL28">
        <v>2.2469999999999999</v>
      </c>
      <c r="EM28">
        <v>0.11990000000000001</v>
      </c>
      <c r="EN28">
        <v>1.633728500515679</v>
      </c>
      <c r="EO28">
        <v>1.948427853356016E-3</v>
      </c>
      <c r="EP28">
        <v>-1.17243448438673E-6</v>
      </c>
      <c r="EQ28">
        <v>3.7522437633766031E-10</v>
      </c>
      <c r="ER28">
        <v>-5.5020866747575642E-2</v>
      </c>
      <c r="ES28">
        <v>1.324990706552629E-3</v>
      </c>
      <c r="ET28">
        <v>4.5198677459254959E-4</v>
      </c>
      <c r="EU28">
        <v>-2.6198240979392152E-7</v>
      </c>
      <c r="EV28">
        <v>2</v>
      </c>
      <c r="EW28">
        <v>2078</v>
      </c>
      <c r="EX28">
        <v>1</v>
      </c>
      <c r="EY28">
        <v>28</v>
      </c>
      <c r="EZ28">
        <v>1.4</v>
      </c>
      <c r="FA28">
        <v>1.4</v>
      </c>
      <c r="FB28">
        <v>1.6186499999999999</v>
      </c>
      <c r="FC28">
        <v>2.5341800000000001</v>
      </c>
      <c r="FD28">
        <v>2.8491200000000001</v>
      </c>
      <c r="FE28">
        <v>3.1750500000000001</v>
      </c>
      <c r="FF28">
        <v>3.0981399999999999</v>
      </c>
      <c r="FG28">
        <v>2.4548299999999998</v>
      </c>
      <c r="FH28">
        <v>33.941299999999998</v>
      </c>
      <c r="FI28">
        <v>15.5768</v>
      </c>
      <c r="FJ28">
        <v>18</v>
      </c>
      <c r="FK28">
        <v>1062.81</v>
      </c>
      <c r="FL28">
        <v>743.78300000000002</v>
      </c>
      <c r="FM28">
        <v>25.0001</v>
      </c>
      <c r="FN28">
        <v>23.960599999999999</v>
      </c>
      <c r="FO28">
        <v>30</v>
      </c>
      <c r="FP28">
        <v>23.707899999999999</v>
      </c>
      <c r="FQ28">
        <v>23.778400000000001</v>
      </c>
      <c r="FR28">
        <v>32.414499999999997</v>
      </c>
      <c r="FS28">
        <v>12.1778</v>
      </c>
      <c r="FT28">
        <v>44.421399999999998</v>
      </c>
      <c r="FU28">
        <v>25</v>
      </c>
      <c r="FV28">
        <v>400</v>
      </c>
      <c r="FW28">
        <v>18.4407</v>
      </c>
      <c r="FX28">
        <v>101.29900000000001</v>
      </c>
      <c r="FY28">
        <v>101.596</v>
      </c>
    </row>
    <row r="29" spans="1:181" x14ac:dyDescent="0.2">
      <c r="A29">
        <v>11</v>
      </c>
      <c r="B29">
        <v>1634250070.5</v>
      </c>
      <c r="C29">
        <v>50</v>
      </c>
      <c r="D29" t="s">
        <v>335</v>
      </c>
      <c r="E29" t="s">
        <v>336</v>
      </c>
      <c r="F29" t="s">
        <v>300</v>
      </c>
      <c r="G29">
        <v>1634250070.5</v>
      </c>
      <c r="H29">
        <f t="shared" si="0"/>
        <v>2.9206915749357352E-4</v>
      </c>
      <c r="I29">
        <f t="shared" si="1"/>
        <v>0.29206915749357354</v>
      </c>
      <c r="J29">
        <f t="shared" si="2"/>
        <v>-0.43353609555358236</v>
      </c>
      <c r="K29">
        <f t="shared" si="3"/>
        <v>400.14299999999997</v>
      </c>
      <c r="L29">
        <f t="shared" si="4"/>
        <v>434.45337423881705</v>
      </c>
      <c r="M29">
        <f t="shared" si="5"/>
        <v>39.045178009269499</v>
      </c>
      <c r="N29">
        <f t="shared" si="6"/>
        <v>35.961637290851996</v>
      </c>
      <c r="O29">
        <f t="shared" si="7"/>
        <v>1.4570263137709025E-2</v>
      </c>
      <c r="P29">
        <f t="shared" si="8"/>
        <v>2.7395519202138603</v>
      </c>
      <c r="Q29">
        <f t="shared" si="9"/>
        <v>1.452734910771664E-2</v>
      </c>
      <c r="R29">
        <f t="shared" si="10"/>
        <v>9.083438246658037E-3</v>
      </c>
      <c r="S29">
        <f t="shared" si="11"/>
        <v>0</v>
      </c>
      <c r="T29">
        <f t="shared" si="12"/>
        <v>25.788793170790328</v>
      </c>
      <c r="U29">
        <f t="shared" si="13"/>
        <v>26.218699999999998</v>
      </c>
      <c r="V29">
        <f t="shared" si="14"/>
        <v>3.4181729553059719</v>
      </c>
      <c r="W29">
        <f t="shared" si="15"/>
        <v>49.648301694757734</v>
      </c>
      <c r="X29">
        <f t="shared" si="16"/>
        <v>1.6623886796972001</v>
      </c>
      <c r="Y29">
        <f t="shared" si="17"/>
        <v>3.3483293948657429</v>
      </c>
      <c r="Z29">
        <f t="shared" si="18"/>
        <v>1.7557842756087718</v>
      </c>
      <c r="AA29">
        <f t="shared" si="19"/>
        <v>-12.880249845466592</v>
      </c>
      <c r="AB29">
        <f t="shared" si="20"/>
        <v>-51.545458369776306</v>
      </c>
      <c r="AC29">
        <f t="shared" si="21"/>
        <v>-4.02187322497422</v>
      </c>
      <c r="AD29">
        <f t="shared" si="22"/>
        <v>-68.447581440217121</v>
      </c>
      <c r="AE29">
        <v>0</v>
      </c>
      <c r="AF29">
        <v>0</v>
      </c>
      <c r="AG29">
        <f t="shared" si="23"/>
        <v>1</v>
      </c>
      <c r="AH29">
        <f t="shared" si="24"/>
        <v>0</v>
      </c>
      <c r="AI29">
        <f t="shared" si="25"/>
        <v>47531.076385178705</v>
      </c>
      <c r="AJ29" t="s">
        <v>337</v>
      </c>
      <c r="AK29">
        <v>10216.799999999999</v>
      </c>
      <c r="AL29">
        <v>1.275123076923077</v>
      </c>
      <c r="AM29">
        <v>2.06</v>
      </c>
      <c r="AN29">
        <f t="shared" si="26"/>
        <v>0.381008215085885</v>
      </c>
      <c r="AO29">
        <v>-0.43353609555358241</v>
      </c>
      <c r="AP29" t="s">
        <v>302</v>
      </c>
      <c r="AQ29" t="s">
        <v>302</v>
      </c>
      <c r="AR29">
        <v>0</v>
      </c>
      <c r="AS29">
        <v>0</v>
      </c>
      <c r="AT29" t="e">
        <f t="shared" si="27"/>
        <v>#DIV/0!</v>
      </c>
      <c r="AU29">
        <v>0.5</v>
      </c>
      <c r="AV29">
        <f t="shared" si="28"/>
        <v>0</v>
      </c>
      <c r="AW29">
        <f t="shared" si="29"/>
        <v>-0.43353609555358236</v>
      </c>
      <c r="AX29" t="e">
        <f t="shared" si="30"/>
        <v>#DIV/0!</v>
      </c>
      <c r="AY29" t="e">
        <f t="shared" si="31"/>
        <v>#DIV/0!</v>
      </c>
      <c r="AZ29" t="e">
        <f t="shared" si="32"/>
        <v>#DIV/0!</v>
      </c>
      <c r="BA29" t="e">
        <f t="shared" si="33"/>
        <v>#DIV/0!</v>
      </c>
      <c r="BB29" t="s">
        <v>302</v>
      </c>
      <c r="BC29">
        <v>0</v>
      </c>
      <c r="BD29" t="e">
        <f t="shared" si="34"/>
        <v>#DIV/0!</v>
      </c>
      <c r="BE29" t="e">
        <f t="shared" si="35"/>
        <v>#DIV/0!</v>
      </c>
      <c r="BF29" t="e">
        <f t="shared" si="36"/>
        <v>#DIV/0!</v>
      </c>
      <c r="BG29" t="e">
        <f t="shared" si="37"/>
        <v>#DIV/0!</v>
      </c>
      <c r="BH29">
        <f t="shared" si="38"/>
        <v>0</v>
      </c>
      <c r="BI29">
        <f t="shared" si="39"/>
        <v>2.6246153243036638</v>
      </c>
      <c r="BJ29" t="e">
        <f t="shared" si="40"/>
        <v>#DIV/0!</v>
      </c>
      <c r="BK29" t="e">
        <f t="shared" si="41"/>
        <v>#DIV/0!</v>
      </c>
      <c r="BL29">
        <f t="shared" si="42"/>
        <v>0</v>
      </c>
      <c r="BM29">
        <f t="shared" si="43"/>
        <v>0</v>
      </c>
      <c r="BN29">
        <f t="shared" si="44"/>
        <v>0</v>
      </c>
      <c r="BO29">
        <f t="shared" si="45"/>
        <v>0</v>
      </c>
      <c r="BP29">
        <v>6</v>
      </c>
      <c r="BQ29">
        <v>0.5</v>
      </c>
      <c r="BR29" t="s">
        <v>303</v>
      </c>
      <c r="BS29">
        <v>1634250070.5</v>
      </c>
      <c r="BT29">
        <v>400.14299999999997</v>
      </c>
      <c r="BU29">
        <v>399.95299999999997</v>
      </c>
      <c r="BV29">
        <v>18.497299999999999</v>
      </c>
      <c r="BW29">
        <v>18.325299999999999</v>
      </c>
      <c r="BX29">
        <v>397.89600000000002</v>
      </c>
      <c r="BY29">
        <v>18.376899999999999</v>
      </c>
      <c r="BZ29">
        <v>1000</v>
      </c>
      <c r="CA29">
        <v>89.771600000000007</v>
      </c>
      <c r="CB29">
        <v>0.10036399999999999</v>
      </c>
      <c r="CC29">
        <v>25.869700000000002</v>
      </c>
      <c r="CD29">
        <v>26.218699999999998</v>
      </c>
      <c r="CE29">
        <v>999.9</v>
      </c>
      <c r="CF29">
        <v>0</v>
      </c>
      <c r="CG29">
        <v>0</v>
      </c>
      <c r="CH29">
        <v>9974.3799999999992</v>
      </c>
      <c r="CI29">
        <v>0</v>
      </c>
      <c r="CJ29">
        <v>1.5289399999999999E-3</v>
      </c>
      <c r="CK29">
        <v>0</v>
      </c>
      <c r="CL29">
        <v>0</v>
      </c>
      <c r="CM29">
        <v>0</v>
      </c>
      <c r="CN29">
        <v>0</v>
      </c>
      <c r="CO29">
        <v>-0.65</v>
      </c>
      <c r="CP29">
        <v>0</v>
      </c>
      <c r="CQ29">
        <v>-4.2</v>
      </c>
      <c r="CR29">
        <v>-1.93</v>
      </c>
      <c r="CS29">
        <v>37.375</v>
      </c>
      <c r="CT29">
        <v>41.5</v>
      </c>
      <c r="CU29">
        <v>38.125</v>
      </c>
      <c r="CV29">
        <v>41.5</v>
      </c>
      <c r="CW29">
        <v>37.061999999999998</v>
      </c>
      <c r="CX29">
        <v>0</v>
      </c>
      <c r="CY29">
        <v>0</v>
      </c>
      <c r="CZ29">
        <v>0</v>
      </c>
      <c r="DA29">
        <v>4.2999999523162842</v>
      </c>
      <c r="DB29">
        <v>0</v>
      </c>
      <c r="DC29">
        <v>1.275123076923077</v>
      </c>
      <c r="DD29">
        <v>-4.5705953051250177</v>
      </c>
      <c r="DE29">
        <v>-331670.63430959458</v>
      </c>
      <c r="DF29">
        <v>72639.456369230771</v>
      </c>
      <c r="DG29">
        <v>15</v>
      </c>
      <c r="DH29">
        <v>1634249980</v>
      </c>
      <c r="DI29" t="s">
        <v>304</v>
      </c>
      <c r="DJ29">
        <v>1634249979</v>
      </c>
      <c r="DK29">
        <v>1634249980</v>
      </c>
      <c r="DL29">
        <v>134</v>
      </c>
      <c r="DM29">
        <v>1.7000000000000001E-2</v>
      </c>
      <c r="DN29">
        <v>-2E-3</v>
      </c>
      <c r="DO29">
        <v>2.2469999999999999</v>
      </c>
      <c r="DP29">
        <v>0.109</v>
      </c>
      <c r="DQ29">
        <v>400</v>
      </c>
      <c r="DR29">
        <v>18</v>
      </c>
      <c r="DS29">
        <v>0.33</v>
      </c>
      <c r="DT29">
        <v>0.21</v>
      </c>
      <c r="DU29">
        <v>0.16439224390243901</v>
      </c>
      <c r="DV29">
        <v>5.0763533101045463E-2</v>
      </c>
      <c r="DW29">
        <v>2.653639989439309E-2</v>
      </c>
      <c r="DX29">
        <v>1</v>
      </c>
      <c r="DY29">
        <v>1.480847058823529</v>
      </c>
      <c r="DZ29">
        <v>1.70076582677597</v>
      </c>
      <c r="EA29">
        <v>1.456319482611053</v>
      </c>
      <c r="EB29">
        <v>0</v>
      </c>
      <c r="EC29">
        <v>0.16059363414634151</v>
      </c>
      <c r="ED29">
        <v>8.5163247386759552E-2</v>
      </c>
      <c r="EE29">
        <v>1.363605679673241E-2</v>
      </c>
      <c r="EF29">
        <v>1</v>
      </c>
      <c r="EG29">
        <v>2</v>
      </c>
      <c r="EH29">
        <v>3</v>
      </c>
      <c r="EI29" t="s">
        <v>309</v>
      </c>
      <c r="EJ29">
        <v>100</v>
      </c>
      <c r="EK29">
        <v>100</v>
      </c>
      <c r="EL29">
        <v>2.2469999999999999</v>
      </c>
      <c r="EM29">
        <v>0.12039999999999999</v>
      </c>
      <c r="EN29">
        <v>1.633728500515679</v>
      </c>
      <c r="EO29">
        <v>1.948427853356016E-3</v>
      </c>
      <c r="EP29">
        <v>-1.17243448438673E-6</v>
      </c>
      <c r="EQ29">
        <v>3.7522437633766031E-10</v>
      </c>
      <c r="ER29">
        <v>-5.5020866747575642E-2</v>
      </c>
      <c r="ES29">
        <v>1.324990706552629E-3</v>
      </c>
      <c r="ET29">
        <v>4.5198677459254959E-4</v>
      </c>
      <c r="EU29">
        <v>-2.6198240979392152E-7</v>
      </c>
      <c r="EV29">
        <v>2</v>
      </c>
      <c r="EW29">
        <v>2078</v>
      </c>
      <c r="EX29">
        <v>1</v>
      </c>
      <c r="EY29">
        <v>28</v>
      </c>
      <c r="EZ29">
        <v>1.5</v>
      </c>
      <c r="FA29">
        <v>1.5</v>
      </c>
      <c r="FB29">
        <v>1.6186499999999999</v>
      </c>
      <c r="FC29">
        <v>2.5402800000000001</v>
      </c>
      <c r="FD29">
        <v>2.8491200000000001</v>
      </c>
      <c r="FE29">
        <v>3.1750500000000001</v>
      </c>
      <c r="FF29">
        <v>3.0981399999999999</v>
      </c>
      <c r="FG29">
        <v>2.4462899999999999</v>
      </c>
      <c r="FH29">
        <v>33.941299999999998</v>
      </c>
      <c r="FI29">
        <v>15.559200000000001</v>
      </c>
      <c r="FJ29">
        <v>18</v>
      </c>
      <c r="FK29">
        <v>1062.9100000000001</v>
      </c>
      <c r="FL29">
        <v>743.92200000000003</v>
      </c>
      <c r="FM29">
        <v>25.0002</v>
      </c>
      <c r="FN29">
        <v>23.959900000000001</v>
      </c>
      <c r="FO29">
        <v>30.0001</v>
      </c>
      <c r="FP29">
        <v>23.706399999999999</v>
      </c>
      <c r="FQ29">
        <v>23.778400000000001</v>
      </c>
      <c r="FR29">
        <v>32.415199999999999</v>
      </c>
      <c r="FS29">
        <v>11.878299999999999</v>
      </c>
      <c r="FT29">
        <v>44.421399999999998</v>
      </c>
      <c r="FU29">
        <v>25</v>
      </c>
      <c r="FV29">
        <v>400</v>
      </c>
      <c r="FW29">
        <v>18.471599999999999</v>
      </c>
      <c r="FX29">
        <v>101.29900000000001</v>
      </c>
      <c r="FY29">
        <v>101.59699999999999</v>
      </c>
    </row>
    <row r="30" spans="1:181" x14ac:dyDescent="0.2">
      <c r="A30">
        <v>12</v>
      </c>
      <c r="B30">
        <v>1634250075.5</v>
      </c>
      <c r="C30">
        <v>55</v>
      </c>
      <c r="D30" t="s">
        <v>338</v>
      </c>
      <c r="E30" t="s">
        <v>339</v>
      </c>
      <c r="F30" t="s">
        <v>300</v>
      </c>
      <c r="G30">
        <v>1634250075.5</v>
      </c>
      <c r="H30">
        <f t="shared" si="0"/>
        <v>3.2232661395536485E-4</v>
      </c>
      <c r="I30">
        <f t="shared" si="1"/>
        <v>0.32232661395536483</v>
      </c>
      <c r="J30">
        <f t="shared" si="2"/>
        <v>-0.43400758482021123</v>
      </c>
      <c r="K30">
        <f t="shared" si="3"/>
        <v>400.16300000000001</v>
      </c>
      <c r="L30">
        <f t="shared" si="4"/>
        <v>430.06880513545673</v>
      </c>
      <c r="M30">
        <f t="shared" si="5"/>
        <v>38.651094197221184</v>
      </c>
      <c r="N30">
        <f t="shared" si="6"/>
        <v>35.963403117255005</v>
      </c>
      <c r="O30">
        <f t="shared" si="7"/>
        <v>1.6106144123951633E-2</v>
      </c>
      <c r="P30">
        <f t="shared" si="8"/>
        <v>2.7462954327104234</v>
      </c>
      <c r="Q30">
        <f t="shared" si="9"/>
        <v>1.6053851775098774E-2</v>
      </c>
      <c r="R30">
        <f t="shared" si="10"/>
        <v>1.0038341391805702E-2</v>
      </c>
      <c r="S30">
        <f t="shared" si="11"/>
        <v>0</v>
      </c>
      <c r="T30">
        <f t="shared" si="12"/>
        <v>25.803616398319278</v>
      </c>
      <c r="U30">
        <f t="shared" si="13"/>
        <v>26.215</v>
      </c>
      <c r="V30">
        <f t="shared" si="14"/>
        <v>3.4174258724149476</v>
      </c>
      <c r="W30">
        <f t="shared" si="15"/>
        <v>49.628921043749699</v>
      </c>
      <c r="X30">
        <f t="shared" si="16"/>
        <v>1.6640049123405001</v>
      </c>
      <c r="Y30">
        <f t="shared" si="17"/>
        <v>3.3528935897550927</v>
      </c>
      <c r="Z30">
        <f t="shared" si="18"/>
        <v>1.7534209600744475</v>
      </c>
      <c r="AA30">
        <f t="shared" si="19"/>
        <v>-14.21460367543159</v>
      </c>
      <c r="AB30">
        <f t="shared" si="20"/>
        <v>-47.719183440397821</v>
      </c>
      <c r="AC30">
        <f t="shared" si="21"/>
        <v>-3.714542026881297</v>
      </c>
      <c r="AD30">
        <f t="shared" si="22"/>
        <v>-65.648329142710708</v>
      </c>
      <c r="AE30">
        <v>0</v>
      </c>
      <c r="AF30">
        <v>0</v>
      </c>
      <c r="AG30">
        <f t="shared" si="23"/>
        <v>1</v>
      </c>
      <c r="AH30">
        <f t="shared" si="24"/>
        <v>0</v>
      </c>
      <c r="AI30">
        <f t="shared" si="25"/>
        <v>47710.328906452021</v>
      </c>
      <c r="AJ30" t="s">
        <v>340</v>
      </c>
      <c r="AK30">
        <v>10216.299999999999</v>
      </c>
      <c r="AL30">
        <v>1.576162962962963</v>
      </c>
      <c r="AM30">
        <v>1.22</v>
      </c>
      <c r="AN30">
        <f t="shared" si="26"/>
        <v>-0.29193685488767462</v>
      </c>
      <c r="AO30">
        <v>-0.43400758482021118</v>
      </c>
      <c r="AP30" t="s">
        <v>302</v>
      </c>
      <c r="AQ30" t="s">
        <v>302</v>
      </c>
      <c r="AR30">
        <v>0</v>
      </c>
      <c r="AS30">
        <v>0</v>
      </c>
      <c r="AT30" t="e">
        <f t="shared" si="27"/>
        <v>#DIV/0!</v>
      </c>
      <c r="AU30">
        <v>0.5</v>
      </c>
      <c r="AV30">
        <f t="shared" si="28"/>
        <v>0</v>
      </c>
      <c r="AW30">
        <f t="shared" si="29"/>
        <v>-0.43400758482021123</v>
      </c>
      <c r="AX30" t="e">
        <f t="shared" si="30"/>
        <v>#DIV/0!</v>
      </c>
      <c r="AY30" t="e">
        <f t="shared" si="31"/>
        <v>#DIV/0!</v>
      </c>
      <c r="AZ30" t="e">
        <f t="shared" si="32"/>
        <v>#DIV/0!</v>
      </c>
      <c r="BA30" t="e">
        <f t="shared" si="33"/>
        <v>#DIV/0!</v>
      </c>
      <c r="BB30" t="s">
        <v>302</v>
      </c>
      <c r="BC30">
        <v>0</v>
      </c>
      <c r="BD30" t="e">
        <f t="shared" si="34"/>
        <v>#DIV/0!</v>
      </c>
      <c r="BE30" t="e">
        <f t="shared" si="35"/>
        <v>#DIV/0!</v>
      </c>
      <c r="BF30" t="e">
        <f t="shared" si="36"/>
        <v>#DIV/0!</v>
      </c>
      <c r="BG30" t="e">
        <f t="shared" si="37"/>
        <v>#DIV/0!</v>
      </c>
      <c r="BH30">
        <f t="shared" si="38"/>
        <v>0</v>
      </c>
      <c r="BI30">
        <f t="shared" si="39"/>
        <v>-3.4253982779418486</v>
      </c>
      <c r="BJ30" t="e">
        <f t="shared" si="40"/>
        <v>#DIV/0!</v>
      </c>
      <c r="BK30" t="e">
        <f t="shared" si="41"/>
        <v>#DIV/0!</v>
      </c>
      <c r="BL30">
        <f t="shared" si="42"/>
        <v>0</v>
      </c>
      <c r="BM30">
        <f t="shared" si="43"/>
        <v>0</v>
      </c>
      <c r="BN30">
        <f t="shared" si="44"/>
        <v>0</v>
      </c>
      <c r="BO30">
        <f t="shared" si="45"/>
        <v>0</v>
      </c>
      <c r="BP30">
        <v>6</v>
      </c>
      <c r="BQ30">
        <v>0.5</v>
      </c>
      <c r="BR30" t="s">
        <v>303</v>
      </c>
      <c r="BS30">
        <v>1634250075.5</v>
      </c>
      <c r="BT30">
        <v>400.16300000000001</v>
      </c>
      <c r="BU30">
        <v>399.98</v>
      </c>
      <c r="BV30">
        <v>18.5153</v>
      </c>
      <c r="BW30">
        <v>18.325500000000002</v>
      </c>
      <c r="BX30">
        <v>397.916</v>
      </c>
      <c r="BY30">
        <v>18.394600000000001</v>
      </c>
      <c r="BZ30">
        <v>1000.08</v>
      </c>
      <c r="CA30">
        <v>89.771600000000007</v>
      </c>
      <c r="CB30">
        <v>0.100285</v>
      </c>
      <c r="CC30">
        <v>25.892700000000001</v>
      </c>
      <c r="CD30">
        <v>26.215</v>
      </c>
      <c r="CE30">
        <v>999.9</v>
      </c>
      <c r="CF30">
        <v>0</v>
      </c>
      <c r="CG30">
        <v>0</v>
      </c>
      <c r="CH30">
        <v>10014.4</v>
      </c>
      <c r="CI30">
        <v>0</v>
      </c>
      <c r="CJ30">
        <v>1.60538E-3</v>
      </c>
      <c r="CK30">
        <v>0</v>
      </c>
      <c r="CL30">
        <v>0</v>
      </c>
      <c r="CM30">
        <v>0</v>
      </c>
      <c r="CN30">
        <v>0</v>
      </c>
      <c r="CO30">
        <v>5.66</v>
      </c>
      <c r="CP30">
        <v>0</v>
      </c>
      <c r="CQ30">
        <v>-7.82</v>
      </c>
      <c r="CR30">
        <v>-2.94</v>
      </c>
      <c r="CS30">
        <v>38.375</v>
      </c>
      <c r="CT30">
        <v>41.561999999999998</v>
      </c>
      <c r="CU30">
        <v>38.125</v>
      </c>
      <c r="CV30">
        <v>41.436999999999998</v>
      </c>
      <c r="CW30">
        <v>37.125</v>
      </c>
      <c r="CX30">
        <v>0</v>
      </c>
      <c r="CY30">
        <v>0</v>
      </c>
      <c r="CZ30">
        <v>0</v>
      </c>
      <c r="DA30">
        <v>4.5</v>
      </c>
      <c r="DB30">
        <v>0</v>
      </c>
      <c r="DC30">
        <v>1.576162962962963</v>
      </c>
      <c r="DD30">
        <v>7.5342289699562652</v>
      </c>
      <c r="DE30">
        <v>-272501.88861015841</v>
      </c>
      <c r="DF30">
        <v>69546.126503703708</v>
      </c>
      <c r="DG30">
        <v>15</v>
      </c>
      <c r="DH30">
        <v>1634249980</v>
      </c>
      <c r="DI30" t="s">
        <v>304</v>
      </c>
      <c r="DJ30">
        <v>1634249979</v>
      </c>
      <c r="DK30">
        <v>1634249980</v>
      </c>
      <c r="DL30">
        <v>134</v>
      </c>
      <c r="DM30">
        <v>1.7000000000000001E-2</v>
      </c>
      <c r="DN30">
        <v>-2E-3</v>
      </c>
      <c r="DO30">
        <v>2.2469999999999999</v>
      </c>
      <c r="DP30">
        <v>0.109</v>
      </c>
      <c r="DQ30">
        <v>400</v>
      </c>
      <c r="DR30">
        <v>18</v>
      </c>
      <c r="DS30">
        <v>0.33</v>
      </c>
      <c r="DT30">
        <v>0.21</v>
      </c>
      <c r="DU30">
        <v>0.17188019512195121</v>
      </c>
      <c r="DV30">
        <v>0.1172463344947737</v>
      </c>
      <c r="DW30">
        <v>2.8304026137997821E-2</v>
      </c>
      <c r="DX30">
        <v>1</v>
      </c>
      <c r="DY30">
        <v>1.5483657142857139</v>
      </c>
      <c r="DZ30">
        <v>1.958398349694124</v>
      </c>
      <c r="EA30">
        <v>1.772575997636185</v>
      </c>
      <c r="EB30">
        <v>0</v>
      </c>
      <c r="EC30">
        <v>0.16582170731707321</v>
      </c>
      <c r="ED30">
        <v>0.14714328919860661</v>
      </c>
      <c r="EE30">
        <v>1.6307988378053469E-2</v>
      </c>
      <c r="EF30">
        <v>0</v>
      </c>
      <c r="EG30">
        <v>1</v>
      </c>
      <c r="EH30">
        <v>3</v>
      </c>
      <c r="EI30" t="s">
        <v>313</v>
      </c>
      <c r="EJ30">
        <v>100</v>
      </c>
      <c r="EK30">
        <v>100</v>
      </c>
      <c r="EL30">
        <v>2.2469999999999999</v>
      </c>
      <c r="EM30">
        <v>0.1207</v>
      </c>
      <c r="EN30">
        <v>1.633728500515679</v>
      </c>
      <c r="EO30">
        <v>1.948427853356016E-3</v>
      </c>
      <c r="EP30">
        <v>-1.17243448438673E-6</v>
      </c>
      <c r="EQ30">
        <v>3.7522437633766031E-10</v>
      </c>
      <c r="ER30">
        <v>-5.5020866747575642E-2</v>
      </c>
      <c r="ES30">
        <v>1.324990706552629E-3</v>
      </c>
      <c r="ET30">
        <v>4.5198677459254959E-4</v>
      </c>
      <c r="EU30">
        <v>-2.6198240979392152E-7</v>
      </c>
      <c r="EV30">
        <v>2</v>
      </c>
      <c r="EW30">
        <v>2078</v>
      </c>
      <c r="EX30">
        <v>1</v>
      </c>
      <c r="EY30">
        <v>28</v>
      </c>
      <c r="EZ30">
        <v>1.6</v>
      </c>
      <c r="FA30">
        <v>1.6</v>
      </c>
      <c r="FB30">
        <v>1.6186499999999999</v>
      </c>
      <c r="FC30">
        <v>2.5427200000000001</v>
      </c>
      <c r="FD30">
        <v>2.8491200000000001</v>
      </c>
      <c r="FE30">
        <v>3.1738300000000002</v>
      </c>
      <c r="FF30">
        <v>3.0981399999999999</v>
      </c>
      <c r="FG30">
        <v>2.3901400000000002</v>
      </c>
      <c r="FH30">
        <v>33.941299999999998</v>
      </c>
      <c r="FI30">
        <v>15.559200000000001</v>
      </c>
      <c r="FJ30">
        <v>18</v>
      </c>
      <c r="FK30">
        <v>1061.8699999999999</v>
      </c>
      <c r="FL30">
        <v>743.85299999999995</v>
      </c>
      <c r="FM30">
        <v>25.000299999999999</v>
      </c>
      <c r="FN30">
        <v>23.959099999999999</v>
      </c>
      <c r="FO30">
        <v>29.9999</v>
      </c>
      <c r="FP30">
        <v>23.706399999999999</v>
      </c>
      <c r="FQ30">
        <v>23.778400000000001</v>
      </c>
      <c r="FR30">
        <v>32.4161</v>
      </c>
      <c r="FS30">
        <v>11.3089</v>
      </c>
      <c r="FT30">
        <v>44.801600000000001</v>
      </c>
      <c r="FU30">
        <v>25</v>
      </c>
      <c r="FV30">
        <v>400</v>
      </c>
      <c r="FW30">
        <v>18.504000000000001</v>
      </c>
      <c r="FX30">
        <v>101.303</v>
      </c>
      <c r="FY30">
        <v>101.59699999999999</v>
      </c>
    </row>
    <row r="31" spans="1:181" x14ac:dyDescent="0.2">
      <c r="A31">
        <v>13</v>
      </c>
      <c r="B31">
        <v>1634250201.5</v>
      </c>
      <c r="C31">
        <v>181</v>
      </c>
      <c r="D31" t="s">
        <v>341</v>
      </c>
      <c r="E31" t="s">
        <v>342</v>
      </c>
      <c r="F31" t="s">
        <v>300</v>
      </c>
      <c r="G31">
        <v>1634250201.5</v>
      </c>
      <c r="H31">
        <f t="shared" si="0"/>
        <v>2.6225999207770155E-4</v>
      </c>
      <c r="I31">
        <f t="shared" si="1"/>
        <v>0.26225999207770156</v>
      </c>
      <c r="J31">
        <f t="shared" si="2"/>
        <v>-0.34825982238330982</v>
      </c>
      <c r="K31">
        <f t="shared" si="3"/>
        <v>400.14699999999999</v>
      </c>
      <c r="L31">
        <f t="shared" si="4"/>
        <v>425.45536516296471</v>
      </c>
      <c r="M31">
        <f t="shared" si="5"/>
        <v>38.236938120540906</v>
      </c>
      <c r="N31">
        <f t="shared" si="6"/>
        <v>35.962400126883999</v>
      </c>
      <c r="O31">
        <f t="shared" si="7"/>
        <v>1.5212760973593491E-2</v>
      </c>
      <c r="P31">
        <f t="shared" si="8"/>
        <v>2.7443162471733449</v>
      </c>
      <c r="Q31">
        <f t="shared" si="9"/>
        <v>1.5166066274506632E-2</v>
      </c>
      <c r="R31">
        <f t="shared" si="10"/>
        <v>9.4829747383694662E-3</v>
      </c>
      <c r="S31">
        <f t="shared" si="11"/>
        <v>0</v>
      </c>
      <c r="T31">
        <f t="shared" si="12"/>
        <v>25.389546322921472</v>
      </c>
      <c r="U31">
        <f t="shared" si="13"/>
        <v>24.8415</v>
      </c>
      <c r="V31">
        <f t="shared" si="14"/>
        <v>3.1497545974416332</v>
      </c>
      <c r="W31">
        <f t="shared" si="15"/>
        <v>50.086880842886593</v>
      </c>
      <c r="X31">
        <f t="shared" si="16"/>
        <v>1.6370092230884001</v>
      </c>
      <c r="Y31">
        <f t="shared" si="17"/>
        <v>3.2683393246694665</v>
      </c>
      <c r="Z31">
        <f t="shared" si="18"/>
        <v>1.5127453743532331</v>
      </c>
      <c r="AA31">
        <f t="shared" si="19"/>
        <v>-11.565665650626638</v>
      </c>
      <c r="AB31">
        <f t="shared" si="20"/>
        <v>91.818749007428309</v>
      </c>
      <c r="AC31">
        <f t="shared" si="21"/>
        <v>7.087959047780946</v>
      </c>
      <c r="AD31">
        <f t="shared" si="22"/>
        <v>87.341042404582623</v>
      </c>
      <c r="AE31">
        <v>0</v>
      </c>
      <c r="AF31">
        <v>0</v>
      </c>
      <c r="AG31">
        <f t="shared" si="23"/>
        <v>1</v>
      </c>
      <c r="AH31">
        <f t="shared" si="24"/>
        <v>0</v>
      </c>
      <c r="AI31">
        <f t="shared" si="25"/>
        <v>47725.408438496474</v>
      </c>
      <c r="AJ31" t="s">
        <v>302</v>
      </c>
      <c r="AK31" t="s">
        <v>302</v>
      </c>
      <c r="AL31">
        <v>0</v>
      </c>
      <c r="AM31">
        <v>0</v>
      </c>
      <c r="AN31" t="e">
        <f t="shared" si="26"/>
        <v>#DIV/0!</v>
      </c>
      <c r="AO31">
        <v>0</v>
      </c>
      <c r="AP31" t="s">
        <v>302</v>
      </c>
      <c r="AQ31" t="s">
        <v>302</v>
      </c>
      <c r="AR31">
        <v>0</v>
      </c>
      <c r="AS31">
        <v>0</v>
      </c>
      <c r="AT31" t="e">
        <f t="shared" si="27"/>
        <v>#DIV/0!</v>
      </c>
      <c r="AU31">
        <v>0.5</v>
      </c>
      <c r="AV31">
        <f t="shared" si="28"/>
        <v>0</v>
      </c>
      <c r="AW31">
        <f t="shared" si="29"/>
        <v>-0.34825982238330982</v>
      </c>
      <c r="AX31" t="e">
        <f t="shared" si="30"/>
        <v>#DIV/0!</v>
      </c>
      <c r="AY31" t="e">
        <f t="shared" si="31"/>
        <v>#DIV/0!</v>
      </c>
      <c r="AZ31" t="e">
        <f t="shared" si="32"/>
        <v>#DIV/0!</v>
      </c>
      <c r="BA31" t="e">
        <f t="shared" si="33"/>
        <v>#DIV/0!</v>
      </c>
      <c r="BB31" t="s">
        <v>302</v>
      </c>
      <c r="BC31">
        <v>0</v>
      </c>
      <c r="BD31" t="e">
        <f t="shared" si="34"/>
        <v>#DIV/0!</v>
      </c>
      <c r="BE31" t="e">
        <f t="shared" si="35"/>
        <v>#DIV/0!</v>
      </c>
      <c r="BF31" t="e">
        <f t="shared" si="36"/>
        <v>#DIV/0!</v>
      </c>
      <c r="BG31" t="e">
        <f t="shared" si="37"/>
        <v>#DIV/0!</v>
      </c>
      <c r="BH31" t="e">
        <f t="shared" si="38"/>
        <v>#DIV/0!</v>
      </c>
      <c r="BI31" t="e">
        <f t="shared" si="39"/>
        <v>#DIV/0!</v>
      </c>
      <c r="BJ31" t="e">
        <f t="shared" si="40"/>
        <v>#DIV/0!</v>
      </c>
      <c r="BK31" t="e">
        <f t="shared" si="41"/>
        <v>#DIV/0!</v>
      </c>
      <c r="BL31">
        <f t="shared" si="42"/>
        <v>0</v>
      </c>
      <c r="BM31">
        <f t="shared" si="43"/>
        <v>0</v>
      </c>
      <c r="BN31">
        <f t="shared" si="44"/>
        <v>0</v>
      </c>
      <c r="BO31">
        <f t="shared" si="45"/>
        <v>0</v>
      </c>
      <c r="BP31">
        <v>6</v>
      </c>
      <c r="BQ31">
        <v>0.5</v>
      </c>
      <c r="BR31" t="s">
        <v>303</v>
      </c>
      <c r="BS31">
        <v>1634250201.5</v>
      </c>
      <c r="BT31">
        <v>400.14699999999999</v>
      </c>
      <c r="BU31">
        <v>400.00099999999998</v>
      </c>
      <c r="BV31">
        <v>18.214700000000001</v>
      </c>
      <c r="BW31">
        <v>18.060199999999998</v>
      </c>
      <c r="BX31">
        <v>397.9</v>
      </c>
      <c r="BY31">
        <v>18.0992</v>
      </c>
      <c r="BZ31">
        <v>999.93399999999997</v>
      </c>
      <c r="CA31">
        <v>89.772900000000007</v>
      </c>
      <c r="CB31">
        <v>0.10007199999999999</v>
      </c>
      <c r="CC31">
        <v>25.4621</v>
      </c>
      <c r="CD31">
        <v>24.8415</v>
      </c>
      <c r="CE31">
        <v>999.9</v>
      </c>
      <c r="CF31">
        <v>0</v>
      </c>
      <c r="CG31">
        <v>0</v>
      </c>
      <c r="CH31">
        <v>10002.5</v>
      </c>
      <c r="CI31">
        <v>0</v>
      </c>
      <c r="CJ31">
        <v>1.5289399999999999E-3</v>
      </c>
      <c r="CK31">
        <v>0</v>
      </c>
      <c r="CL31">
        <v>0</v>
      </c>
      <c r="CM31">
        <v>0</v>
      </c>
      <c r="CN31">
        <v>0</v>
      </c>
      <c r="CO31">
        <v>1.76</v>
      </c>
      <c r="CP31">
        <v>0</v>
      </c>
      <c r="CQ31">
        <v>2.98</v>
      </c>
      <c r="CR31">
        <v>-2.2799999999999998</v>
      </c>
      <c r="CS31">
        <v>37.125</v>
      </c>
      <c r="CT31">
        <v>41.436999999999998</v>
      </c>
      <c r="CU31">
        <v>38</v>
      </c>
      <c r="CV31">
        <v>40.936999999999998</v>
      </c>
      <c r="CW31">
        <v>37.311999999999998</v>
      </c>
      <c r="CX31">
        <v>0</v>
      </c>
      <c r="CY31">
        <v>0</v>
      </c>
      <c r="CZ31">
        <v>0</v>
      </c>
      <c r="DA31">
        <v>125.2999999523163</v>
      </c>
      <c r="DB31">
        <v>0</v>
      </c>
      <c r="DC31">
        <v>2.7244000000000002</v>
      </c>
      <c r="DD31">
        <v>-5.1676922027881371</v>
      </c>
      <c r="DE31">
        <v>1.0746152599652581</v>
      </c>
      <c r="DF31">
        <v>1.0451999999999999</v>
      </c>
      <c r="DG31">
        <v>15</v>
      </c>
      <c r="DH31">
        <v>1634249980</v>
      </c>
      <c r="DI31" t="s">
        <v>304</v>
      </c>
      <c r="DJ31">
        <v>1634249979</v>
      </c>
      <c r="DK31">
        <v>1634249980</v>
      </c>
      <c r="DL31">
        <v>134</v>
      </c>
      <c r="DM31">
        <v>1.7000000000000001E-2</v>
      </c>
      <c r="DN31">
        <v>-2E-3</v>
      </c>
      <c r="DO31">
        <v>2.2469999999999999</v>
      </c>
      <c r="DP31">
        <v>0.109</v>
      </c>
      <c r="DQ31">
        <v>400</v>
      </c>
      <c r="DR31">
        <v>18</v>
      </c>
      <c r="DS31">
        <v>0.33</v>
      </c>
      <c r="DT31">
        <v>0.21</v>
      </c>
      <c r="DU31">
        <v>0.15212493414634151</v>
      </c>
      <c r="DV31">
        <v>-0.23729981811846701</v>
      </c>
      <c r="DW31">
        <v>3.754890068655909E-2</v>
      </c>
      <c r="DX31">
        <v>1</v>
      </c>
      <c r="DY31">
        <v>2.258571428571428</v>
      </c>
      <c r="DZ31">
        <v>3.5046575342465802</v>
      </c>
      <c r="EA31">
        <v>1.9508901160490719</v>
      </c>
      <c r="EB31">
        <v>0</v>
      </c>
      <c r="EC31">
        <v>0.1552069512195122</v>
      </c>
      <c r="ED31">
        <v>-6.1636306620206621E-3</v>
      </c>
      <c r="EE31">
        <v>1.266291781411077E-3</v>
      </c>
      <c r="EF31">
        <v>1</v>
      </c>
      <c r="EG31">
        <v>2</v>
      </c>
      <c r="EH31">
        <v>3</v>
      </c>
      <c r="EI31" t="s">
        <v>309</v>
      </c>
      <c r="EJ31">
        <v>100</v>
      </c>
      <c r="EK31">
        <v>100</v>
      </c>
      <c r="EL31">
        <v>2.2469999999999999</v>
      </c>
      <c r="EM31">
        <v>0.11550000000000001</v>
      </c>
      <c r="EN31">
        <v>1.633728500515679</v>
      </c>
      <c r="EO31">
        <v>1.948427853356016E-3</v>
      </c>
      <c r="EP31">
        <v>-1.17243448438673E-6</v>
      </c>
      <c r="EQ31">
        <v>3.7522437633766031E-10</v>
      </c>
      <c r="ER31">
        <v>-5.5020866747575642E-2</v>
      </c>
      <c r="ES31">
        <v>1.324990706552629E-3</v>
      </c>
      <c r="ET31">
        <v>4.5198677459254959E-4</v>
      </c>
      <c r="EU31">
        <v>-2.6198240979392152E-7</v>
      </c>
      <c r="EV31">
        <v>2</v>
      </c>
      <c r="EW31">
        <v>2078</v>
      </c>
      <c r="EX31">
        <v>1</v>
      </c>
      <c r="EY31">
        <v>28</v>
      </c>
      <c r="EZ31">
        <v>3.7</v>
      </c>
      <c r="FA31">
        <v>3.7</v>
      </c>
      <c r="FB31">
        <v>1.6174299999999999</v>
      </c>
      <c r="FC31">
        <v>2.5366200000000001</v>
      </c>
      <c r="FD31">
        <v>2.8491200000000001</v>
      </c>
      <c r="FE31">
        <v>3.1750500000000001</v>
      </c>
      <c r="FF31">
        <v>3.0981399999999999</v>
      </c>
      <c r="FG31">
        <v>2.4438499999999999</v>
      </c>
      <c r="FH31">
        <v>34.0092</v>
      </c>
      <c r="FI31">
        <v>15.5505</v>
      </c>
      <c r="FJ31">
        <v>18</v>
      </c>
      <c r="FK31">
        <v>1061.26</v>
      </c>
      <c r="FL31">
        <v>743.72199999999998</v>
      </c>
      <c r="FM31">
        <v>24.999600000000001</v>
      </c>
      <c r="FN31">
        <v>23.949000000000002</v>
      </c>
      <c r="FO31">
        <v>30.0002</v>
      </c>
      <c r="FP31">
        <v>23.7</v>
      </c>
      <c r="FQ31">
        <v>23.772500000000001</v>
      </c>
      <c r="FR31">
        <v>32.4056</v>
      </c>
      <c r="FS31">
        <v>14.879300000000001</v>
      </c>
      <c r="FT31">
        <v>45.561599999999999</v>
      </c>
      <c r="FU31">
        <v>25</v>
      </c>
      <c r="FV31">
        <v>400</v>
      </c>
      <c r="FW31">
        <v>18.103200000000001</v>
      </c>
      <c r="FX31">
        <v>101.30500000000001</v>
      </c>
      <c r="FY31">
        <v>101.602</v>
      </c>
    </row>
    <row r="32" spans="1:181" x14ac:dyDescent="0.2">
      <c r="A32">
        <v>14</v>
      </c>
      <c r="B32">
        <v>1634250206.5</v>
      </c>
      <c r="C32">
        <v>186</v>
      </c>
      <c r="D32" t="s">
        <v>343</v>
      </c>
      <c r="E32" t="s">
        <v>344</v>
      </c>
      <c r="F32" t="s">
        <v>300</v>
      </c>
      <c r="G32">
        <v>1634250206.5</v>
      </c>
      <c r="H32">
        <f t="shared" si="0"/>
        <v>2.3411731405026162E-4</v>
      </c>
      <c r="I32">
        <f t="shared" si="1"/>
        <v>0.23411731405026162</v>
      </c>
      <c r="J32">
        <f t="shared" si="2"/>
        <v>-0.26702175146320239</v>
      </c>
      <c r="K32">
        <f t="shared" si="3"/>
        <v>400.11799999999999</v>
      </c>
      <c r="L32">
        <f t="shared" si="4"/>
        <v>420.2926748149909</v>
      </c>
      <c r="M32">
        <f t="shared" si="5"/>
        <v>37.773259029398069</v>
      </c>
      <c r="N32">
        <f t="shared" si="6"/>
        <v>35.960086296953996</v>
      </c>
      <c r="O32">
        <f t="shared" si="7"/>
        <v>1.3592356437988866E-2</v>
      </c>
      <c r="P32">
        <f t="shared" si="8"/>
        <v>2.744325630203436</v>
      </c>
      <c r="Q32">
        <f t="shared" si="9"/>
        <v>1.3555066397404837E-2</v>
      </c>
      <c r="R32">
        <f t="shared" si="10"/>
        <v>8.4752582744593817E-3</v>
      </c>
      <c r="S32">
        <f t="shared" si="11"/>
        <v>0</v>
      </c>
      <c r="T32">
        <f t="shared" si="12"/>
        <v>25.391731879323746</v>
      </c>
      <c r="U32">
        <f t="shared" si="13"/>
        <v>24.834399999999999</v>
      </c>
      <c r="V32">
        <f t="shared" si="14"/>
        <v>3.1484199770194445</v>
      </c>
      <c r="W32">
        <f t="shared" si="15"/>
        <v>50.118259751900332</v>
      </c>
      <c r="X32">
        <f t="shared" si="16"/>
        <v>1.6374898812896996</v>
      </c>
      <c r="Y32">
        <f t="shared" si="17"/>
        <v>3.2672520741856186</v>
      </c>
      <c r="Z32">
        <f t="shared" si="18"/>
        <v>1.5109300957297449</v>
      </c>
      <c r="AA32">
        <f t="shared" si="19"/>
        <v>-10.324573549616538</v>
      </c>
      <c r="AB32">
        <f t="shared" si="20"/>
        <v>92.040991067915698</v>
      </c>
      <c r="AC32">
        <f t="shared" si="21"/>
        <v>7.1046368339477031</v>
      </c>
      <c r="AD32">
        <f t="shared" si="22"/>
        <v>88.821054352246861</v>
      </c>
      <c r="AE32">
        <v>0</v>
      </c>
      <c r="AF32">
        <v>0</v>
      </c>
      <c r="AG32">
        <f t="shared" si="23"/>
        <v>1</v>
      </c>
      <c r="AH32">
        <f t="shared" si="24"/>
        <v>0</v>
      </c>
      <c r="AI32">
        <f t="shared" si="25"/>
        <v>47726.569736917343</v>
      </c>
      <c r="AJ32" t="s">
        <v>302</v>
      </c>
      <c r="AK32" t="s">
        <v>302</v>
      </c>
      <c r="AL32">
        <v>0</v>
      </c>
      <c r="AM32">
        <v>0</v>
      </c>
      <c r="AN32" t="e">
        <f t="shared" si="26"/>
        <v>#DIV/0!</v>
      </c>
      <c r="AO32">
        <v>0</v>
      </c>
      <c r="AP32" t="s">
        <v>302</v>
      </c>
      <c r="AQ32" t="s">
        <v>302</v>
      </c>
      <c r="AR32">
        <v>0</v>
      </c>
      <c r="AS32">
        <v>0</v>
      </c>
      <c r="AT32" t="e">
        <f t="shared" si="27"/>
        <v>#DIV/0!</v>
      </c>
      <c r="AU32">
        <v>0.5</v>
      </c>
      <c r="AV32">
        <f t="shared" si="28"/>
        <v>0</v>
      </c>
      <c r="AW32">
        <f t="shared" si="29"/>
        <v>-0.26702175146320239</v>
      </c>
      <c r="AX32" t="e">
        <f t="shared" si="30"/>
        <v>#DIV/0!</v>
      </c>
      <c r="AY32" t="e">
        <f t="shared" si="31"/>
        <v>#DIV/0!</v>
      </c>
      <c r="AZ32" t="e">
        <f t="shared" si="32"/>
        <v>#DIV/0!</v>
      </c>
      <c r="BA32" t="e">
        <f t="shared" si="33"/>
        <v>#DIV/0!</v>
      </c>
      <c r="BB32" t="s">
        <v>302</v>
      </c>
      <c r="BC32">
        <v>0</v>
      </c>
      <c r="BD32" t="e">
        <f t="shared" si="34"/>
        <v>#DIV/0!</v>
      </c>
      <c r="BE32" t="e">
        <f t="shared" si="35"/>
        <v>#DIV/0!</v>
      </c>
      <c r="BF32" t="e">
        <f t="shared" si="36"/>
        <v>#DIV/0!</v>
      </c>
      <c r="BG32" t="e">
        <f t="shared" si="37"/>
        <v>#DIV/0!</v>
      </c>
      <c r="BH32" t="e">
        <f t="shared" si="38"/>
        <v>#DIV/0!</v>
      </c>
      <c r="BI32" t="e">
        <f t="shared" si="39"/>
        <v>#DIV/0!</v>
      </c>
      <c r="BJ32" t="e">
        <f t="shared" si="40"/>
        <v>#DIV/0!</v>
      </c>
      <c r="BK32" t="e">
        <f t="shared" si="41"/>
        <v>#DIV/0!</v>
      </c>
      <c r="BL32">
        <f t="shared" si="42"/>
        <v>0</v>
      </c>
      <c r="BM32">
        <f t="shared" si="43"/>
        <v>0</v>
      </c>
      <c r="BN32">
        <f t="shared" si="44"/>
        <v>0</v>
      </c>
      <c r="BO32">
        <f t="shared" si="45"/>
        <v>0</v>
      </c>
      <c r="BP32">
        <v>6</v>
      </c>
      <c r="BQ32">
        <v>0.5</v>
      </c>
      <c r="BR32" t="s">
        <v>303</v>
      </c>
      <c r="BS32">
        <v>1634250206.5</v>
      </c>
      <c r="BT32">
        <v>400.11799999999999</v>
      </c>
      <c r="BU32">
        <v>400.01400000000001</v>
      </c>
      <c r="BV32">
        <v>18.219899999999999</v>
      </c>
      <c r="BW32">
        <v>18.082000000000001</v>
      </c>
      <c r="BX32">
        <v>397.87099999999998</v>
      </c>
      <c r="BY32">
        <v>18.104399999999998</v>
      </c>
      <c r="BZ32">
        <v>1000.08</v>
      </c>
      <c r="CA32">
        <v>89.773399999999995</v>
      </c>
      <c r="CB32">
        <v>0.100303</v>
      </c>
      <c r="CC32">
        <v>25.456499999999998</v>
      </c>
      <c r="CD32">
        <v>24.834399999999999</v>
      </c>
      <c r="CE32">
        <v>999.9</v>
      </c>
      <c r="CF32">
        <v>0</v>
      </c>
      <c r="CG32">
        <v>0</v>
      </c>
      <c r="CH32">
        <v>10002.5</v>
      </c>
      <c r="CI32">
        <v>0</v>
      </c>
      <c r="CJ32">
        <v>1.5289399999999999E-3</v>
      </c>
      <c r="CK32">
        <v>0</v>
      </c>
      <c r="CL32">
        <v>0</v>
      </c>
      <c r="CM32">
        <v>0</v>
      </c>
      <c r="CN32">
        <v>0</v>
      </c>
      <c r="CO32">
        <v>1.32</v>
      </c>
      <c r="CP32">
        <v>0</v>
      </c>
      <c r="CQ32">
        <v>3.28</v>
      </c>
      <c r="CR32">
        <v>-2.15</v>
      </c>
      <c r="CS32">
        <v>37.561999999999998</v>
      </c>
      <c r="CT32">
        <v>41.186999999999998</v>
      </c>
      <c r="CU32">
        <v>38.311999999999998</v>
      </c>
      <c r="CV32">
        <v>40.686999999999998</v>
      </c>
      <c r="CW32">
        <v>37.186999999999998</v>
      </c>
      <c r="CX32">
        <v>0</v>
      </c>
      <c r="CY32">
        <v>0</v>
      </c>
      <c r="CZ32">
        <v>0</v>
      </c>
      <c r="DA32">
        <v>130.0999999046326</v>
      </c>
      <c r="DB32">
        <v>0</v>
      </c>
      <c r="DC32">
        <v>2.3839999999999999</v>
      </c>
      <c r="DD32">
        <v>-6.9930768670391474</v>
      </c>
      <c r="DE32">
        <v>5.0538461205474876</v>
      </c>
      <c r="DF32">
        <v>1.6128</v>
      </c>
      <c r="DG32">
        <v>15</v>
      </c>
      <c r="DH32">
        <v>1634249980</v>
      </c>
      <c r="DI32" t="s">
        <v>304</v>
      </c>
      <c r="DJ32">
        <v>1634249979</v>
      </c>
      <c r="DK32">
        <v>1634249980</v>
      </c>
      <c r="DL32">
        <v>134</v>
      </c>
      <c r="DM32">
        <v>1.7000000000000001E-2</v>
      </c>
      <c r="DN32">
        <v>-2E-3</v>
      </c>
      <c r="DO32">
        <v>2.2469999999999999</v>
      </c>
      <c r="DP32">
        <v>0.109</v>
      </c>
      <c r="DQ32">
        <v>400</v>
      </c>
      <c r="DR32">
        <v>18</v>
      </c>
      <c r="DS32">
        <v>0.33</v>
      </c>
      <c r="DT32">
        <v>0.21</v>
      </c>
      <c r="DU32">
        <v>0.140214143902439</v>
      </c>
      <c r="DV32">
        <v>-0.21022276306620141</v>
      </c>
      <c r="DW32">
        <v>3.6819835008911138E-2</v>
      </c>
      <c r="DX32">
        <v>1</v>
      </c>
      <c r="DY32">
        <v>2.3141176470588238</v>
      </c>
      <c r="DZ32">
        <v>-0.50157505947164394</v>
      </c>
      <c r="EA32">
        <v>1.812997384325453</v>
      </c>
      <c r="EB32">
        <v>1</v>
      </c>
      <c r="EC32">
        <v>0.1536840487804878</v>
      </c>
      <c r="ED32">
        <v>-2.847602090592297E-2</v>
      </c>
      <c r="EE32">
        <v>3.8081981716677551E-3</v>
      </c>
      <c r="EF32">
        <v>1</v>
      </c>
      <c r="EG32">
        <v>3</v>
      </c>
      <c r="EH32">
        <v>3</v>
      </c>
      <c r="EI32" t="s">
        <v>305</v>
      </c>
      <c r="EJ32">
        <v>100</v>
      </c>
      <c r="EK32">
        <v>100</v>
      </c>
      <c r="EL32">
        <v>2.2469999999999999</v>
      </c>
      <c r="EM32">
        <v>0.11550000000000001</v>
      </c>
      <c r="EN32">
        <v>1.633728500515679</v>
      </c>
      <c r="EO32">
        <v>1.948427853356016E-3</v>
      </c>
      <c r="EP32">
        <v>-1.17243448438673E-6</v>
      </c>
      <c r="EQ32">
        <v>3.7522437633766031E-10</v>
      </c>
      <c r="ER32">
        <v>-5.5020866747575642E-2</v>
      </c>
      <c r="ES32">
        <v>1.324990706552629E-3</v>
      </c>
      <c r="ET32">
        <v>4.5198677459254959E-4</v>
      </c>
      <c r="EU32">
        <v>-2.6198240979392152E-7</v>
      </c>
      <c r="EV32">
        <v>2</v>
      </c>
      <c r="EW32">
        <v>2078</v>
      </c>
      <c r="EX32">
        <v>1</v>
      </c>
      <c r="EY32">
        <v>28</v>
      </c>
      <c r="EZ32">
        <v>3.8</v>
      </c>
      <c r="FA32">
        <v>3.8</v>
      </c>
      <c r="FB32">
        <v>1.6174299999999999</v>
      </c>
      <c r="FC32">
        <v>2.5366200000000001</v>
      </c>
      <c r="FD32">
        <v>2.8491200000000001</v>
      </c>
      <c r="FE32">
        <v>3.1750500000000001</v>
      </c>
      <c r="FF32">
        <v>3.0981399999999999</v>
      </c>
      <c r="FG32">
        <v>2.4426299999999999</v>
      </c>
      <c r="FH32">
        <v>34.0092</v>
      </c>
      <c r="FI32">
        <v>15.5505</v>
      </c>
      <c r="FJ32">
        <v>18</v>
      </c>
      <c r="FK32">
        <v>1063</v>
      </c>
      <c r="FL32">
        <v>744.02200000000005</v>
      </c>
      <c r="FM32">
        <v>24.999700000000001</v>
      </c>
      <c r="FN32">
        <v>23.949000000000002</v>
      </c>
      <c r="FO32">
        <v>30.0001</v>
      </c>
      <c r="FP32">
        <v>23.7</v>
      </c>
      <c r="FQ32">
        <v>23.772500000000001</v>
      </c>
      <c r="FR32">
        <v>32.405000000000001</v>
      </c>
      <c r="FS32">
        <v>14.879300000000001</v>
      </c>
      <c r="FT32">
        <v>45.561599999999999</v>
      </c>
      <c r="FU32">
        <v>25</v>
      </c>
      <c r="FV32">
        <v>400</v>
      </c>
      <c r="FW32">
        <v>18.103200000000001</v>
      </c>
      <c r="FX32">
        <v>101.30500000000001</v>
      </c>
      <c r="FY32">
        <v>101.60299999999999</v>
      </c>
    </row>
    <row r="33" spans="1:181" x14ac:dyDescent="0.2">
      <c r="A33">
        <v>15</v>
      </c>
      <c r="B33">
        <v>1634250211.5</v>
      </c>
      <c r="C33">
        <v>191</v>
      </c>
      <c r="D33" t="s">
        <v>345</v>
      </c>
      <c r="E33" t="s">
        <v>346</v>
      </c>
      <c r="F33" t="s">
        <v>300</v>
      </c>
      <c r="G33">
        <v>1634250211.5</v>
      </c>
      <c r="H33">
        <f t="shared" si="0"/>
        <v>2.5209376964248652E-4</v>
      </c>
      <c r="I33">
        <f t="shared" si="1"/>
        <v>0.25209376964248653</v>
      </c>
      <c r="J33">
        <f t="shared" si="2"/>
        <v>-0.30086898423460429</v>
      </c>
      <c r="K33">
        <f t="shared" si="3"/>
        <v>400.13200000000001</v>
      </c>
      <c r="L33">
        <f t="shared" si="4"/>
        <v>421.72223996349948</v>
      </c>
      <c r="M33">
        <f t="shared" si="5"/>
        <v>37.901388470070636</v>
      </c>
      <c r="N33">
        <f t="shared" si="6"/>
        <v>35.961011618972002</v>
      </c>
      <c r="O33">
        <f t="shared" si="7"/>
        <v>1.4656870167310754E-2</v>
      </c>
      <c r="P33">
        <f t="shared" si="8"/>
        <v>2.7419957213071187</v>
      </c>
      <c r="Q33">
        <f t="shared" si="9"/>
        <v>1.4613483850436364E-2</v>
      </c>
      <c r="R33">
        <f t="shared" si="10"/>
        <v>9.137314723856314E-3</v>
      </c>
      <c r="S33">
        <f t="shared" si="11"/>
        <v>0</v>
      </c>
      <c r="T33">
        <f t="shared" si="12"/>
        <v>25.383803582037697</v>
      </c>
      <c r="U33">
        <f t="shared" si="13"/>
        <v>24.83</v>
      </c>
      <c r="V33">
        <f t="shared" si="14"/>
        <v>3.1475931363745913</v>
      </c>
      <c r="W33">
        <f t="shared" si="15"/>
        <v>50.157795671251648</v>
      </c>
      <c r="X33">
        <f t="shared" si="16"/>
        <v>1.6384992730623</v>
      </c>
      <c r="Y33">
        <f t="shared" si="17"/>
        <v>3.2666891579555983</v>
      </c>
      <c r="Z33">
        <f t="shared" si="18"/>
        <v>1.5090938633122912</v>
      </c>
      <c r="AA33">
        <f t="shared" si="19"/>
        <v>-11.117335241233656</v>
      </c>
      <c r="AB33">
        <f t="shared" si="20"/>
        <v>92.184588766785879</v>
      </c>
      <c r="AC33">
        <f t="shared" si="21"/>
        <v>7.1215059277770063</v>
      </c>
      <c r="AD33">
        <f t="shared" si="22"/>
        <v>88.188759453329226</v>
      </c>
      <c r="AE33">
        <v>0</v>
      </c>
      <c r="AF33">
        <v>0</v>
      </c>
      <c r="AG33">
        <f t="shared" si="23"/>
        <v>1</v>
      </c>
      <c r="AH33">
        <f t="shared" si="24"/>
        <v>0</v>
      </c>
      <c r="AI33">
        <f t="shared" si="25"/>
        <v>47663.726465705295</v>
      </c>
      <c r="AJ33" t="s">
        <v>302</v>
      </c>
      <c r="AK33" t="s">
        <v>302</v>
      </c>
      <c r="AL33">
        <v>0</v>
      </c>
      <c r="AM33">
        <v>0</v>
      </c>
      <c r="AN33" t="e">
        <f t="shared" si="26"/>
        <v>#DIV/0!</v>
      </c>
      <c r="AO33">
        <v>0</v>
      </c>
      <c r="AP33" t="s">
        <v>302</v>
      </c>
      <c r="AQ33" t="s">
        <v>302</v>
      </c>
      <c r="AR33">
        <v>0</v>
      </c>
      <c r="AS33">
        <v>0</v>
      </c>
      <c r="AT33" t="e">
        <f t="shared" si="27"/>
        <v>#DIV/0!</v>
      </c>
      <c r="AU33">
        <v>0.5</v>
      </c>
      <c r="AV33">
        <f t="shared" si="28"/>
        <v>0</v>
      </c>
      <c r="AW33">
        <f t="shared" si="29"/>
        <v>-0.30086898423460429</v>
      </c>
      <c r="AX33" t="e">
        <f t="shared" si="30"/>
        <v>#DIV/0!</v>
      </c>
      <c r="AY33" t="e">
        <f t="shared" si="31"/>
        <v>#DIV/0!</v>
      </c>
      <c r="AZ33" t="e">
        <f t="shared" si="32"/>
        <v>#DIV/0!</v>
      </c>
      <c r="BA33" t="e">
        <f t="shared" si="33"/>
        <v>#DIV/0!</v>
      </c>
      <c r="BB33" t="s">
        <v>302</v>
      </c>
      <c r="BC33">
        <v>0</v>
      </c>
      <c r="BD33" t="e">
        <f t="shared" si="34"/>
        <v>#DIV/0!</v>
      </c>
      <c r="BE33" t="e">
        <f t="shared" si="35"/>
        <v>#DIV/0!</v>
      </c>
      <c r="BF33" t="e">
        <f t="shared" si="36"/>
        <v>#DIV/0!</v>
      </c>
      <c r="BG33" t="e">
        <f t="shared" si="37"/>
        <v>#DIV/0!</v>
      </c>
      <c r="BH33" t="e">
        <f t="shared" si="38"/>
        <v>#DIV/0!</v>
      </c>
      <c r="BI33" t="e">
        <f t="shared" si="39"/>
        <v>#DIV/0!</v>
      </c>
      <c r="BJ33" t="e">
        <f t="shared" si="40"/>
        <v>#DIV/0!</v>
      </c>
      <c r="BK33" t="e">
        <f t="shared" si="41"/>
        <v>#DIV/0!</v>
      </c>
      <c r="BL33">
        <f t="shared" si="42"/>
        <v>0</v>
      </c>
      <c r="BM33">
        <f t="shared" si="43"/>
        <v>0</v>
      </c>
      <c r="BN33">
        <f t="shared" si="44"/>
        <v>0</v>
      </c>
      <c r="BO33">
        <f t="shared" si="45"/>
        <v>0</v>
      </c>
      <c r="BP33">
        <v>6</v>
      </c>
      <c r="BQ33">
        <v>0.5</v>
      </c>
      <c r="BR33" t="s">
        <v>303</v>
      </c>
      <c r="BS33">
        <v>1634250211.5</v>
      </c>
      <c r="BT33">
        <v>400.13200000000001</v>
      </c>
      <c r="BU33">
        <v>400.012</v>
      </c>
      <c r="BV33">
        <v>18.231300000000001</v>
      </c>
      <c r="BW33">
        <v>18.082799999999999</v>
      </c>
      <c r="BX33">
        <v>397.88499999999999</v>
      </c>
      <c r="BY33">
        <v>18.115500000000001</v>
      </c>
      <c r="BZ33">
        <v>999.99099999999999</v>
      </c>
      <c r="CA33">
        <v>89.7727</v>
      </c>
      <c r="CB33">
        <v>0.100171</v>
      </c>
      <c r="CC33">
        <v>25.453600000000002</v>
      </c>
      <c r="CD33">
        <v>24.83</v>
      </c>
      <c r="CE33">
        <v>999.9</v>
      </c>
      <c r="CF33">
        <v>0</v>
      </c>
      <c r="CG33">
        <v>0</v>
      </c>
      <c r="CH33">
        <v>9988.75</v>
      </c>
      <c r="CI33">
        <v>0</v>
      </c>
      <c r="CJ33">
        <v>1.5289399999999999E-3</v>
      </c>
      <c r="CK33">
        <v>0</v>
      </c>
      <c r="CL33">
        <v>0</v>
      </c>
      <c r="CM33">
        <v>0</v>
      </c>
      <c r="CN33">
        <v>0</v>
      </c>
      <c r="CO33">
        <v>4.13</v>
      </c>
      <c r="CP33">
        <v>0</v>
      </c>
      <c r="CQ33">
        <v>5</v>
      </c>
      <c r="CR33">
        <v>-1.63</v>
      </c>
      <c r="CS33">
        <v>37.186999999999998</v>
      </c>
      <c r="CT33">
        <v>41</v>
      </c>
      <c r="CU33">
        <v>37.936999999999998</v>
      </c>
      <c r="CV33">
        <v>40.311999999999998</v>
      </c>
      <c r="CW33">
        <v>37</v>
      </c>
      <c r="CX33">
        <v>0</v>
      </c>
      <c r="CY33">
        <v>0</v>
      </c>
      <c r="CZ33">
        <v>0</v>
      </c>
      <c r="DA33">
        <v>135.5</v>
      </c>
      <c r="DB33">
        <v>0</v>
      </c>
      <c r="DC33">
        <v>1.871538461538462</v>
      </c>
      <c r="DD33">
        <v>-3.3976069177213288</v>
      </c>
      <c r="DE33">
        <v>12.814700935316949</v>
      </c>
      <c r="DF33">
        <v>2.1173076923076919</v>
      </c>
      <c r="DG33">
        <v>15</v>
      </c>
      <c r="DH33">
        <v>1634249980</v>
      </c>
      <c r="DI33" t="s">
        <v>304</v>
      </c>
      <c r="DJ33">
        <v>1634249979</v>
      </c>
      <c r="DK33">
        <v>1634249980</v>
      </c>
      <c r="DL33">
        <v>134</v>
      </c>
      <c r="DM33">
        <v>1.7000000000000001E-2</v>
      </c>
      <c r="DN33">
        <v>-2E-3</v>
      </c>
      <c r="DO33">
        <v>2.2469999999999999</v>
      </c>
      <c r="DP33">
        <v>0.109</v>
      </c>
      <c r="DQ33">
        <v>400</v>
      </c>
      <c r="DR33">
        <v>18</v>
      </c>
      <c r="DS33">
        <v>0.33</v>
      </c>
      <c r="DT33">
        <v>0.21</v>
      </c>
      <c r="DU33">
        <v>0.1247730463414634</v>
      </c>
      <c r="DV33">
        <v>1.5866874564460069E-2</v>
      </c>
      <c r="DW33">
        <v>2.3168280705068042E-2</v>
      </c>
      <c r="DX33">
        <v>1</v>
      </c>
      <c r="DY33">
        <v>2.1397058823529411</v>
      </c>
      <c r="DZ33">
        <v>-6.4118343195266272</v>
      </c>
      <c r="EA33">
        <v>1.656471241017585</v>
      </c>
      <c r="EB33">
        <v>0</v>
      </c>
      <c r="EC33">
        <v>0.15019299999999999</v>
      </c>
      <c r="ED33">
        <v>-4.7316857142856952E-2</v>
      </c>
      <c r="EE33">
        <v>5.8378778218985223E-3</v>
      </c>
      <c r="EF33">
        <v>1</v>
      </c>
      <c r="EG33">
        <v>2</v>
      </c>
      <c r="EH33">
        <v>3</v>
      </c>
      <c r="EI33" t="s">
        <v>309</v>
      </c>
      <c r="EJ33">
        <v>100</v>
      </c>
      <c r="EK33">
        <v>100</v>
      </c>
      <c r="EL33">
        <v>2.2469999999999999</v>
      </c>
      <c r="EM33">
        <v>0.1158</v>
      </c>
      <c r="EN33">
        <v>1.633728500515679</v>
      </c>
      <c r="EO33">
        <v>1.948427853356016E-3</v>
      </c>
      <c r="EP33">
        <v>-1.17243448438673E-6</v>
      </c>
      <c r="EQ33">
        <v>3.7522437633766031E-10</v>
      </c>
      <c r="ER33">
        <v>-5.5020866747575642E-2</v>
      </c>
      <c r="ES33">
        <v>1.324990706552629E-3</v>
      </c>
      <c r="ET33">
        <v>4.5198677459254959E-4</v>
      </c>
      <c r="EU33">
        <v>-2.6198240979392152E-7</v>
      </c>
      <c r="EV33">
        <v>2</v>
      </c>
      <c r="EW33">
        <v>2078</v>
      </c>
      <c r="EX33">
        <v>1</v>
      </c>
      <c r="EY33">
        <v>28</v>
      </c>
      <c r="EZ33">
        <v>3.9</v>
      </c>
      <c r="FA33">
        <v>3.9</v>
      </c>
      <c r="FB33">
        <v>1.6174299999999999</v>
      </c>
      <c r="FC33">
        <v>2.5354000000000001</v>
      </c>
      <c r="FD33">
        <v>2.8491200000000001</v>
      </c>
      <c r="FE33">
        <v>3.1750500000000001</v>
      </c>
      <c r="FF33">
        <v>3.0981399999999999</v>
      </c>
      <c r="FG33">
        <v>2.4499499999999999</v>
      </c>
      <c r="FH33">
        <v>34.0092</v>
      </c>
      <c r="FI33">
        <v>15.5505</v>
      </c>
      <c r="FJ33">
        <v>18</v>
      </c>
      <c r="FK33">
        <v>1062.25</v>
      </c>
      <c r="FL33">
        <v>743.976</v>
      </c>
      <c r="FM33">
        <v>24.9998</v>
      </c>
      <c r="FN33">
        <v>23.947299999999998</v>
      </c>
      <c r="FO33">
        <v>30.0001</v>
      </c>
      <c r="FP33">
        <v>23.7</v>
      </c>
      <c r="FQ33">
        <v>23.772500000000001</v>
      </c>
      <c r="FR33">
        <v>32.4039</v>
      </c>
      <c r="FS33">
        <v>14.879300000000001</v>
      </c>
      <c r="FT33">
        <v>45.561599999999999</v>
      </c>
      <c r="FU33">
        <v>25</v>
      </c>
      <c r="FV33">
        <v>400</v>
      </c>
      <c r="FW33">
        <v>18.103200000000001</v>
      </c>
      <c r="FX33">
        <v>101.30500000000001</v>
      </c>
      <c r="FY33">
        <v>101.601</v>
      </c>
    </row>
    <row r="34" spans="1:181" x14ac:dyDescent="0.2">
      <c r="A34">
        <v>16</v>
      </c>
      <c r="B34">
        <v>1634250216.5</v>
      </c>
      <c r="C34">
        <v>196</v>
      </c>
      <c r="D34" t="s">
        <v>347</v>
      </c>
      <c r="E34" t="s">
        <v>348</v>
      </c>
      <c r="F34" t="s">
        <v>300</v>
      </c>
      <c r="G34">
        <v>1634250216.5</v>
      </c>
      <c r="H34">
        <f t="shared" si="0"/>
        <v>2.5802779976479375E-4</v>
      </c>
      <c r="I34">
        <f t="shared" si="1"/>
        <v>0.25802779976479373</v>
      </c>
      <c r="J34">
        <f t="shared" si="2"/>
        <v>-0.41323014732516472</v>
      </c>
      <c r="K34">
        <f t="shared" si="3"/>
        <v>400.12299999999999</v>
      </c>
      <c r="L34">
        <f t="shared" si="4"/>
        <v>432.80716192235565</v>
      </c>
      <c r="M34">
        <f t="shared" si="5"/>
        <v>38.897351726847774</v>
      </c>
      <c r="N34">
        <f t="shared" si="6"/>
        <v>35.959952686257992</v>
      </c>
      <c r="O34">
        <f t="shared" si="7"/>
        <v>1.5007409559416159E-2</v>
      </c>
      <c r="P34">
        <f t="shared" si="8"/>
        <v>2.7458840122180233</v>
      </c>
      <c r="Q34">
        <f t="shared" si="9"/>
        <v>1.4961990809745866E-2</v>
      </c>
      <c r="R34">
        <f t="shared" si="10"/>
        <v>9.3553134246572717E-3</v>
      </c>
      <c r="S34">
        <f t="shared" si="11"/>
        <v>0</v>
      </c>
      <c r="T34">
        <f t="shared" si="12"/>
        <v>25.378954370696427</v>
      </c>
      <c r="U34">
        <f t="shared" si="13"/>
        <v>24.828700000000001</v>
      </c>
      <c r="V34">
        <f t="shared" si="14"/>
        <v>3.1473488788685393</v>
      </c>
      <c r="W34">
        <f t="shared" si="15"/>
        <v>50.174436950328442</v>
      </c>
      <c r="X34">
        <f t="shared" si="16"/>
        <v>1.6387215463393998</v>
      </c>
      <c r="Y34">
        <f t="shared" si="17"/>
        <v>3.2660487011776476</v>
      </c>
      <c r="Z34">
        <f t="shared" si="18"/>
        <v>1.5086273325291395</v>
      </c>
      <c r="AA34">
        <f t="shared" si="19"/>
        <v>-11.379025969627405</v>
      </c>
      <c r="AB34">
        <f t="shared" si="20"/>
        <v>92.019239055539117</v>
      </c>
      <c r="AC34">
        <f t="shared" si="21"/>
        <v>7.0985016120074924</v>
      </c>
      <c r="AD34">
        <f t="shared" si="22"/>
        <v>87.738714697919207</v>
      </c>
      <c r="AE34">
        <v>0</v>
      </c>
      <c r="AF34">
        <v>0</v>
      </c>
      <c r="AG34">
        <f t="shared" si="23"/>
        <v>1</v>
      </c>
      <c r="AH34">
        <f t="shared" si="24"/>
        <v>0</v>
      </c>
      <c r="AI34">
        <f t="shared" si="25"/>
        <v>47769.8802890632</v>
      </c>
      <c r="AJ34" t="s">
        <v>302</v>
      </c>
      <c r="AK34" t="s">
        <v>302</v>
      </c>
      <c r="AL34">
        <v>0</v>
      </c>
      <c r="AM34">
        <v>0</v>
      </c>
      <c r="AN34" t="e">
        <f t="shared" si="26"/>
        <v>#DIV/0!</v>
      </c>
      <c r="AO34">
        <v>0</v>
      </c>
      <c r="AP34" t="s">
        <v>302</v>
      </c>
      <c r="AQ34" t="s">
        <v>302</v>
      </c>
      <c r="AR34">
        <v>0</v>
      </c>
      <c r="AS34">
        <v>0</v>
      </c>
      <c r="AT34" t="e">
        <f t="shared" si="27"/>
        <v>#DIV/0!</v>
      </c>
      <c r="AU34">
        <v>0.5</v>
      </c>
      <c r="AV34">
        <f t="shared" si="28"/>
        <v>0</v>
      </c>
      <c r="AW34">
        <f t="shared" si="29"/>
        <v>-0.41323014732516472</v>
      </c>
      <c r="AX34" t="e">
        <f t="shared" si="30"/>
        <v>#DIV/0!</v>
      </c>
      <c r="AY34" t="e">
        <f t="shared" si="31"/>
        <v>#DIV/0!</v>
      </c>
      <c r="AZ34" t="e">
        <f t="shared" si="32"/>
        <v>#DIV/0!</v>
      </c>
      <c r="BA34" t="e">
        <f t="shared" si="33"/>
        <v>#DIV/0!</v>
      </c>
      <c r="BB34" t="s">
        <v>302</v>
      </c>
      <c r="BC34">
        <v>0</v>
      </c>
      <c r="BD34" t="e">
        <f t="shared" si="34"/>
        <v>#DIV/0!</v>
      </c>
      <c r="BE34" t="e">
        <f t="shared" si="35"/>
        <v>#DIV/0!</v>
      </c>
      <c r="BF34" t="e">
        <f t="shared" si="36"/>
        <v>#DIV/0!</v>
      </c>
      <c r="BG34" t="e">
        <f t="shared" si="37"/>
        <v>#DIV/0!</v>
      </c>
      <c r="BH34" t="e">
        <f t="shared" si="38"/>
        <v>#DIV/0!</v>
      </c>
      <c r="BI34" t="e">
        <f t="shared" si="39"/>
        <v>#DIV/0!</v>
      </c>
      <c r="BJ34" t="e">
        <f t="shared" si="40"/>
        <v>#DIV/0!</v>
      </c>
      <c r="BK34" t="e">
        <f t="shared" si="41"/>
        <v>#DIV/0!</v>
      </c>
      <c r="BL34">
        <f t="shared" si="42"/>
        <v>0</v>
      </c>
      <c r="BM34">
        <f t="shared" si="43"/>
        <v>0</v>
      </c>
      <c r="BN34">
        <f t="shared" si="44"/>
        <v>0</v>
      </c>
      <c r="BO34">
        <f t="shared" si="45"/>
        <v>0</v>
      </c>
      <c r="BP34">
        <v>6</v>
      </c>
      <c r="BQ34">
        <v>0.5</v>
      </c>
      <c r="BR34" t="s">
        <v>303</v>
      </c>
      <c r="BS34">
        <v>1634250216.5</v>
      </c>
      <c r="BT34">
        <v>400.12299999999999</v>
      </c>
      <c r="BU34">
        <v>399.93700000000001</v>
      </c>
      <c r="BV34">
        <v>18.233899999999998</v>
      </c>
      <c r="BW34">
        <v>18.081900000000001</v>
      </c>
      <c r="BX34">
        <v>397.87599999999998</v>
      </c>
      <c r="BY34">
        <v>18.118099999999998</v>
      </c>
      <c r="BZ34">
        <v>999.95899999999995</v>
      </c>
      <c r="CA34">
        <v>89.772099999999995</v>
      </c>
      <c r="CB34">
        <v>0.100146</v>
      </c>
      <c r="CC34">
        <v>25.450299999999999</v>
      </c>
      <c r="CD34">
        <v>24.828700000000001</v>
      </c>
      <c r="CE34">
        <v>999.9</v>
      </c>
      <c r="CF34">
        <v>0</v>
      </c>
      <c r="CG34">
        <v>0</v>
      </c>
      <c r="CH34">
        <v>10011.9</v>
      </c>
      <c r="CI34">
        <v>0</v>
      </c>
      <c r="CJ34">
        <v>1.5289399999999999E-3</v>
      </c>
      <c r="CK34">
        <v>0</v>
      </c>
      <c r="CL34">
        <v>0</v>
      </c>
      <c r="CM34">
        <v>0</v>
      </c>
      <c r="CN34">
        <v>0</v>
      </c>
      <c r="CO34">
        <v>-0.09</v>
      </c>
      <c r="CP34">
        <v>0</v>
      </c>
      <c r="CQ34">
        <v>1.29</v>
      </c>
      <c r="CR34">
        <v>-1.98</v>
      </c>
      <c r="CS34">
        <v>37.561999999999998</v>
      </c>
      <c r="CT34">
        <v>40.75</v>
      </c>
      <c r="CU34">
        <v>38.125</v>
      </c>
      <c r="CV34">
        <v>40.125</v>
      </c>
      <c r="CW34">
        <v>36.936999999999998</v>
      </c>
      <c r="CX34">
        <v>0</v>
      </c>
      <c r="CY34">
        <v>0</v>
      </c>
      <c r="CZ34">
        <v>0</v>
      </c>
      <c r="DA34">
        <v>140.29999995231631</v>
      </c>
      <c r="DB34">
        <v>0</v>
      </c>
      <c r="DC34">
        <v>1.969615384615385</v>
      </c>
      <c r="DD34">
        <v>0.8557263931552479</v>
      </c>
      <c r="DE34">
        <v>-5.5435896032207816</v>
      </c>
      <c r="DF34">
        <v>2.3226923076923081</v>
      </c>
      <c r="DG34">
        <v>15</v>
      </c>
      <c r="DH34">
        <v>1634249980</v>
      </c>
      <c r="DI34" t="s">
        <v>304</v>
      </c>
      <c r="DJ34">
        <v>1634249979</v>
      </c>
      <c r="DK34">
        <v>1634249980</v>
      </c>
      <c r="DL34">
        <v>134</v>
      </c>
      <c r="DM34">
        <v>1.7000000000000001E-2</v>
      </c>
      <c r="DN34">
        <v>-2E-3</v>
      </c>
      <c r="DO34">
        <v>2.2469999999999999</v>
      </c>
      <c r="DP34">
        <v>0.109</v>
      </c>
      <c r="DQ34">
        <v>400</v>
      </c>
      <c r="DR34">
        <v>18</v>
      </c>
      <c r="DS34">
        <v>0.33</v>
      </c>
      <c r="DT34">
        <v>0.21</v>
      </c>
      <c r="DU34">
        <v>0.13256175365853659</v>
      </c>
      <c r="DV34">
        <v>0.18525954355400709</v>
      </c>
      <c r="DW34">
        <v>3.1345227811746583E-2</v>
      </c>
      <c r="DX34">
        <v>1</v>
      </c>
      <c r="DY34">
        <v>2.2648571428571431</v>
      </c>
      <c r="DZ34">
        <v>-0.69769080234833192</v>
      </c>
      <c r="EA34">
        <v>1.586684542287689</v>
      </c>
      <c r="EB34">
        <v>1</v>
      </c>
      <c r="EC34">
        <v>0.14901148780487811</v>
      </c>
      <c r="ED34">
        <v>-2.4329247386759519E-2</v>
      </c>
      <c r="EE34">
        <v>5.3068317548459684E-3</v>
      </c>
      <c r="EF34">
        <v>1</v>
      </c>
      <c r="EG34">
        <v>3</v>
      </c>
      <c r="EH34">
        <v>3</v>
      </c>
      <c r="EI34" t="s">
        <v>305</v>
      </c>
      <c r="EJ34">
        <v>100</v>
      </c>
      <c r="EK34">
        <v>100</v>
      </c>
      <c r="EL34">
        <v>2.2469999999999999</v>
      </c>
      <c r="EM34">
        <v>0.1158</v>
      </c>
      <c r="EN34">
        <v>1.633728500515679</v>
      </c>
      <c r="EO34">
        <v>1.948427853356016E-3</v>
      </c>
      <c r="EP34">
        <v>-1.17243448438673E-6</v>
      </c>
      <c r="EQ34">
        <v>3.7522437633766031E-10</v>
      </c>
      <c r="ER34">
        <v>-5.5020866747575642E-2</v>
      </c>
      <c r="ES34">
        <v>1.324990706552629E-3</v>
      </c>
      <c r="ET34">
        <v>4.5198677459254959E-4</v>
      </c>
      <c r="EU34">
        <v>-2.6198240979392152E-7</v>
      </c>
      <c r="EV34">
        <v>2</v>
      </c>
      <c r="EW34">
        <v>2078</v>
      </c>
      <c r="EX34">
        <v>1</v>
      </c>
      <c r="EY34">
        <v>28</v>
      </c>
      <c r="EZ34">
        <v>4</v>
      </c>
      <c r="FA34">
        <v>3.9</v>
      </c>
      <c r="FB34">
        <v>1.6186499999999999</v>
      </c>
      <c r="FC34">
        <v>2.5415000000000001</v>
      </c>
      <c r="FD34">
        <v>2.8491200000000001</v>
      </c>
      <c r="FE34">
        <v>3.1750500000000001</v>
      </c>
      <c r="FF34">
        <v>3.0981399999999999</v>
      </c>
      <c r="FG34">
        <v>2.4365199999999998</v>
      </c>
      <c r="FH34">
        <v>34.0092</v>
      </c>
      <c r="FI34">
        <v>15.541700000000001</v>
      </c>
      <c r="FJ34">
        <v>18</v>
      </c>
      <c r="FK34">
        <v>1061.93</v>
      </c>
      <c r="FL34">
        <v>743.97400000000005</v>
      </c>
      <c r="FM34">
        <v>24.9999</v>
      </c>
      <c r="FN34">
        <v>23.946999999999999</v>
      </c>
      <c r="FO34">
        <v>30.0001</v>
      </c>
      <c r="FP34">
        <v>23.7</v>
      </c>
      <c r="FQ34">
        <v>23.770700000000001</v>
      </c>
      <c r="FR34">
        <v>32.406999999999996</v>
      </c>
      <c r="FS34">
        <v>14.879300000000001</v>
      </c>
      <c r="FT34">
        <v>45.561599999999999</v>
      </c>
      <c r="FU34">
        <v>25</v>
      </c>
      <c r="FV34">
        <v>400</v>
      </c>
      <c r="FW34">
        <v>18.103200000000001</v>
      </c>
      <c r="FX34">
        <v>101.306</v>
      </c>
      <c r="FY34">
        <v>101.599</v>
      </c>
    </row>
    <row r="35" spans="1:181" x14ac:dyDescent="0.2">
      <c r="A35">
        <v>17</v>
      </c>
      <c r="B35">
        <v>1634250221.5</v>
      </c>
      <c r="C35">
        <v>201</v>
      </c>
      <c r="D35" t="s">
        <v>349</v>
      </c>
      <c r="E35" t="s">
        <v>350</v>
      </c>
      <c r="F35" t="s">
        <v>300</v>
      </c>
      <c r="G35">
        <v>1634250221.5</v>
      </c>
      <c r="H35">
        <f t="shared" si="0"/>
        <v>2.6022922120688485E-4</v>
      </c>
      <c r="I35">
        <f t="shared" si="1"/>
        <v>0.26022922120688485</v>
      </c>
      <c r="J35">
        <f t="shared" si="2"/>
        <v>-0.38911830699197131</v>
      </c>
      <c r="K35">
        <f t="shared" si="3"/>
        <v>400.16800000000001</v>
      </c>
      <c r="L35">
        <f t="shared" si="4"/>
        <v>429.98738416756697</v>
      </c>
      <c r="M35">
        <f t="shared" si="5"/>
        <v>38.644124171164805</v>
      </c>
      <c r="N35">
        <f t="shared" si="6"/>
        <v>35.964175812424003</v>
      </c>
      <c r="O35">
        <f t="shared" si="7"/>
        <v>1.5122478937941651E-2</v>
      </c>
      <c r="P35">
        <f t="shared" si="8"/>
        <v>2.7453715118743438</v>
      </c>
      <c r="Q35">
        <f t="shared" si="9"/>
        <v>1.5076353595898921E-2</v>
      </c>
      <c r="R35">
        <f t="shared" si="10"/>
        <v>9.4268533803726125E-3</v>
      </c>
      <c r="S35">
        <f t="shared" si="11"/>
        <v>0</v>
      </c>
      <c r="T35">
        <f t="shared" si="12"/>
        <v>25.374733015196377</v>
      </c>
      <c r="U35">
        <f t="shared" si="13"/>
        <v>24.835000000000001</v>
      </c>
      <c r="V35">
        <f t="shared" si="14"/>
        <v>3.1485327427226233</v>
      </c>
      <c r="W35">
        <f t="shared" si="15"/>
        <v>50.180741420179253</v>
      </c>
      <c r="X35">
        <f t="shared" si="16"/>
        <v>1.6385769133145998</v>
      </c>
      <c r="Y35">
        <f t="shared" si="17"/>
        <v>3.2653501461731618</v>
      </c>
      <c r="Z35">
        <f t="shared" si="18"/>
        <v>1.5099558294080235</v>
      </c>
      <c r="AA35">
        <f t="shared" si="19"/>
        <v>-11.476108655223621</v>
      </c>
      <c r="AB35">
        <f t="shared" si="20"/>
        <v>90.536780455595235</v>
      </c>
      <c r="AC35">
        <f t="shared" si="21"/>
        <v>6.9855409782084896</v>
      </c>
      <c r="AD35">
        <f t="shared" si="22"/>
        <v>86.046212778580099</v>
      </c>
      <c r="AE35">
        <v>0</v>
      </c>
      <c r="AF35">
        <v>0</v>
      </c>
      <c r="AG35">
        <f t="shared" si="23"/>
        <v>1</v>
      </c>
      <c r="AH35">
        <f t="shared" si="24"/>
        <v>0</v>
      </c>
      <c r="AI35">
        <f t="shared" si="25"/>
        <v>47756.539408922268</v>
      </c>
      <c r="AJ35" t="s">
        <v>302</v>
      </c>
      <c r="AK35" t="s">
        <v>302</v>
      </c>
      <c r="AL35">
        <v>0</v>
      </c>
      <c r="AM35">
        <v>0</v>
      </c>
      <c r="AN35" t="e">
        <f t="shared" si="26"/>
        <v>#DIV/0!</v>
      </c>
      <c r="AO35">
        <v>0</v>
      </c>
      <c r="AP35" t="s">
        <v>302</v>
      </c>
      <c r="AQ35" t="s">
        <v>302</v>
      </c>
      <c r="AR35">
        <v>0</v>
      </c>
      <c r="AS35">
        <v>0</v>
      </c>
      <c r="AT35" t="e">
        <f t="shared" si="27"/>
        <v>#DIV/0!</v>
      </c>
      <c r="AU35">
        <v>0.5</v>
      </c>
      <c r="AV35">
        <f t="shared" si="28"/>
        <v>0</v>
      </c>
      <c r="AW35">
        <f t="shared" si="29"/>
        <v>-0.38911830699197131</v>
      </c>
      <c r="AX35" t="e">
        <f t="shared" si="30"/>
        <v>#DIV/0!</v>
      </c>
      <c r="AY35" t="e">
        <f t="shared" si="31"/>
        <v>#DIV/0!</v>
      </c>
      <c r="AZ35" t="e">
        <f t="shared" si="32"/>
        <v>#DIV/0!</v>
      </c>
      <c r="BA35" t="e">
        <f t="shared" si="33"/>
        <v>#DIV/0!</v>
      </c>
      <c r="BB35" t="s">
        <v>302</v>
      </c>
      <c r="BC35">
        <v>0</v>
      </c>
      <c r="BD35" t="e">
        <f t="shared" si="34"/>
        <v>#DIV/0!</v>
      </c>
      <c r="BE35" t="e">
        <f t="shared" si="35"/>
        <v>#DIV/0!</v>
      </c>
      <c r="BF35" t="e">
        <f t="shared" si="36"/>
        <v>#DIV/0!</v>
      </c>
      <c r="BG35" t="e">
        <f t="shared" si="37"/>
        <v>#DIV/0!</v>
      </c>
      <c r="BH35" t="e">
        <f t="shared" si="38"/>
        <v>#DIV/0!</v>
      </c>
      <c r="BI35" t="e">
        <f t="shared" si="39"/>
        <v>#DIV/0!</v>
      </c>
      <c r="BJ35" t="e">
        <f t="shared" si="40"/>
        <v>#DIV/0!</v>
      </c>
      <c r="BK35" t="e">
        <f t="shared" si="41"/>
        <v>#DIV/0!</v>
      </c>
      <c r="BL35">
        <f t="shared" si="42"/>
        <v>0</v>
      </c>
      <c r="BM35">
        <f t="shared" si="43"/>
        <v>0</v>
      </c>
      <c r="BN35">
        <f t="shared" si="44"/>
        <v>0</v>
      </c>
      <c r="BO35">
        <f t="shared" si="45"/>
        <v>0</v>
      </c>
      <c r="BP35">
        <v>6</v>
      </c>
      <c r="BQ35">
        <v>0.5</v>
      </c>
      <c r="BR35" t="s">
        <v>303</v>
      </c>
      <c r="BS35">
        <v>1634250221.5</v>
      </c>
      <c r="BT35">
        <v>400.16800000000001</v>
      </c>
      <c r="BU35">
        <v>399.99700000000001</v>
      </c>
      <c r="BV35">
        <v>18.232199999999999</v>
      </c>
      <c r="BW35">
        <v>18.078900000000001</v>
      </c>
      <c r="BX35">
        <v>397.92099999999999</v>
      </c>
      <c r="BY35">
        <v>18.116399999999999</v>
      </c>
      <c r="BZ35">
        <v>999.94</v>
      </c>
      <c r="CA35">
        <v>89.772599999999997</v>
      </c>
      <c r="CB35">
        <v>0.100093</v>
      </c>
      <c r="CC35">
        <v>25.4467</v>
      </c>
      <c r="CD35">
        <v>24.835000000000001</v>
      </c>
      <c r="CE35">
        <v>999.9</v>
      </c>
      <c r="CF35">
        <v>0</v>
      </c>
      <c r="CG35">
        <v>0</v>
      </c>
      <c r="CH35">
        <v>10008.799999999999</v>
      </c>
      <c r="CI35">
        <v>0</v>
      </c>
      <c r="CJ35">
        <v>1.5289399999999999E-3</v>
      </c>
      <c r="CK35">
        <v>0</v>
      </c>
      <c r="CL35">
        <v>0</v>
      </c>
      <c r="CM35">
        <v>0</v>
      </c>
      <c r="CN35">
        <v>0</v>
      </c>
      <c r="CO35">
        <v>-1.63</v>
      </c>
      <c r="CP35">
        <v>0</v>
      </c>
      <c r="CQ35">
        <v>1.67</v>
      </c>
      <c r="CR35">
        <v>-1.62</v>
      </c>
      <c r="CS35">
        <v>37</v>
      </c>
      <c r="CT35">
        <v>40.561999999999998</v>
      </c>
      <c r="CU35">
        <v>37.686999999999998</v>
      </c>
      <c r="CV35">
        <v>39.811999999999998</v>
      </c>
      <c r="CW35">
        <v>36.811999999999998</v>
      </c>
      <c r="CX35">
        <v>0</v>
      </c>
      <c r="CY35">
        <v>0</v>
      </c>
      <c r="CZ35">
        <v>0</v>
      </c>
      <c r="DA35">
        <v>145.0999999046326</v>
      </c>
      <c r="DB35">
        <v>0</v>
      </c>
      <c r="DC35">
        <v>2.2661538461538462</v>
      </c>
      <c r="DD35">
        <v>4.0738460489858737</v>
      </c>
      <c r="DE35">
        <v>-18.338803265403669</v>
      </c>
      <c r="DF35">
        <v>1.4188461538461541</v>
      </c>
      <c r="DG35">
        <v>15</v>
      </c>
      <c r="DH35">
        <v>1634249980</v>
      </c>
      <c r="DI35" t="s">
        <v>304</v>
      </c>
      <c r="DJ35">
        <v>1634249979</v>
      </c>
      <c r="DK35">
        <v>1634249980</v>
      </c>
      <c r="DL35">
        <v>134</v>
      </c>
      <c r="DM35">
        <v>1.7000000000000001E-2</v>
      </c>
      <c r="DN35">
        <v>-2E-3</v>
      </c>
      <c r="DO35">
        <v>2.2469999999999999</v>
      </c>
      <c r="DP35">
        <v>0.109</v>
      </c>
      <c r="DQ35">
        <v>400</v>
      </c>
      <c r="DR35">
        <v>18</v>
      </c>
      <c r="DS35">
        <v>0.33</v>
      </c>
      <c r="DT35">
        <v>0.21</v>
      </c>
      <c r="DU35">
        <v>0.1411892585365854</v>
      </c>
      <c r="DV35">
        <v>8.0625424390244033E-2</v>
      </c>
      <c r="DW35">
        <v>2.7765298090057389E-2</v>
      </c>
      <c r="DX35">
        <v>1</v>
      </c>
      <c r="DY35">
        <v>2.3064705882352938</v>
      </c>
      <c r="DZ35">
        <v>4.706773506948795</v>
      </c>
      <c r="EA35">
        <v>1.737736665816539</v>
      </c>
      <c r="EB35">
        <v>0</v>
      </c>
      <c r="EC35">
        <v>0.1486023170731707</v>
      </c>
      <c r="ED35">
        <v>1.6023512195122061E-2</v>
      </c>
      <c r="EE35">
        <v>4.9326520074189171E-3</v>
      </c>
      <c r="EF35">
        <v>1</v>
      </c>
      <c r="EG35">
        <v>2</v>
      </c>
      <c r="EH35">
        <v>3</v>
      </c>
      <c r="EI35" t="s">
        <v>309</v>
      </c>
      <c r="EJ35">
        <v>100</v>
      </c>
      <c r="EK35">
        <v>100</v>
      </c>
      <c r="EL35">
        <v>2.2469999999999999</v>
      </c>
      <c r="EM35">
        <v>0.1158</v>
      </c>
      <c r="EN35">
        <v>1.633728500515679</v>
      </c>
      <c r="EO35">
        <v>1.948427853356016E-3</v>
      </c>
      <c r="EP35">
        <v>-1.17243448438673E-6</v>
      </c>
      <c r="EQ35">
        <v>3.7522437633766031E-10</v>
      </c>
      <c r="ER35">
        <v>-5.5020866747575642E-2</v>
      </c>
      <c r="ES35">
        <v>1.324990706552629E-3</v>
      </c>
      <c r="ET35">
        <v>4.5198677459254959E-4</v>
      </c>
      <c r="EU35">
        <v>-2.6198240979392152E-7</v>
      </c>
      <c r="EV35">
        <v>2</v>
      </c>
      <c r="EW35">
        <v>2078</v>
      </c>
      <c r="EX35">
        <v>1</v>
      </c>
      <c r="EY35">
        <v>28</v>
      </c>
      <c r="EZ35">
        <v>4</v>
      </c>
      <c r="FA35">
        <v>4</v>
      </c>
      <c r="FB35">
        <v>1.6186499999999999</v>
      </c>
      <c r="FC35">
        <v>2.5427200000000001</v>
      </c>
      <c r="FD35">
        <v>2.8491200000000001</v>
      </c>
      <c r="FE35">
        <v>3.1750500000000001</v>
      </c>
      <c r="FF35">
        <v>3.0981399999999999</v>
      </c>
      <c r="FG35">
        <v>2.3986800000000001</v>
      </c>
      <c r="FH35">
        <v>34.0092</v>
      </c>
      <c r="FI35">
        <v>15.541700000000001</v>
      </c>
      <c r="FJ35">
        <v>18</v>
      </c>
      <c r="FK35">
        <v>1062.7</v>
      </c>
      <c r="FL35">
        <v>743.85599999999999</v>
      </c>
      <c r="FM35">
        <v>25</v>
      </c>
      <c r="FN35">
        <v>23.946999999999999</v>
      </c>
      <c r="FO35">
        <v>30.0001</v>
      </c>
      <c r="FP35">
        <v>23.7</v>
      </c>
      <c r="FQ35">
        <v>23.770499999999998</v>
      </c>
      <c r="FR35">
        <v>32.407800000000002</v>
      </c>
      <c r="FS35">
        <v>14.879300000000001</v>
      </c>
      <c r="FT35">
        <v>45.561599999999999</v>
      </c>
      <c r="FU35">
        <v>25</v>
      </c>
      <c r="FV35">
        <v>400</v>
      </c>
      <c r="FW35">
        <v>18.103200000000001</v>
      </c>
      <c r="FX35">
        <v>101.306</v>
      </c>
      <c r="FY35">
        <v>101.599</v>
      </c>
    </row>
    <row r="36" spans="1:181" x14ac:dyDescent="0.2">
      <c r="A36">
        <v>18</v>
      </c>
      <c r="B36">
        <v>1634250226.5</v>
      </c>
      <c r="C36">
        <v>206</v>
      </c>
      <c r="D36" t="s">
        <v>351</v>
      </c>
      <c r="E36" t="s">
        <v>352</v>
      </c>
      <c r="F36" t="s">
        <v>300</v>
      </c>
      <c r="G36">
        <v>1634250226.5</v>
      </c>
      <c r="H36">
        <f t="shared" si="0"/>
        <v>2.6023696106321811E-4</v>
      </c>
      <c r="I36">
        <f t="shared" si="1"/>
        <v>0.26023696106321809</v>
      </c>
      <c r="J36">
        <f t="shared" si="2"/>
        <v>-0.44413895300227241</v>
      </c>
      <c r="K36">
        <f t="shared" si="3"/>
        <v>400.20499999999998</v>
      </c>
      <c r="L36">
        <f t="shared" si="4"/>
        <v>435.74019076948582</v>
      </c>
      <c r="M36">
        <f t="shared" si="5"/>
        <v>39.161232150861856</v>
      </c>
      <c r="N36">
        <f t="shared" si="6"/>
        <v>35.967581703351996</v>
      </c>
      <c r="O36">
        <f t="shared" si="7"/>
        <v>1.513978758144623E-2</v>
      </c>
      <c r="P36">
        <f t="shared" si="8"/>
        <v>2.7440972845540368</v>
      </c>
      <c r="Q36">
        <f t="shared" si="9"/>
        <v>1.5093535369855093E-2</v>
      </c>
      <c r="R36">
        <f t="shared" si="10"/>
        <v>9.4376033365668917E-3</v>
      </c>
      <c r="S36">
        <f t="shared" si="11"/>
        <v>0</v>
      </c>
      <c r="T36">
        <f t="shared" si="12"/>
        <v>25.370599644144097</v>
      </c>
      <c r="U36">
        <f t="shared" si="13"/>
        <v>24.8247</v>
      </c>
      <c r="V36">
        <f t="shared" si="14"/>
        <v>3.1465974212104921</v>
      </c>
      <c r="W36">
        <f t="shared" si="15"/>
        <v>50.184271001794592</v>
      </c>
      <c r="X36">
        <f t="shared" si="16"/>
        <v>1.6382929920175999</v>
      </c>
      <c r="Y36">
        <f t="shared" si="17"/>
        <v>3.2645547286300416</v>
      </c>
      <c r="Z36">
        <f t="shared" si="18"/>
        <v>1.5083044291928922</v>
      </c>
      <c r="AA36">
        <f t="shared" si="19"/>
        <v>-11.476449982887919</v>
      </c>
      <c r="AB36">
        <f t="shared" si="20"/>
        <v>91.411985616133464</v>
      </c>
      <c r="AC36">
        <f t="shared" si="21"/>
        <v>7.0558331771484255</v>
      </c>
      <c r="AD36">
        <f t="shared" si="22"/>
        <v>86.991368810393965</v>
      </c>
      <c r="AE36">
        <v>0</v>
      </c>
      <c r="AF36">
        <v>0</v>
      </c>
      <c r="AG36">
        <f t="shared" si="23"/>
        <v>1</v>
      </c>
      <c r="AH36">
        <f t="shared" si="24"/>
        <v>0</v>
      </c>
      <c r="AI36">
        <f t="shared" si="25"/>
        <v>47722.577421073394</v>
      </c>
      <c r="AJ36" t="s">
        <v>302</v>
      </c>
      <c r="AK36" t="s">
        <v>302</v>
      </c>
      <c r="AL36">
        <v>0</v>
      </c>
      <c r="AM36">
        <v>0</v>
      </c>
      <c r="AN36" t="e">
        <f t="shared" si="26"/>
        <v>#DIV/0!</v>
      </c>
      <c r="AO36">
        <v>0</v>
      </c>
      <c r="AP36" t="s">
        <v>302</v>
      </c>
      <c r="AQ36" t="s">
        <v>302</v>
      </c>
      <c r="AR36">
        <v>0</v>
      </c>
      <c r="AS36">
        <v>0</v>
      </c>
      <c r="AT36" t="e">
        <f t="shared" si="27"/>
        <v>#DIV/0!</v>
      </c>
      <c r="AU36">
        <v>0.5</v>
      </c>
      <c r="AV36">
        <f t="shared" si="28"/>
        <v>0</v>
      </c>
      <c r="AW36">
        <f t="shared" si="29"/>
        <v>-0.44413895300227241</v>
      </c>
      <c r="AX36" t="e">
        <f t="shared" si="30"/>
        <v>#DIV/0!</v>
      </c>
      <c r="AY36" t="e">
        <f t="shared" si="31"/>
        <v>#DIV/0!</v>
      </c>
      <c r="AZ36" t="e">
        <f t="shared" si="32"/>
        <v>#DIV/0!</v>
      </c>
      <c r="BA36" t="e">
        <f t="shared" si="33"/>
        <v>#DIV/0!</v>
      </c>
      <c r="BB36" t="s">
        <v>302</v>
      </c>
      <c r="BC36">
        <v>0</v>
      </c>
      <c r="BD36" t="e">
        <f t="shared" si="34"/>
        <v>#DIV/0!</v>
      </c>
      <c r="BE36" t="e">
        <f t="shared" si="35"/>
        <v>#DIV/0!</v>
      </c>
      <c r="BF36" t="e">
        <f t="shared" si="36"/>
        <v>#DIV/0!</v>
      </c>
      <c r="BG36" t="e">
        <f t="shared" si="37"/>
        <v>#DIV/0!</v>
      </c>
      <c r="BH36" t="e">
        <f t="shared" si="38"/>
        <v>#DIV/0!</v>
      </c>
      <c r="BI36" t="e">
        <f t="shared" si="39"/>
        <v>#DIV/0!</v>
      </c>
      <c r="BJ36" t="e">
        <f t="shared" si="40"/>
        <v>#DIV/0!</v>
      </c>
      <c r="BK36" t="e">
        <f t="shared" si="41"/>
        <v>#DIV/0!</v>
      </c>
      <c r="BL36">
        <f t="shared" si="42"/>
        <v>0</v>
      </c>
      <c r="BM36">
        <f t="shared" si="43"/>
        <v>0</v>
      </c>
      <c r="BN36">
        <f t="shared" si="44"/>
        <v>0</v>
      </c>
      <c r="BO36">
        <f t="shared" si="45"/>
        <v>0</v>
      </c>
      <c r="BP36">
        <v>6</v>
      </c>
      <c r="BQ36">
        <v>0.5</v>
      </c>
      <c r="BR36" t="s">
        <v>303</v>
      </c>
      <c r="BS36">
        <v>1634250226.5</v>
      </c>
      <c r="BT36">
        <v>400.20499999999998</v>
      </c>
      <c r="BU36">
        <v>400.00099999999998</v>
      </c>
      <c r="BV36">
        <v>18.228999999999999</v>
      </c>
      <c r="BW36">
        <v>18.075700000000001</v>
      </c>
      <c r="BX36">
        <v>397.95800000000003</v>
      </c>
      <c r="BY36">
        <v>18.113199999999999</v>
      </c>
      <c r="BZ36">
        <v>999.97299999999996</v>
      </c>
      <c r="CA36">
        <v>89.772900000000007</v>
      </c>
      <c r="CB36">
        <v>9.9994399999999997E-2</v>
      </c>
      <c r="CC36">
        <v>25.442599999999999</v>
      </c>
      <c r="CD36">
        <v>24.8247</v>
      </c>
      <c r="CE36">
        <v>999.9</v>
      </c>
      <c r="CF36">
        <v>0</v>
      </c>
      <c r="CG36">
        <v>0</v>
      </c>
      <c r="CH36">
        <v>10001.200000000001</v>
      </c>
      <c r="CI36">
        <v>0</v>
      </c>
      <c r="CJ36">
        <v>1.5289399999999999E-3</v>
      </c>
      <c r="CK36">
        <v>0</v>
      </c>
      <c r="CL36">
        <v>0</v>
      </c>
      <c r="CM36">
        <v>0</v>
      </c>
      <c r="CN36">
        <v>0</v>
      </c>
      <c r="CO36">
        <v>1.25</v>
      </c>
      <c r="CP36">
        <v>0</v>
      </c>
      <c r="CQ36">
        <v>-1.56</v>
      </c>
      <c r="CR36">
        <v>-2.5</v>
      </c>
      <c r="CS36">
        <v>37.186999999999998</v>
      </c>
      <c r="CT36">
        <v>40.375</v>
      </c>
      <c r="CU36">
        <v>37.875</v>
      </c>
      <c r="CV36">
        <v>39.625</v>
      </c>
      <c r="CW36">
        <v>36.75</v>
      </c>
      <c r="CX36">
        <v>0</v>
      </c>
      <c r="CY36">
        <v>0</v>
      </c>
      <c r="CZ36">
        <v>0</v>
      </c>
      <c r="DA36">
        <v>150.5</v>
      </c>
      <c r="DB36">
        <v>0</v>
      </c>
      <c r="DC36">
        <v>2.1432000000000002</v>
      </c>
      <c r="DD36">
        <v>-8.08999998493071</v>
      </c>
      <c r="DE36">
        <v>-2.906153947676887</v>
      </c>
      <c r="DF36">
        <v>0.51319999999999988</v>
      </c>
      <c r="DG36">
        <v>15</v>
      </c>
      <c r="DH36">
        <v>1634249980</v>
      </c>
      <c r="DI36" t="s">
        <v>304</v>
      </c>
      <c r="DJ36">
        <v>1634249979</v>
      </c>
      <c r="DK36">
        <v>1634249980</v>
      </c>
      <c r="DL36">
        <v>134</v>
      </c>
      <c r="DM36">
        <v>1.7000000000000001E-2</v>
      </c>
      <c r="DN36">
        <v>-2E-3</v>
      </c>
      <c r="DO36">
        <v>2.2469999999999999</v>
      </c>
      <c r="DP36">
        <v>0.109</v>
      </c>
      <c r="DQ36">
        <v>400</v>
      </c>
      <c r="DR36">
        <v>18</v>
      </c>
      <c r="DS36">
        <v>0.33</v>
      </c>
      <c r="DT36">
        <v>0.21</v>
      </c>
      <c r="DU36">
        <v>0.15760695121951221</v>
      </c>
      <c r="DV36">
        <v>0.24460501045296171</v>
      </c>
      <c r="DW36">
        <v>3.6414144901733593E-2</v>
      </c>
      <c r="DX36">
        <v>1</v>
      </c>
      <c r="DY36">
        <v>1.9750000000000001</v>
      </c>
      <c r="DZ36">
        <v>-1.664581572273881</v>
      </c>
      <c r="EA36">
        <v>1.9950515989199229</v>
      </c>
      <c r="EB36">
        <v>0</v>
      </c>
      <c r="EC36">
        <v>0.14932763414634151</v>
      </c>
      <c r="ED36">
        <v>4.4602243902438957E-2</v>
      </c>
      <c r="EE36">
        <v>4.8695135168249967E-3</v>
      </c>
      <c r="EF36">
        <v>1</v>
      </c>
      <c r="EG36">
        <v>2</v>
      </c>
      <c r="EH36">
        <v>3</v>
      </c>
      <c r="EI36" t="s">
        <v>309</v>
      </c>
      <c r="EJ36">
        <v>100</v>
      </c>
      <c r="EK36">
        <v>100</v>
      </c>
      <c r="EL36">
        <v>2.2469999999999999</v>
      </c>
      <c r="EM36">
        <v>0.1158</v>
      </c>
      <c r="EN36">
        <v>1.633728500515679</v>
      </c>
      <c r="EO36">
        <v>1.948427853356016E-3</v>
      </c>
      <c r="EP36">
        <v>-1.17243448438673E-6</v>
      </c>
      <c r="EQ36">
        <v>3.7522437633766031E-10</v>
      </c>
      <c r="ER36">
        <v>-5.5020866747575642E-2</v>
      </c>
      <c r="ES36">
        <v>1.324990706552629E-3</v>
      </c>
      <c r="ET36">
        <v>4.5198677459254959E-4</v>
      </c>
      <c r="EU36">
        <v>-2.6198240979392152E-7</v>
      </c>
      <c r="EV36">
        <v>2</v>
      </c>
      <c r="EW36">
        <v>2078</v>
      </c>
      <c r="EX36">
        <v>1</v>
      </c>
      <c r="EY36">
        <v>28</v>
      </c>
      <c r="EZ36">
        <v>4.0999999999999996</v>
      </c>
      <c r="FA36">
        <v>4.0999999999999996</v>
      </c>
      <c r="FB36">
        <v>1.6186499999999999</v>
      </c>
      <c r="FC36">
        <v>2.5439500000000002</v>
      </c>
      <c r="FD36">
        <v>2.8491200000000001</v>
      </c>
      <c r="FE36">
        <v>3.1750500000000001</v>
      </c>
      <c r="FF36">
        <v>3.0981399999999999</v>
      </c>
      <c r="FG36">
        <v>2.4206500000000002</v>
      </c>
      <c r="FH36">
        <v>34.0092</v>
      </c>
      <c r="FI36">
        <v>15.541700000000001</v>
      </c>
      <c r="FJ36">
        <v>18</v>
      </c>
      <c r="FK36">
        <v>1062.04</v>
      </c>
      <c r="FL36">
        <v>743.85599999999999</v>
      </c>
      <c r="FM36">
        <v>24.9999</v>
      </c>
      <c r="FN36">
        <v>23.946999999999999</v>
      </c>
      <c r="FO36">
        <v>30.0001</v>
      </c>
      <c r="FP36">
        <v>23.698</v>
      </c>
      <c r="FQ36">
        <v>23.770499999999998</v>
      </c>
      <c r="FR36">
        <v>32.406300000000002</v>
      </c>
      <c r="FS36">
        <v>14.879300000000001</v>
      </c>
      <c r="FT36">
        <v>45.561599999999999</v>
      </c>
      <c r="FU36">
        <v>25</v>
      </c>
      <c r="FV36">
        <v>400</v>
      </c>
      <c r="FW36">
        <v>18.103200000000001</v>
      </c>
      <c r="FX36">
        <v>101.307</v>
      </c>
      <c r="FY36">
        <v>101.598</v>
      </c>
    </row>
    <row r="37" spans="1:181" x14ac:dyDescent="0.2">
      <c r="A37">
        <v>19</v>
      </c>
      <c r="B37">
        <v>1634250231.5</v>
      </c>
      <c r="C37">
        <v>211</v>
      </c>
      <c r="D37" t="s">
        <v>353</v>
      </c>
      <c r="E37" t="s">
        <v>354</v>
      </c>
      <c r="F37" t="s">
        <v>300</v>
      </c>
      <c r="G37">
        <v>1634250231.5</v>
      </c>
      <c r="H37">
        <f t="shared" si="0"/>
        <v>2.619487646303295E-4</v>
      </c>
      <c r="I37">
        <f t="shared" si="1"/>
        <v>0.26194876463032951</v>
      </c>
      <c r="J37">
        <f t="shared" si="2"/>
        <v>-0.43983985001500753</v>
      </c>
      <c r="K37">
        <f t="shared" si="3"/>
        <v>400.19200000000001</v>
      </c>
      <c r="L37">
        <f t="shared" si="4"/>
        <v>435.06057689083434</v>
      </c>
      <c r="M37">
        <f t="shared" si="5"/>
        <v>39.100878399976544</v>
      </c>
      <c r="N37">
        <f t="shared" si="6"/>
        <v>35.967080355731206</v>
      </c>
      <c r="O37">
        <f t="shared" si="7"/>
        <v>1.5202851632867951E-2</v>
      </c>
      <c r="P37">
        <f t="shared" si="8"/>
        <v>2.7447748193582555</v>
      </c>
      <c r="Q37">
        <f t="shared" si="9"/>
        <v>1.515622541099856E-2</v>
      </c>
      <c r="R37">
        <f t="shared" si="10"/>
        <v>9.4768180735945885E-3</v>
      </c>
      <c r="S37">
        <f t="shared" si="11"/>
        <v>0</v>
      </c>
      <c r="T37">
        <f t="shared" si="12"/>
        <v>25.366542451677876</v>
      </c>
      <c r="U37">
        <f t="shared" si="13"/>
        <v>24.843</v>
      </c>
      <c r="V37">
        <f t="shared" si="14"/>
        <v>3.1500366227572489</v>
      </c>
      <c r="W37">
        <f t="shared" si="15"/>
        <v>50.188778952754795</v>
      </c>
      <c r="X37">
        <f t="shared" si="16"/>
        <v>1.6380897004330401</v>
      </c>
      <c r="Y37">
        <f t="shared" si="17"/>
        <v>3.2638564528040339</v>
      </c>
      <c r="Z37">
        <f t="shared" si="18"/>
        <v>1.5119469223242088</v>
      </c>
      <c r="AA37">
        <f t="shared" si="19"/>
        <v>-11.551940520197531</v>
      </c>
      <c r="AB37">
        <f t="shared" si="20"/>
        <v>88.193874836500413</v>
      </c>
      <c r="AC37">
        <f t="shared" si="21"/>
        <v>6.8062587624691959</v>
      </c>
      <c r="AD37">
        <f t="shared" si="22"/>
        <v>83.448193078772078</v>
      </c>
      <c r="AE37">
        <v>0</v>
      </c>
      <c r="AF37">
        <v>0</v>
      </c>
      <c r="AG37">
        <f t="shared" si="23"/>
        <v>1</v>
      </c>
      <c r="AH37">
        <f t="shared" si="24"/>
        <v>0</v>
      </c>
      <c r="AI37">
        <f t="shared" si="25"/>
        <v>47741.606676448049</v>
      </c>
      <c r="AJ37" t="s">
        <v>302</v>
      </c>
      <c r="AK37" t="s">
        <v>302</v>
      </c>
      <c r="AL37">
        <v>0</v>
      </c>
      <c r="AM37">
        <v>0</v>
      </c>
      <c r="AN37" t="e">
        <f t="shared" si="26"/>
        <v>#DIV/0!</v>
      </c>
      <c r="AO37">
        <v>0</v>
      </c>
      <c r="AP37" t="s">
        <v>302</v>
      </c>
      <c r="AQ37" t="s">
        <v>302</v>
      </c>
      <c r="AR37">
        <v>0</v>
      </c>
      <c r="AS37">
        <v>0</v>
      </c>
      <c r="AT37" t="e">
        <f t="shared" si="27"/>
        <v>#DIV/0!</v>
      </c>
      <c r="AU37">
        <v>0.5</v>
      </c>
      <c r="AV37">
        <f t="shared" si="28"/>
        <v>0</v>
      </c>
      <c r="AW37">
        <f t="shared" si="29"/>
        <v>-0.43983985001500753</v>
      </c>
      <c r="AX37" t="e">
        <f t="shared" si="30"/>
        <v>#DIV/0!</v>
      </c>
      <c r="AY37" t="e">
        <f t="shared" si="31"/>
        <v>#DIV/0!</v>
      </c>
      <c r="AZ37" t="e">
        <f t="shared" si="32"/>
        <v>#DIV/0!</v>
      </c>
      <c r="BA37" t="e">
        <f t="shared" si="33"/>
        <v>#DIV/0!</v>
      </c>
      <c r="BB37" t="s">
        <v>302</v>
      </c>
      <c r="BC37">
        <v>0</v>
      </c>
      <c r="BD37" t="e">
        <f t="shared" si="34"/>
        <v>#DIV/0!</v>
      </c>
      <c r="BE37" t="e">
        <f t="shared" si="35"/>
        <v>#DIV/0!</v>
      </c>
      <c r="BF37" t="e">
        <f t="shared" si="36"/>
        <v>#DIV/0!</v>
      </c>
      <c r="BG37" t="e">
        <f t="shared" si="37"/>
        <v>#DIV/0!</v>
      </c>
      <c r="BH37" t="e">
        <f t="shared" si="38"/>
        <v>#DIV/0!</v>
      </c>
      <c r="BI37" t="e">
        <f t="shared" si="39"/>
        <v>#DIV/0!</v>
      </c>
      <c r="BJ37" t="e">
        <f t="shared" si="40"/>
        <v>#DIV/0!</v>
      </c>
      <c r="BK37" t="e">
        <f t="shared" si="41"/>
        <v>#DIV/0!</v>
      </c>
      <c r="BL37">
        <f t="shared" si="42"/>
        <v>0</v>
      </c>
      <c r="BM37">
        <f t="shared" si="43"/>
        <v>0</v>
      </c>
      <c r="BN37">
        <f t="shared" si="44"/>
        <v>0</v>
      </c>
      <c r="BO37">
        <f t="shared" si="45"/>
        <v>0</v>
      </c>
      <c r="BP37">
        <v>6</v>
      </c>
      <c r="BQ37">
        <v>0.5</v>
      </c>
      <c r="BR37" t="s">
        <v>303</v>
      </c>
      <c r="BS37">
        <v>1634250231.5</v>
      </c>
      <c r="BT37">
        <v>400.19200000000001</v>
      </c>
      <c r="BU37">
        <v>399.99099999999999</v>
      </c>
      <c r="BV37">
        <v>18.226400000000002</v>
      </c>
      <c r="BW37">
        <v>18.072099999999999</v>
      </c>
      <c r="BX37">
        <v>397.94499999999999</v>
      </c>
      <c r="BY37">
        <v>18.110800000000001</v>
      </c>
      <c r="BZ37">
        <v>1000.03</v>
      </c>
      <c r="CA37">
        <v>89.774900000000002</v>
      </c>
      <c r="CB37">
        <v>9.9661100000000002E-2</v>
      </c>
      <c r="CC37">
        <v>25.439</v>
      </c>
      <c r="CD37">
        <v>24.843</v>
      </c>
      <c r="CE37">
        <v>999.9</v>
      </c>
      <c r="CF37">
        <v>0</v>
      </c>
      <c r="CG37">
        <v>0</v>
      </c>
      <c r="CH37">
        <v>10005</v>
      </c>
      <c r="CI37">
        <v>0</v>
      </c>
      <c r="CJ37">
        <v>1.5289399999999999E-3</v>
      </c>
      <c r="CK37">
        <v>0</v>
      </c>
      <c r="CL37">
        <v>0</v>
      </c>
      <c r="CM37">
        <v>0</v>
      </c>
      <c r="CN37">
        <v>0</v>
      </c>
      <c r="CO37">
        <v>-0.28000000000000003</v>
      </c>
      <c r="CP37">
        <v>0</v>
      </c>
      <c r="CQ37">
        <v>2.1800000000000002</v>
      </c>
      <c r="CR37">
        <v>-1.74</v>
      </c>
      <c r="CS37">
        <v>36.625</v>
      </c>
      <c r="CT37">
        <v>40.186999999999998</v>
      </c>
      <c r="CU37">
        <v>37.25</v>
      </c>
      <c r="CV37">
        <v>39.25</v>
      </c>
      <c r="CW37">
        <v>36.561999999999998</v>
      </c>
      <c r="CX37">
        <v>0</v>
      </c>
      <c r="CY37">
        <v>0</v>
      </c>
      <c r="CZ37">
        <v>0</v>
      </c>
      <c r="DA37">
        <v>155.29999995231631</v>
      </c>
      <c r="DB37">
        <v>0</v>
      </c>
      <c r="DC37">
        <v>1.7188000000000001</v>
      </c>
      <c r="DD37">
        <v>-10.382307681059229</v>
      </c>
      <c r="DE37">
        <v>3.4684614734771921</v>
      </c>
      <c r="DF37">
        <v>0.1244</v>
      </c>
      <c r="DG37">
        <v>15</v>
      </c>
      <c r="DH37">
        <v>1634249980</v>
      </c>
      <c r="DI37" t="s">
        <v>304</v>
      </c>
      <c r="DJ37">
        <v>1634249979</v>
      </c>
      <c r="DK37">
        <v>1634249980</v>
      </c>
      <c r="DL37">
        <v>134</v>
      </c>
      <c r="DM37">
        <v>1.7000000000000001E-2</v>
      </c>
      <c r="DN37">
        <v>-2E-3</v>
      </c>
      <c r="DO37">
        <v>2.2469999999999999</v>
      </c>
      <c r="DP37">
        <v>0.109</v>
      </c>
      <c r="DQ37">
        <v>400</v>
      </c>
      <c r="DR37">
        <v>18</v>
      </c>
      <c r="DS37">
        <v>0.33</v>
      </c>
      <c r="DT37">
        <v>0.21</v>
      </c>
      <c r="DU37">
        <v>0.171190243902439</v>
      </c>
      <c r="DV37">
        <v>0.1342779721254358</v>
      </c>
      <c r="DW37">
        <v>3.2061149222270657E-2</v>
      </c>
      <c r="DX37">
        <v>1</v>
      </c>
      <c r="DY37">
        <v>1.9631428571428571</v>
      </c>
      <c r="DZ37">
        <v>-3.595068493150686</v>
      </c>
      <c r="EA37">
        <v>1.9947714103605549</v>
      </c>
      <c r="EB37">
        <v>0</v>
      </c>
      <c r="EC37">
        <v>0.15251668292682921</v>
      </c>
      <c r="ED37">
        <v>1.952719860627166E-2</v>
      </c>
      <c r="EE37">
        <v>2.0493840768842121E-3</v>
      </c>
      <c r="EF37">
        <v>1</v>
      </c>
      <c r="EG37">
        <v>2</v>
      </c>
      <c r="EH37">
        <v>3</v>
      </c>
      <c r="EI37" t="s">
        <v>309</v>
      </c>
      <c r="EJ37">
        <v>100</v>
      </c>
      <c r="EK37">
        <v>100</v>
      </c>
      <c r="EL37">
        <v>2.2469999999999999</v>
      </c>
      <c r="EM37">
        <v>0.11559999999999999</v>
      </c>
      <c r="EN37">
        <v>1.633728500515679</v>
      </c>
      <c r="EO37">
        <v>1.948427853356016E-3</v>
      </c>
      <c r="EP37">
        <v>-1.17243448438673E-6</v>
      </c>
      <c r="EQ37">
        <v>3.7522437633766031E-10</v>
      </c>
      <c r="ER37">
        <v>-5.5020866747575642E-2</v>
      </c>
      <c r="ES37">
        <v>1.324990706552629E-3</v>
      </c>
      <c r="ET37">
        <v>4.5198677459254959E-4</v>
      </c>
      <c r="EU37">
        <v>-2.6198240979392152E-7</v>
      </c>
      <c r="EV37">
        <v>2</v>
      </c>
      <c r="EW37">
        <v>2078</v>
      </c>
      <c r="EX37">
        <v>1</v>
      </c>
      <c r="EY37">
        <v>28</v>
      </c>
      <c r="EZ37">
        <v>4.2</v>
      </c>
      <c r="FA37">
        <v>4.2</v>
      </c>
      <c r="FB37">
        <v>1.6186499999999999</v>
      </c>
      <c r="FC37">
        <v>2.5366200000000001</v>
      </c>
      <c r="FD37">
        <v>2.8491200000000001</v>
      </c>
      <c r="FE37">
        <v>3.1750500000000001</v>
      </c>
      <c r="FF37">
        <v>3.0981399999999999</v>
      </c>
      <c r="FG37">
        <v>2.4365199999999998</v>
      </c>
      <c r="FH37">
        <v>34.0092</v>
      </c>
      <c r="FI37">
        <v>15.541700000000001</v>
      </c>
      <c r="FJ37">
        <v>18</v>
      </c>
      <c r="FK37">
        <v>1063.27</v>
      </c>
      <c r="FL37">
        <v>743.92499999999995</v>
      </c>
      <c r="FM37">
        <v>24.9998</v>
      </c>
      <c r="FN37">
        <v>23.9468</v>
      </c>
      <c r="FO37">
        <v>30</v>
      </c>
      <c r="FP37">
        <v>23.698</v>
      </c>
      <c r="FQ37">
        <v>23.770499999999998</v>
      </c>
      <c r="FR37">
        <v>32.407299999999999</v>
      </c>
      <c r="FS37">
        <v>14.879300000000001</v>
      </c>
      <c r="FT37">
        <v>45.561599999999999</v>
      </c>
      <c r="FU37">
        <v>25</v>
      </c>
      <c r="FV37">
        <v>400</v>
      </c>
      <c r="FW37">
        <v>18.103200000000001</v>
      </c>
      <c r="FX37">
        <v>101.307</v>
      </c>
      <c r="FY37">
        <v>101.6</v>
      </c>
    </row>
    <row r="38" spans="1:181" x14ac:dyDescent="0.2">
      <c r="A38">
        <v>20</v>
      </c>
      <c r="B38">
        <v>1634250236.5</v>
      </c>
      <c r="C38">
        <v>216</v>
      </c>
      <c r="D38" t="s">
        <v>355</v>
      </c>
      <c r="E38" t="s">
        <v>356</v>
      </c>
      <c r="F38" t="s">
        <v>300</v>
      </c>
      <c r="G38">
        <v>1634250236.5</v>
      </c>
      <c r="H38">
        <f t="shared" si="0"/>
        <v>2.6279126759461884E-4</v>
      </c>
      <c r="I38">
        <f t="shared" si="1"/>
        <v>0.26279126759461885</v>
      </c>
      <c r="J38">
        <f t="shared" si="2"/>
        <v>-0.3051637071359089</v>
      </c>
      <c r="K38">
        <f t="shared" si="3"/>
        <v>400.17200000000003</v>
      </c>
      <c r="L38">
        <f t="shared" si="4"/>
        <v>420.95070626521624</v>
      </c>
      <c r="M38">
        <f t="shared" si="5"/>
        <v>37.831998175828211</v>
      </c>
      <c r="N38">
        <f t="shared" si="6"/>
        <v>35.964558673240802</v>
      </c>
      <c r="O38">
        <f t="shared" si="7"/>
        <v>1.5230325655435707E-2</v>
      </c>
      <c r="P38">
        <f t="shared" si="8"/>
        <v>2.7491536389297857</v>
      </c>
      <c r="Q38">
        <f t="shared" si="9"/>
        <v>1.518360532605734E-2</v>
      </c>
      <c r="R38">
        <f t="shared" si="10"/>
        <v>9.4939389489837704E-3</v>
      </c>
      <c r="S38">
        <f t="shared" si="11"/>
        <v>0</v>
      </c>
      <c r="T38">
        <f t="shared" si="12"/>
        <v>25.361816641321706</v>
      </c>
      <c r="U38">
        <f t="shared" si="13"/>
        <v>24.852</v>
      </c>
      <c r="V38">
        <f t="shared" si="14"/>
        <v>3.1517292381474808</v>
      </c>
      <c r="W38">
        <f t="shared" si="15"/>
        <v>50.190471720292898</v>
      </c>
      <c r="X38">
        <f t="shared" si="16"/>
        <v>1.6376972251113602</v>
      </c>
      <c r="Y38">
        <f t="shared" si="17"/>
        <v>3.2629644013670629</v>
      </c>
      <c r="Z38">
        <f t="shared" si="18"/>
        <v>1.5140320130361207</v>
      </c>
      <c r="AA38">
        <f t="shared" si="19"/>
        <v>-11.58909490092269</v>
      </c>
      <c r="AB38">
        <f t="shared" si="20"/>
        <v>86.318884859906646</v>
      </c>
      <c r="AC38">
        <f t="shared" si="21"/>
        <v>6.6510950942505866</v>
      </c>
      <c r="AD38">
        <f t="shared" si="22"/>
        <v>81.380885053234536</v>
      </c>
      <c r="AE38">
        <v>0</v>
      </c>
      <c r="AF38">
        <v>0</v>
      </c>
      <c r="AG38">
        <f t="shared" si="23"/>
        <v>1</v>
      </c>
      <c r="AH38">
        <f t="shared" si="24"/>
        <v>0</v>
      </c>
      <c r="AI38">
        <f t="shared" si="25"/>
        <v>47861.341082331834</v>
      </c>
      <c r="AJ38" t="s">
        <v>302</v>
      </c>
      <c r="AK38" t="s">
        <v>302</v>
      </c>
      <c r="AL38">
        <v>0</v>
      </c>
      <c r="AM38">
        <v>0</v>
      </c>
      <c r="AN38" t="e">
        <f t="shared" si="26"/>
        <v>#DIV/0!</v>
      </c>
      <c r="AO38">
        <v>0</v>
      </c>
      <c r="AP38" t="s">
        <v>302</v>
      </c>
      <c r="AQ38" t="s">
        <v>302</v>
      </c>
      <c r="AR38">
        <v>0</v>
      </c>
      <c r="AS38">
        <v>0</v>
      </c>
      <c r="AT38" t="e">
        <f t="shared" si="27"/>
        <v>#DIV/0!</v>
      </c>
      <c r="AU38">
        <v>0.5</v>
      </c>
      <c r="AV38">
        <f t="shared" si="28"/>
        <v>0</v>
      </c>
      <c r="AW38">
        <f t="shared" si="29"/>
        <v>-0.3051637071359089</v>
      </c>
      <c r="AX38" t="e">
        <f t="shared" si="30"/>
        <v>#DIV/0!</v>
      </c>
      <c r="AY38" t="e">
        <f t="shared" si="31"/>
        <v>#DIV/0!</v>
      </c>
      <c r="AZ38" t="e">
        <f t="shared" si="32"/>
        <v>#DIV/0!</v>
      </c>
      <c r="BA38" t="e">
        <f t="shared" si="33"/>
        <v>#DIV/0!</v>
      </c>
      <c r="BB38" t="s">
        <v>302</v>
      </c>
      <c r="BC38">
        <v>0</v>
      </c>
      <c r="BD38" t="e">
        <f t="shared" si="34"/>
        <v>#DIV/0!</v>
      </c>
      <c r="BE38" t="e">
        <f t="shared" si="35"/>
        <v>#DIV/0!</v>
      </c>
      <c r="BF38" t="e">
        <f t="shared" si="36"/>
        <v>#DIV/0!</v>
      </c>
      <c r="BG38" t="e">
        <f t="shared" si="37"/>
        <v>#DIV/0!</v>
      </c>
      <c r="BH38" t="e">
        <f t="shared" si="38"/>
        <v>#DIV/0!</v>
      </c>
      <c r="BI38" t="e">
        <f t="shared" si="39"/>
        <v>#DIV/0!</v>
      </c>
      <c r="BJ38" t="e">
        <f t="shared" si="40"/>
        <v>#DIV/0!</v>
      </c>
      <c r="BK38" t="e">
        <f t="shared" si="41"/>
        <v>#DIV/0!</v>
      </c>
      <c r="BL38">
        <f t="shared" si="42"/>
        <v>0</v>
      </c>
      <c r="BM38">
        <f t="shared" si="43"/>
        <v>0</v>
      </c>
      <c r="BN38">
        <f t="shared" si="44"/>
        <v>0</v>
      </c>
      <c r="BO38">
        <f t="shared" si="45"/>
        <v>0</v>
      </c>
      <c r="BP38">
        <v>6</v>
      </c>
      <c r="BQ38">
        <v>0.5</v>
      </c>
      <c r="BR38" t="s">
        <v>303</v>
      </c>
      <c r="BS38">
        <v>1634250236.5</v>
      </c>
      <c r="BT38">
        <v>400.17200000000003</v>
      </c>
      <c r="BU38">
        <v>400.05200000000002</v>
      </c>
      <c r="BV38">
        <v>18.2224</v>
      </c>
      <c r="BW38">
        <v>18.067599999999999</v>
      </c>
      <c r="BX38">
        <v>397.92500000000001</v>
      </c>
      <c r="BY38">
        <v>18.1068</v>
      </c>
      <c r="BZ38">
        <v>1000.01</v>
      </c>
      <c r="CA38">
        <v>89.773300000000006</v>
      </c>
      <c r="CB38">
        <v>9.9451399999999995E-2</v>
      </c>
      <c r="CC38">
        <v>25.4344</v>
      </c>
      <c r="CD38">
        <v>24.852</v>
      </c>
      <c r="CE38">
        <v>999.9</v>
      </c>
      <c r="CF38">
        <v>0</v>
      </c>
      <c r="CG38">
        <v>0</v>
      </c>
      <c r="CH38">
        <v>10031.200000000001</v>
      </c>
      <c r="CI38">
        <v>0</v>
      </c>
      <c r="CJ38">
        <v>1.5289399999999999E-3</v>
      </c>
      <c r="CK38">
        <v>0</v>
      </c>
      <c r="CL38">
        <v>0</v>
      </c>
      <c r="CM38">
        <v>0</v>
      </c>
      <c r="CN38">
        <v>0</v>
      </c>
      <c r="CO38">
        <v>2.0099999999999998</v>
      </c>
      <c r="CP38">
        <v>0</v>
      </c>
      <c r="CQ38">
        <v>-0.92</v>
      </c>
      <c r="CR38">
        <v>-1.95</v>
      </c>
      <c r="CS38">
        <v>37</v>
      </c>
      <c r="CT38">
        <v>40</v>
      </c>
      <c r="CU38">
        <v>37.5</v>
      </c>
      <c r="CV38">
        <v>39.125</v>
      </c>
      <c r="CW38">
        <v>36.436999999999998</v>
      </c>
      <c r="CX38">
        <v>0</v>
      </c>
      <c r="CY38">
        <v>0</v>
      </c>
      <c r="CZ38">
        <v>0</v>
      </c>
      <c r="DA38">
        <v>160.0999999046326</v>
      </c>
      <c r="DB38">
        <v>0</v>
      </c>
      <c r="DC38">
        <v>1.8508</v>
      </c>
      <c r="DD38">
        <v>10.60846150181704</v>
      </c>
      <c r="DE38">
        <v>-14.10153852486753</v>
      </c>
      <c r="DF38">
        <v>-0.4</v>
      </c>
      <c r="DG38">
        <v>15</v>
      </c>
      <c r="DH38">
        <v>1634249980</v>
      </c>
      <c r="DI38" t="s">
        <v>304</v>
      </c>
      <c r="DJ38">
        <v>1634249979</v>
      </c>
      <c r="DK38">
        <v>1634249980</v>
      </c>
      <c r="DL38">
        <v>134</v>
      </c>
      <c r="DM38">
        <v>1.7000000000000001E-2</v>
      </c>
      <c r="DN38">
        <v>-2E-3</v>
      </c>
      <c r="DO38">
        <v>2.2469999999999999</v>
      </c>
      <c r="DP38">
        <v>0.109</v>
      </c>
      <c r="DQ38">
        <v>400</v>
      </c>
      <c r="DR38">
        <v>18</v>
      </c>
      <c r="DS38">
        <v>0.33</v>
      </c>
      <c r="DT38">
        <v>0.21</v>
      </c>
      <c r="DU38">
        <v>0.17452858536585369</v>
      </c>
      <c r="DV38">
        <v>2.331765156794418E-2</v>
      </c>
      <c r="DW38">
        <v>3.0916643945099839E-2</v>
      </c>
      <c r="DX38">
        <v>1</v>
      </c>
      <c r="DY38">
        <v>1.9917647058823531</v>
      </c>
      <c r="DZ38">
        <v>2.557350694879176</v>
      </c>
      <c r="EA38">
        <v>2.1456707035717502</v>
      </c>
      <c r="EB38">
        <v>0</v>
      </c>
      <c r="EC38">
        <v>0.1538619268292683</v>
      </c>
      <c r="ED38">
        <v>1.044200696864111E-2</v>
      </c>
      <c r="EE38">
        <v>1.113772941571914E-3</v>
      </c>
      <c r="EF38">
        <v>1</v>
      </c>
      <c r="EG38">
        <v>2</v>
      </c>
      <c r="EH38">
        <v>3</v>
      </c>
      <c r="EI38" t="s">
        <v>309</v>
      </c>
      <c r="EJ38">
        <v>100</v>
      </c>
      <c r="EK38">
        <v>100</v>
      </c>
      <c r="EL38">
        <v>2.2469999999999999</v>
      </c>
      <c r="EM38">
        <v>0.11559999999999999</v>
      </c>
      <c r="EN38">
        <v>1.633728500515679</v>
      </c>
      <c r="EO38">
        <v>1.948427853356016E-3</v>
      </c>
      <c r="EP38">
        <v>-1.17243448438673E-6</v>
      </c>
      <c r="EQ38">
        <v>3.7522437633766031E-10</v>
      </c>
      <c r="ER38">
        <v>-5.5020866747575642E-2</v>
      </c>
      <c r="ES38">
        <v>1.324990706552629E-3</v>
      </c>
      <c r="ET38">
        <v>4.5198677459254959E-4</v>
      </c>
      <c r="EU38">
        <v>-2.6198240979392152E-7</v>
      </c>
      <c r="EV38">
        <v>2</v>
      </c>
      <c r="EW38">
        <v>2078</v>
      </c>
      <c r="EX38">
        <v>1</v>
      </c>
      <c r="EY38">
        <v>28</v>
      </c>
      <c r="EZ38">
        <v>4.3</v>
      </c>
      <c r="FA38">
        <v>4.3</v>
      </c>
      <c r="FB38">
        <v>1.6186499999999999</v>
      </c>
      <c r="FC38">
        <v>2.5366200000000001</v>
      </c>
      <c r="FD38">
        <v>2.8491200000000001</v>
      </c>
      <c r="FE38">
        <v>3.1750500000000001</v>
      </c>
      <c r="FF38">
        <v>3.0981399999999999</v>
      </c>
      <c r="FG38">
        <v>2.4255399999999998</v>
      </c>
      <c r="FH38">
        <v>34.0092</v>
      </c>
      <c r="FI38">
        <v>15.559200000000001</v>
      </c>
      <c r="FJ38">
        <v>18</v>
      </c>
      <c r="FK38">
        <v>1062.47</v>
      </c>
      <c r="FL38">
        <v>743.76400000000001</v>
      </c>
      <c r="FM38">
        <v>24.999700000000001</v>
      </c>
      <c r="FN38">
        <v>23.945</v>
      </c>
      <c r="FO38">
        <v>30</v>
      </c>
      <c r="FP38">
        <v>23.698</v>
      </c>
      <c r="FQ38">
        <v>23.770499999999998</v>
      </c>
      <c r="FR38">
        <v>32.405799999999999</v>
      </c>
      <c r="FS38">
        <v>14.879300000000001</v>
      </c>
      <c r="FT38">
        <v>45.561599999999999</v>
      </c>
      <c r="FU38">
        <v>25</v>
      </c>
      <c r="FV38">
        <v>400</v>
      </c>
      <c r="FW38">
        <v>18.103200000000001</v>
      </c>
      <c r="FX38">
        <v>101.30800000000001</v>
      </c>
      <c r="FY38">
        <v>101.6</v>
      </c>
    </row>
    <row r="39" spans="1:181" x14ac:dyDescent="0.2">
      <c r="A39">
        <v>21</v>
      </c>
      <c r="B39">
        <v>1634250241.5</v>
      </c>
      <c r="C39">
        <v>221</v>
      </c>
      <c r="D39" t="s">
        <v>357</v>
      </c>
      <c r="E39" t="s">
        <v>358</v>
      </c>
      <c r="F39" t="s">
        <v>300</v>
      </c>
      <c r="G39">
        <v>1634250241.5</v>
      </c>
      <c r="H39">
        <f t="shared" si="0"/>
        <v>2.5990929726233579E-4</v>
      </c>
      <c r="I39">
        <f t="shared" si="1"/>
        <v>0.2599092972623358</v>
      </c>
      <c r="J39">
        <f t="shared" si="2"/>
        <v>-0.41067727241970187</v>
      </c>
      <c r="K39">
        <f t="shared" si="3"/>
        <v>400.14499999999998</v>
      </c>
      <c r="L39">
        <f t="shared" si="4"/>
        <v>432.30468903729798</v>
      </c>
      <c r="M39">
        <f t="shared" si="5"/>
        <v>38.854004976143429</v>
      </c>
      <c r="N39">
        <f t="shared" si="6"/>
        <v>35.963606723307002</v>
      </c>
      <c r="O39">
        <f t="shared" si="7"/>
        <v>1.5089059792975755E-2</v>
      </c>
      <c r="P39">
        <f t="shared" si="8"/>
        <v>2.7457515211748413</v>
      </c>
      <c r="Q39">
        <f t="shared" si="9"/>
        <v>1.5043144090825007E-2</v>
      </c>
      <c r="R39">
        <f t="shared" si="10"/>
        <v>9.4060786852418806E-3</v>
      </c>
      <c r="S39">
        <f t="shared" si="11"/>
        <v>0</v>
      </c>
      <c r="T39">
        <f t="shared" si="12"/>
        <v>25.356829790329147</v>
      </c>
      <c r="U39">
        <f t="shared" si="13"/>
        <v>24.8367</v>
      </c>
      <c r="V39">
        <f t="shared" si="14"/>
        <v>3.1488522647172048</v>
      </c>
      <c r="W39">
        <f t="shared" si="15"/>
        <v>50.196859571471499</v>
      </c>
      <c r="X39">
        <f t="shared" si="16"/>
        <v>1.6373509466914802</v>
      </c>
      <c r="Y39">
        <f t="shared" si="17"/>
        <v>3.2618593287896438</v>
      </c>
      <c r="Z39">
        <f t="shared" si="18"/>
        <v>1.5115013180257246</v>
      </c>
      <c r="AA39">
        <f t="shared" si="19"/>
        <v>-11.462000009269008</v>
      </c>
      <c r="AB39">
        <f t="shared" si="20"/>
        <v>87.63314195767002</v>
      </c>
      <c r="AC39">
        <f t="shared" si="21"/>
        <v>6.7600144723243769</v>
      </c>
      <c r="AD39">
        <f t="shared" si="22"/>
        <v>82.931156420725387</v>
      </c>
      <c r="AE39">
        <v>0</v>
      </c>
      <c r="AF39">
        <v>0</v>
      </c>
      <c r="AG39">
        <f t="shared" si="23"/>
        <v>1</v>
      </c>
      <c r="AH39">
        <f t="shared" si="24"/>
        <v>0</v>
      </c>
      <c r="AI39">
        <f t="shared" si="25"/>
        <v>47769.837523007562</v>
      </c>
      <c r="AJ39" t="s">
        <v>302</v>
      </c>
      <c r="AK39" t="s">
        <v>302</v>
      </c>
      <c r="AL39">
        <v>0</v>
      </c>
      <c r="AM39">
        <v>0</v>
      </c>
      <c r="AN39" t="e">
        <f t="shared" si="26"/>
        <v>#DIV/0!</v>
      </c>
      <c r="AO39">
        <v>0</v>
      </c>
      <c r="AP39" t="s">
        <v>302</v>
      </c>
      <c r="AQ39" t="s">
        <v>302</v>
      </c>
      <c r="AR39">
        <v>0</v>
      </c>
      <c r="AS39">
        <v>0</v>
      </c>
      <c r="AT39" t="e">
        <f t="shared" si="27"/>
        <v>#DIV/0!</v>
      </c>
      <c r="AU39">
        <v>0.5</v>
      </c>
      <c r="AV39">
        <f t="shared" si="28"/>
        <v>0</v>
      </c>
      <c r="AW39">
        <f t="shared" si="29"/>
        <v>-0.41067727241970187</v>
      </c>
      <c r="AX39" t="e">
        <f t="shared" si="30"/>
        <v>#DIV/0!</v>
      </c>
      <c r="AY39" t="e">
        <f t="shared" si="31"/>
        <v>#DIV/0!</v>
      </c>
      <c r="AZ39" t="e">
        <f t="shared" si="32"/>
        <v>#DIV/0!</v>
      </c>
      <c r="BA39" t="e">
        <f t="shared" si="33"/>
        <v>#DIV/0!</v>
      </c>
      <c r="BB39" t="s">
        <v>302</v>
      </c>
      <c r="BC39">
        <v>0</v>
      </c>
      <c r="BD39" t="e">
        <f t="shared" si="34"/>
        <v>#DIV/0!</v>
      </c>
      <c r="BE39" t="e">
        <f t="shared" si="35"/>
        <v>#DIV/0!</v>
      </c>
      <c r="BF39" t="e">
        <f t="shared" si="36"/>
        <v>#DIV/0!</v>
      </c>
      <c r="BG39" t="e">
        <f t="shared" si="37"/>
        <v>#DIV/0!</v>
      </c>
      <c r="BH39" t="e">
        <f t="shared" si="38"/>
        <v>#DIV/0!</v>
      </c>
      <c r="BI39" t="e">
        <f t="shared" si="39"/>
        <v>#DIV/0!</v>
      </c>
      <c r="BJ39" t="e">
        <f t="shared" si="40"/>
        <v>#DIV/0!</v>
      </c>
      <c r="BK39" t="e">
        <f t="shared" si="41"/>
        <v>#DIV/0!</v>
      </c>
      <c r="BL39">
        <f t="shared" si="42"/>
        <v>0</v>
      </c>
      <c r="BM39">
        <f t="shared" si="43"/>
        <v>0</v>
      </c>
      <c r="BN39">
        <f t="shared" si="44"/>
        <v>0</v>
      </c>
      <c r="BO39">
        <f t="shared" si="45"/>
        <v>0</v>
      </c>
      <c r="BP39">
        <v>6</v>
      </c>
      <c r="BQ39">
        <v>0.5</v>
      </c>
      <c r="BR39" t="s">
        <v>303</v>
      </c>
      <c r="BS39">
        <v>1634250241.5</v>
      </c>
      <c r="BT39">
        <v>400.14499999999998</v>
      </c>
      <c r="BU39">
        <v>399.96100000000001</v>
      </c>
      <c r="BV39">
        <v>18.2178</v>
      </c>
      <c r="BW39">
        <v>18.064699999999998</v>
      </c>
      <c r="BX39">
        <v>397.89800000000002</v>
      </c>
      <c r="BY39">
        <v>18.1023</v>
      </c>
      <c r="BZ39">
        <v>1000.03</v>
      </c>
      <c r="CA39">
        <v>89.776700000000005</v>
      </c>
      <c r="CB39">
        <v>9.9736599999999995E-2</v>
      </c>
      <c r="CC39">
        <v>25.428699999999999</v>
      </c>
      <c r="CD39">
        <v>24.8367</v>
      </c>
      <c r="CE39">
        <v>999.9</v>
      </c>
      <c r="CF39">
        <v>0</v>
      </c>
      <c r="CG39">
        <v>0</v>
      </c>
      <c r="CH39">
        <v>10010.6</v>
      </c>
      <c r="CI39">
        <v>0</v>
      </c>
      <c r="CJ39">
        <v>1.5289399999999999E-3</v>
      </c>
      <c r="CK39">
        <v>0</v>
      </c>
      <c r="CL39">
        <v>0</v>
      </c>
      <c r="CM39">
        <v>0</v>
      </c>
      <c r="CN39">
        <v>0</v>
      </c>
      <c r="CO39">
        <v>2.86</v>
      </c>
      <c r="CP39">
        <v>0</v>
      </c>
      <c r="CQ39">
        <v>-0.9</v>
      </c>
      <c r="CR39">
        <v>-1.37</v>
      </c>
      <c r="CS39">
        <v>36.375</v>
      </c>
      <c r="CT39">
        <v>39.811999999999998</v>
      </c>
      <c r="CU39">
        <v>37</v>
      </c>
      <c r="CV39">
        <v>38.811999999999998</v>
      </c>
      <c r="CW39">
        <v>36.311999999999998</v>
      </c>
      <c r="CX39">
        <v>0</v>
      </c>
      <c r="CY39">
        <v>0</v>
      </c>
      <c r="CZ39">
        <v>0</v>
      </c>
      <c r="DA39">
        <v>165.5</v>
      </c>
      <c r="DB39">
        <v>0</v>
      </c>
      <c r="DC39">
        <v>2.1526923076923081</v>
      </c>
      <c r="DD39">
        <v>4.421538363750793</v>
      </c>
      <c r="DE39">
        <v>-3.1141879499520289</v>
      </c>
      <c r="DF39">
        <v>-1.085769230769231</v>
      </c>
      <c r="DG39">
        <v>15</v>
      </c>
      <c r="DH39">
        <v>1634249980</v>
      </c>
      <c r="DI39" t="s">
        <v>304</v>
      </c>
      <c r="DJ39">
        <v>1634249979</v>
      </c>
      <c r="DK39">
        <v>1634249980</v>
      </c>
      <c r="DL39">
        <v>134</v>
      </c>
      <c r="DM39">
        <v>1.7000000000000001E-2</v>
      </c>
      <c r="DN39">
        <v>-2E-3</v>
      </c>
      <c r="DO39">
        <v>2.2469999999999999</v>
      </c>
      <c r="DP39">
        <v>0.109</v>
      </c>
      <c r="DQ39">
        <v>400</v>
      </c>
      <c r="DR39">
        <v>18</v>
      </c>
      <c r="DS39">
        <v>0.33</v>
      </c>
      <c r="DT39">
        <v>0.21</v>
      </c>
      <c r="DU39">
        <v>0.17218170731707319</v>
      </c>
      <c r="DV39">
        <v>-0.16869177700348401</v>
      </c>
      <c r="DW39">
        <v>3.0467579734694161E-2</v>
      </c>
      <c r="DX39">
        <v>1</v>
      </c>
      <c r="DY39">
        <v>1.8044117647058819</v>
      </c>
      <c r="DZ39">
        <v>4.6420118343195238</v>
      </c>
      <c r="EA39">
        <v>1.984888782150942</v>
      </c>
      <c r="EB39">
        <v>0</v>
      </c>
      <c r="EC39">
        <v>0.15425829268292679</v>
      </c>
      <c r="ED39">
        <v>3.185665505226878E-3</v>
      </c>
      <c r="EE39">
        <v>8.2122817731416988E-4</v>
      </c>
      <c r="EF39">
        <v>1</v>
      </c>
      <c r="EG39">
        <v>2</v>
      </c>
      <c r="EH39">
        <v>3</v>
      </c>
      <c r="EI39" t="s">
        <v>309</v>
      </c>
      <c r="EJ39">
        <v>100</v>
      </c>
      <c r="EK39">
        <v>100</v>
      </c>
      <c r="EL39">
        <v>2.2469999999999999</v>
      </c>
      <c r="EM39">
        <v>0.11550000000000001</v>
      </c>
      <c r="EN39">
        <v>1.633728500515679</v>
      </c>
      <c r="EO39">
        <v>1.948427853356016E-3</v>
      </c>
      <c r="EP39">
        <v>-1.17243448438673E-6</v>
      </c>
      <c r="EQ39">
        <v>3.7522437633766031E-10</v>
      </c>
      <c r="ER39">
        <v>-5.5020866747575642E-2</v>
      </c>
      <c r="ES39">
        <v>1.324990706552629E-3</v>
      </c>
      <c r="ET39">
        <v>4.5198677459254959E-4</v>
      </c>
      <c r="EU39">
        <v>-2.6198240979392152E-7</v>
      </c>
      <c r="EV39">
        <v>2</v>
      </c>
      <c r="EW39">
        <v>2078</v>
      </c>
      <c r="EX39">
        <v>1</v>
      </c>
      <c r="EY39">
        <v>28</v>
      </c>
      <c r="EZ39">
        <v>4.4000000000000004</v>
      </c>
      <c r="FA39">
        <v>4.4000000000000004</v>
      </c>
      <c r="FB39">
        <v>1.6186499999999999</v>
      </c>
      <c r="FC39">
        <v>2.5366200000000001</v>
      </c>
      <c r="FD39">
        <v>2.8491200000000001</v>
      </c>
      <c r="FE39">
        <v>3.1750500000000001</v>
      </c>
      <c r="FF39">
        <v>3.0981399999999999</v>
      </c>
      <c r="FG39">
        <v>2.4414099999999999</v>
      </c>
      <c r="FH39">
        <v>34.0092</v>
      </c>
      <c r="FI39">
        <v>15.5505</v>
      </c>
      <c r="FJ39">
        <v>18</v>
      </c>
      <c r="FK39">
        <v>1063.02</v>
      </c>
      <c r="FL39">
        <v>743.78700000000003</v>
      </c>
      <c r="FM39">
        <v>24.999700000000001</v>
      </c>
      <c r="FN39">
        <v>23.945</v>
      </c>
      <c r="FO39">
        <v>30</v>
      </c>
      <c r="FP39">
        <v>23.698</v>
      </c>
      <c r="FQ39">
        <v>23.770499999999998</v>
      </c>
      <c r="FR39">
        <v>32.407400000000003</v>
      </c>
      <c r="FS39">
        <v>14.879300000000001</v>
      </c>
      <c r="FT39">
        <v>45.561599999999999</v>
      </c>
      <c r="FU39">
        <v>25</v>
      </c>
      <c r="FV39">
        <v>400</v>
      </c>
      <c r="FW39">
        <v>18.103200000000001</v>
      </c>
      <c r="FX39">
        <v>101.30800000000001</v>
      </c>
      <c r="FY39">
        <v>101.6</v>
      </c>
    </row>
    <row r="40" spans="1:181" x14ac:dyDescent="0.2">
      <c r="A40">
        <v>22</v>
      </c>
      <c r="B40">
        <v>1634250246.5</v>
      </c>
      <c r="C40">
        <v>226</v>
      </c>
      <c r="D40" t="s">
        <v>359</v>
      </c>
      <c r="E40" t="s">
        <v>360</v>
      </c>
      <c r="F40" t="s">
        <v>300</v>
      </c>
      <c r="G40">
        <v>1634250246.5</v>
      </c>
      <c r="H40">
        <f t="shared" si="0"/>
        <v>2.6245019352876697E-4</v>
      </c>
      <c r="I40">
        <f t="shared" si="1"/>
        <v>0.26245019352876697</v>
      </c>
      <c r="J40">
        <f t="shared" si="2"/>
        <v>-0.40335759875847227</v>
      </c>
      <c r="K40">
        <f t="shared" si="3"/>
        <v>400.15699999999998</v>
      </c>
      <c r="L40">
        <f t="shared" si="4"/>
        <v>431.12123847295555</v>
      </c>
      <c r="M40">
        <f t="shared" si="5"/>
        <v>38.746319959726129</v>
      </c>
      <c r="N40">
        <f t="shared" si="6"/>
        <v>35.963459399592395</v>
      </c>
      <c r="O40">
        <f t="shared" si="7"/>
        <v>1.5246033846775186E-2</v>
      </c>
      <c r="P40">
        <f t="shared" si="8"/>
        <v>2.7422195414278603</v>
      </c>
      <c r="Q40">
        <f t="shared" si="9"/>
        <v>1.5199099266130904E-2</v>
      </c>
      <c r="R40">
        <f t="shared" si="10"/>
        <v>9.5036418135635223E-3</v>
      </c>
      <c r="S40">
        <f t="shared" si="11"/>
        <v>0</v>
      </c>
      <c r="T40">
        <f t="shared" si="12"/>
        <v>25.353240280661709</v>
      </c>
      <c r="U40">
        <f t="shared" si="13"/>
        <v>24.8309</v>
      </c>
      <c r="V40">
        <f t="shared" si="14"/>
        <v>3.1477622474296001</v>
      </c>
      <c r="W40">
        <f t="shared" si="15"/>
        <v>50.20019483168268</v>
      </c>
      <c r="X40">
        <f t="shared" si="16"/>
        <v>1.6371872902351197</v>
      </c>
      <c r="Y40">
        <f t="shared" si="17"/>
        <v>3.2613166058906358</v>
      </c>
      <c r="Z40">
        <f t="shared" si="18"/>
        <v>1.5105749571944804</v>
      </c>
      <c r="AA40">
        <f t="shared" si="19"/>
        <v>-11.574053534618624</v>
      </c>
      <c r="AB40">
        <f t="shared" si="20"/>
        <v>87.963931250887825</v>
      </c>
      <c r="AC40">
        <f t="shared" si="21"/>
        <v>6.7939773913871013</v>
      </c>
      <c r="AD40">
        <f t="shared" si="22"/>
        <v>83.183855107656299</v>
      </c>
      <c r="AE40">
        <v>0</v>
      </c>
      <c r="AF40">
        <v>0</v>
      </c>
      <c r="AG40">
        <f t="shared" si="23"/>
        <v>1</v>
      </c>
      <c r="AH40">
        <f t="shared" si="24"/>
        <v>0</v>
      </c>
      <c r="AI40">
        <f t="shared" si="25"/>
        <v>47674.245292746302</v>
      </c>
      <c r="AJ40" t="s">
        <v>302</v>
      </c>
      <c r="AK40" t="s">
        <v>302</v>
      </c>
      <c r="AL40">
        <v>0</v>
      </c>
      <c r="AM40">
        <v>0</v>
      </c>
      <c r="AN40" t="e">
        <f t="shared" si="26"/>
        <v>#DIV/0!</v>
      </c>
      <c r="AO40">
        <v>0</v>
      </c>
      <c r="AP40" t="s">
        <v>302</v>
      </c>
      <c r="AQ40" t="s">
        <v>302</v>
      </c>
      <c r="AR40">
        <v>0</v>
      </c>
      <c r="AS40">
        <v>0</v>
      </c>
      <c r="AT40" t="e">
        <f t="shared" si="27"/>
        <v>#DIV/0!</v>
      </c>
      <c r="AU40">
        <v>0.5</v>
      </c>
      <c r="AV40">
        <f t="shared" si="28"/>
        <v>0</v>
      </c>
      <c r="AW40">
        <f t="shared" si="29"/>
        <v>-0.40335759875847227</v>
      </c>
      <c r="AX40" t="e">
        <f t="shared" si="30"/>
        <v>#DIV/0!</v>
      </c>
      <c r="AY40" t="e">
        <f t="shared" si="31"/>
        <v>#DIV/0!</v>
      </c>
      <c r="AZ40" t="e">
        <f t="shared" si="32"/>
        <v>#DIV/0!</v>
      </c>
      <c r="BA40" t="e">
        <f t="shared" si="33"/>
        <v>#DIV/0!</v>
      </c>
      <c r="BB40" t="s">
        <v>302</v>
      </c>
      <c r="BC40">
        <v>0</v>
      </c>
      <c r="BD40" t="e">
        <f t="shared" si="34"/>
        <v>#DIV/0!</v>
      </c>
      <c r="BE40" t="e">
        <f t="shared" si="35"/>
        <v>#DIV/0!</v>
      </c>
      <c r="BF40" t="e">
        <f t="shared" si="36"/>
        <v>#DIV/0!</v>
      </c>
      <c r="BG40" t="e">
        <f t="shared" si="37"/>
        <v>#DIV/0!</v>
      </c>
      <c r="BH40" t="e">
        <f t="shared" si="38"/>
        <v>#DIV/0!</v>
      </c>
      <c r="BI40" t="e">
        <f t="shared" si="39"/>
        <v>#DIV/0!</v>
      </c>
      <c r="BJ40" t="e">
        <f t="shared" si="40"/>
        <v>#DIV/0!</v>
      </c>
      <c r="BK40" t="e">
        <f t="shared" si="41"/>
        <v>#DIV/0!</v>
      </c>
      <c r="BL40">
        <f t="shared" si="42"/>
        <v>0</v>
      </c>
      <c r="BM40">
        <f t="shared" si="43"/>
        <v>0</v>
      </c>
      <c r="BN40">
        <f t="shared" si="44"/>
        <v>0</v>
      </c>
      <c r="BO40">
        <f t="shared" si="45"/>
        <v>0</v>
      </c>
      <c r="BP40">
        <v>6</v>
      </c>
      <c r="BQ40">
        <v>0.5</v>
      </c>
      <c r="BR40" t="s">
        <v>303</v>
      </c>
      <c r="BS40">
        <v>1634250246.5</v>
      </c>
      <c r="BT40">
        <v>400.15699999999998</v>
      </c>
      <c r="BU40">
        <v>399.97800000000001</v>
      </c>
      <c r="BV40">
        <v>18.2166</v>
      </c>
      <c r="BW40">
        <v>18.062000000000001</v>
      </c>
      <c r="BX40">
        <v>397.91</v>
      </c>
      <c r="BY40">
        <v>18.100999999999999</v>
      </c>
      <c r="BZ40">
        <v>1000.01</v>
      </c>
      <c r="CA40">
        <v>89.773399999999995</v>
      </c>
      <c r="CB40">
        <v>9.9973199999999998E-2</v>
      </c>
      <c r="CC40">
        <v>25.425899999999999</v>
      </c>
      <c r="CD40">
        <v>24.8309</v>
      </c>
      <c r="CE40">
        <v>999.9</v>
      </c>
      <c r="CF40">
        <v>0</v>
      </c>
      <c r="CG40">
        <v>0</v>
      </c>
      <c r="CH40">
        <v>9990</v>
      </c>
      <c r="CI40">
        <v>0</v>
      </c>
      <c r="CJ40">
        <v>1.5289399999999999E-3</v>
      </c>
      <c r="CK40">
        <v>0</v>
      </c>
      <c r="CL40">
        <v>0</v>
      </c>
      <c r="CM40">
        <v>0</v>
      </c>
      <c r="CN40">
        <v>0</v>
      </c>
      <c r="CO40">
        <v>0.93</v>
      </c>
      <c r="CP40">
        <v>0</v>
      </c>
      <c r="CQ40">
        <v>-3.47</v>
      </c>
      <c r="CR40">
        <v>-2.0499999999999998</v>
      </c>
      <c r="CS40">
        <v>36.811999999999998</v>
      </c>
      <c r="CT40">
        <v>39.686999999999998</v>
      </c>
      <c r="CU40">
        <v>37.311999999999998</v>
      </c>
      <c r="CV40">
        <v>38.625</v>
      </c>
      <c r="CW40">
        <v>36.25</v>
      </c>
      <c r="CX40">
        <v>0</v>
      </c>
      <c r="CY40">
        <v>0</v>
      </c>
      <c r="CZ40">
        <v>0</v>
      </c>
      <c r="DA40">
        <v>170.29999995231631</v>
      </c>
      <c r="DB40">
        <v>0</v>
      </c>
      <c r="DC40">
        <v>2.160769230769231</v>
      </c>
      <c r="DD40">
        <v>-7.9336753158579629</v>
      </c>
      <c r="DE40">
        <v>-3.171282012753295</v>
      </c>
      <c r="DF40">
        <v>-1.6430769230769231</v>
      </c>
      <c r="DG40">
        <v>15</v>
      </c>
      <c r="DH40">
        <v>1634249980</v>
      </c>
      <c r="DI40" t="s">
        <v>304</v>
      </c>
      <c r="DJ40">
        <v>1634249979</v>
      </c>
      <c r="DK40">
        <v>1634249980</v>
      </c>
      <c r="DL40">
        <v>134</v>
      </c>
      <c r="DM40">
        <v>1.7000000000000001E-2</v>
      </c>
      <c r="DN40">
        <v>-2E-3</v>
      </c>
      <c r="DO40">
        <v>2.2469999999999999</v>
      </c>
      <c r="DP40">
        <v>0.109</v>
      </c>
      <c r="DQ40">
        <v>400</v>
      </c>
      <c r="DR40">
        <v>18</v>
      </c>
      <c r="DS40">
        <v>0.33</v>
      </c>
      <c r="DT40">
        <v>0.21</v>
      </c>
      <c r="DU40">
        <v>0.16566734146341461</v>
      </c>
      <c r="DV40">
        <v>-0.1131045156794425</v>
      </c>
      <c r="DW40">
        <v>2.4798691843556899E-2</v>
      </c>
      <c r="DX40">
        <v>1</v>
      </c>
      <c r="DY40">
        <v>2.0911428571428572</v>
      </c>
      <c r="DZ40">
        <v>0.55232876712328649</v>
      </c>
      <c r="EA40">
        <v>1.787476707426376</v>
      </c>
      <c r="EB40">
        <v>1</v>
      </c>
      <c r="EC40">
        <v>0.15428321951219509</v>
      </c>
      <c r="ED40">
        <v>-3.4228013937282948E-3</v>
      </c>
      <c r="EE40">
        <v>8.1927658488821823E-4</v>
      </c>
      <c r="EF40">
        <v>1</v>
      </c>
      <c r="EG40">
        <v>3</v>
      </c>
      <c r="EH40">
        <v>3</v>
      </c>
      <c r="EI40" t="s">
        <v>305</v>
      </c>
      <c r="EJ40">
        <v>100</v>
      </c>
      <c r="EK40">
        <v>100</v>
      </c>
      <c r="EL40">
        <v>2.2469999999999999</v>
      </c>
      <c r="EM40">
        <v>0.11559999999999999</v>
      </c>
      <c r="EN40">
        <v>1.633728500515679</v>
      </c>
      <c r="EO40">
        <v>1.948427853356016E-3</v>
      </c>
      <c r="EP40">
        <v>-1.17243448438673E-6</v>
      </c>
      <c r="EQ40">
        <v>3.7522437633766031E-10</v>
      </c>
      <c r="ER40">
        <v>-5.5020866747575642E-2</v>
      </c>
      <c r="ES40">
        <v>1.324990706552629E-3</v>
      </c>
      <c r="ET40">
        <v>4.5198677459254959E-4</v>
      </c>
      <c r="EU40">
        <v>-2.6198240979392152E-7</v>
      </c>
      <c r="EV40">
        <v>2</v>
      </c>
      <c r="EW40">
        <v>2078</v>
      </c>
      <c r="EX40">
        <v>1</v>
      </c>
      <c r="EY40">
        <v>28</v>
      </c>
      <c r="EZ40">
        <v>4.5</v>
      </c>
      <c r="FA40">
        <v>4.4000000000000004</v>
      </c>
      <c r="FB40">
        <v>1.6186499999999999</v>
      </c>
      <c r="FC40">
        <v>2.5329600000000001</v>
      </c>
      <c r="FD40">
        <v>2.8491200000000001</v>
      </c>
      <c r="FE40">
        <v>3.1750500000000001</v>
      </c>
      <c r="FF40">
        <v>3.0981399999999999</v>
      </c>
      <c r="FG40">
        <v>2.4426299999999999</v>
      </c>
      <c r="FH40">
        <v>34.0092</v>
      </c>
      <c r="FI40">
        <v>15.5505</v>
      </c>
      <c r="FJ40">
        <v>18</v>
      </c>
      <c r="FK40">
        <v>1062.6400000000001</v>
      </c>
      <c r="FL40">
        <v>744.01300000000003</v>
      </c>
      <c r="FM40">
        <v>24.999700000000001</v>
      </c>
      <c r="FN40">
        <v>23.945</v>
      </c>
      <c r="FO40">
        <v>30</v>
      </c>
      <c r="FP40">
        <v>23.698</v>
      </c>
      <c r="FQ40">
        <v>23.7685</v>
      </c>
      <c r="FR40">
        <v>32.407800000000002</v>
      </c>
      <c r="FS40">
        <v>14.879300000000001</v>
      </c>
      <c r="FT40">
        <v>45.561599999999999</v>
      </c>
      <c r="FU40">
        <v>25</v>
      </c>
      <c r="FV40">
        <v>400</v>
      </c>
      <c r="FW40">
        <v>18.103200000000001</v>
      </c>
      <c r="FX40">
        <v>101.309</v>
      </c>
      <c r="FY40">
        <v>101.6</v>
      </c>
    </row>
    <row r="41" spans="1:181" x14ac:dyDescent="0.2">
      <c r="A41">
        <v>23</v>
      </c>
      <c r="B41">
        <v>1634250251.5</v>
      </c>
      <c r="C41">
        <v>231</v>
      </c>
      <c r="D41" t="s">
        <v>361</v>
      </c>
      <c r="E41" t="s">
        <v>362</v>
      </c>
      <c r="F41" t="s">
        <v>300</v>
      </c>
      <c r="G41">
        <v>1634250251.5</v>
      </c>
      <c r="H41">
        <f t="shared" si="0"/>
        <v>2.5939346876185687E-4</v>
      </c>
      <c r="I41">
        <f t="shared" si="1"/>
        <v>0.25939346876185687</v>
      </c>
      <c r="J41">
        <f t="shared" si="2"/>
        <v>-0.44214520468476837</v>
      </c>
      <c r="K41">
        <f t="shared" si="3"/>
        <v>400.197</v>
      </c>
      <c r="L41">
        <f t="shared" si="4"/>
        <v>435.68770279315021</v>
      </c>
      <c r="M41">
        <f t="shared" si="5"/>
        <v>39.157515679160696</v>
      </c>
      <c r="N41">
        <f t="shared" si="6"/>
        <v>35.967781972705801</v>
      </c>
      <c r="O41">
        <f t="shared" si="7"/>
        <v>1.5084803788660906E-2</v>
      </c>
      <c r="P41">
        <f t="shared" si="8"/>
        <v>2.7434145654809639</v>
      </c>
      <c r="Q41">
        <f t="shared" si="9"/>
        <v>1.5038874979804594E-2</v>
      </c>
      <c r="R41">
        <f t="shared" si="10"/>
        <v>9.4034116585016148E-3</v>
      </c>
      <c r="S41">
        <f t="shared" si="11"/>
        <v>0</v>
      </c>
      <c r="T41">
        <f t="shared" si="12"/>
        <v>25.351215422554823</v>
      </c>
      <c r="U41">
        <f t="shared" si="13"/>
        <v>24.820499999999999</v>
      </c>
      <c r="V41">
        <f t="shared" si="14"/>
        <v>3.1458085594329042</v>
      </c>
      <c r="W41">
        <f t="shared" si="15"/>
        <v>50.199113629804614</v>
      </c>
      <c r="X41">
        <f t="shared" si="16"/>
        <v>1.6368698984107803</v>
      </c>
      <c r="Y41">
        <f t="shared" si="17"/>
        <v>3.2607545832022917</v>
      </c>
      <c r="Z41">
        <f t="shared" si="18"/>
        <v>1.5089386610221238</v>
      </c>
      <c r="AA41">
        <f t="shared" si="19"/>
        <v>-11.439251972397889</v>
      </c>
      <c r="AB41">
        <f t="shared" si="20"/>
        <v>89.111537047661244</v>
      </c>
      <c r="AC41">
        <f t="shared" si="21"/>
        <v>6.8791555797094279</v>
      </c>
      <c r="AD41">
        <f t="shared" si="22"/>
        <v>84.551440654972779</v>
      </c>
      <c r="AE41">
        <v>0</v>
      </c>
      <c r="AF41">
        <v>0</v>
      </c>
      <c r="AG41">
        <f t="shared" si="23"/>
        <v>1</v>
      </c>
      <c r="AH41">
        <f t="shared" si="24"/>
        <v>0</v>
      </c>
      <c r="AI41">
        <f t="shared" si="25"/>
        <v>47707.214056589553</v>
      </c>
      <c r="AJ41" t="s">
        <v>302</v>
      </c>
      <c r="AK41" t="s">
        <v>302</v>
      </c>
      <c r="AL41">
        <v>0</v>
      </c>
      <c r="AM41">
        <v>0</v>
      </c>
      <c r="AN41" t="e">
        <f t="shared" si="26"/>
        <v>#DIV/0!</v>
      </c>
      <c r="AO41">
        <v>0</v>
      </c>
      <c r="AP41" t="s">
        <v>302</v>
      </c>
      <c r="AQ41" t="s">
        <v>302</v>
      </c>
      <c r="AR41">
        <v>0</v>
      </c>
      <c r="AS41">
        <v>0</v>
      </c>
      <c r="AT41" t="e">
        <f t="shared" si="27"/>
        <v>#DIV/0!</v>
      </c>
      <c r="AU41">
        <v>0.5</v>
      </c>
      <c r="AV41">
        <f t="shared" si="28"/>
        <v>0</v>
      </c>
      <c r="AW41">
        <f t="shared" si="29"/>
        <v>-0.44214520468476837</v>
      </c>
      <c r="AX41" t="e">
        <f t="shared" si="30"/>
        <v>#DIV/0!</v>
      </c>
      <c r="AY41" t="e">
        <f t="shared" si="31"/>
        <v>#DIV/0!</v>
      </c>
      <c r="AZ41" t="e">
        <f t="shared" si="32"/>
        <v>#DIV/0!</v>
      </c>
      <c r="BA41" t="e">
        <f t="shared" si="33"/>
        <v>#DIV/0!</v>
      </c>
      <c r="BB41" t="s">
        <v>302</v>
      </c>
      <c r="BC41">
        <v>0</v>
      </c>
      <c r="BD41" t="e">
        <f t="shared" si="34"/>
        <v>#DIV/0!</v>
      </c>
      <c r="BE41" t="e">
        <f t="shared" si="35"/>
        <v>#DIV/0!</v>
      </c>
      <c r="BF41" t="e">
        <f t="shared" si="36"/>
        <v>#DIV/0!</v>
      </c>
      <c r="BG41" t="e">
        <f t="shared" si="37"/>
        <v>#DIV/0!</v>
      </c>
      <c r="BH41" t="e">
        <f t="shared" si="38"/>
        <v>#DIV/0!</v>
      </c>
      <c r="BI41" t="e">
        <f t="shared" si="39"/>
        <v>#DIV/0!</v>
      </c>
      <c r="BJ41" t="e">
        <f t="shared" si="40"/>
        <v>#DIV/0!</v>
      </c>
      <c r="BK41" t="e">
        <f t="shared" si="41"/>
        <v>#DIV/0!</v>
      </c>
      <c r="BL41">
        <f t="shared" si="42"/>
        <v>0</v>
      </c>
      <c r="BM41">
        <f t="shared" si="43"/>
        <v>0</v>
      </c>
      <c r="BN41">
        <f t="shared" si="44"/>
        <v>0</v>
      </c>
      <c r="BO41">
        <f t="shared" si="45"/>
        <v>0</v>
      </c>
      <c r="BP41">
        <v>6</v>
      </c>
      <c r="BQ41">
        <v>0.5</v>
      </c>
      <c r="BR41" t="s">
        <v>303</v>
      </c>
      <c r="BS41">
        <v>1634250251.5</v>
      </c>
      <c r="BT41">
        <v>400.197</v>
      </c>
      <c r="BU41">
        <v>399.99400000000003</v>
      </c>
      <c r="BV41">
        <v>18.212700000000002</v>
      </c>
      <c r="BW41">
        <v>18.059899999999999</v>
      </c>
      <c r="BX41">
        <v>397.95</v>
      </c>
      <c r="BY41">
        <v>18.097300000000001</v>
      </c>
      <c r="BZ41">
        <v>1000.01</v>
      </c>
      <c r="CA41">
        <v>89.775300000000001</v>
      </c>
      <c r="CB41">
        <v>9.9891400000000005E-2</v>
      </c>
      <c r="CC41">
        <v>25.422999999999998</v>
      </c>
      <c r="CD41">
        <v>24.820499999999999</v>
      </c>
      <c r="CE41">
        <v>999.9</v>
      </c>
      <c r="CF41">
        <v>0</v>
      </c>
      <c r="CG41">
        <v>0</v>
      </c>
      <c r="CH41">
        <v>9996.8799999999992</v>
      </c>
      <c r="CI41">
        <v>0</v>
      </c>
      <c r="CJ41">
        <v>1.5289399999999999E-3</v>
      </c>
      <c r="CK41">
        <v>0</v>
      </c>
      <c r="CL41">
        <v>0</v>
      </c>
      <c r="CM41">
        <v>0</v>
      </c>
      <c r="CN41">
        <v>0</v>
      </c>
      <c r="CO41">
        <v>-0.15</v>
      </c>
      <c r="CP41">
        <v>0</v>
      </c>
      <c r="CQ41">
        <v>0.15</v>
      </c>
      <c r="CR41">
        <v>-0.87</v>
      </c>
      <c r="CS41">
        <v>36.125</v>
      </c>
      <c r="CT41">
        <v>39.5</v>
      </c>
      <c r="CU41">
        <v>36.936999999999998</v>
      </c>
      <c r="CV41">
        <v>38.311999999999998</v>
      </c>
      <c r="CW41">
        <v>36.125</v>
      </c>
      <c r="CX41">
        <v>0</v>
      </c>
      <c r="CY41">
        <v>0</v>
      </c>
      <c r="CZ41">
        <v>0</v>
      </c>
      <c r="DA41">
        <v>175.0999999046326</v>
      </c>
      <c r="DB41">
        <v>0</v>
      </c>
      <c r="DC41">
        <v>1.7638461538461541</v>
      </c>
      <c r="DD41">
        <v>-4.7863248219548984</v>
      </c>
      <c r="DE41">
        <v>1.2297435354853741</v>
      </c>
      <c r="DF41">
        <v>-1.277307692307692</v>
      </c>
      <c r="DG41">
        <v>15</v>
      </c>
      <c r="DH41">
        <v>1634249980</v>
      </c>
      <c r="DI41" t="s">
        <v>304</v>
      </c>
      <c r="DJ41">
        <v>1634249979</v>
      </c>
      <c r="DK41">
        <v>1634249980</v>
      </c>
      <c r="DL41">
        <v>134</v>
      </c>
      <c r="DM41">
        <v>1.7000000000000001E-2</v>
      </c>
      <c r="DN41">
        <v>-2E-3</v>
      </c>
      <c r="DO41">
        <v>2.2469999999999999</v>
      </c>
      <c r="DP41">
        <v>0.109</v>
      </c>
      <c r="DQ41">
        <v>400</v>
      </c>
      <c r="DR41">
        <v>18</v>
      </c>
      <c r="DS41">
        <v>0.33</v>
      </c>
      <c r="DT41">
        <v>0.21</v>
      </c>
      <c r="DU41">
        <v>0.16664317073170731</v>
      </c>
      <c r="DV41">
        <v>6.2749672473867188E-2</v>
      </c>
      <c r="DW41">
        <v>2.421859159154734E-2</v>
      </c>
      <c r="DX41">
        <v>1</v>
      </c>
      <c r="DY41">
        <v>2.0667647058823531</v>
      </c>
      <c r="DZ41">
        <v>-3.320515838237136</v>
      </c>
      <c r="EA41">
        <v>1.695457114464892</v>
      </c>
      <c r="EB41">
        <v>0</v>
      </c>
      <c r="EC41">
        <v>0.1542686829268293</v>
      </c>
      <c r="ED41">
        <v>-2.7176445993031088E-3</v>
      </c>
      <c r="EE41">
        <v>7.2892531783221644E-4</v>
      </c>
      <c r="EF41">
        <v>1</v>
      </c>
      <c r="EG41">
        <v>2</v>
      </c>
      <c r="EH41">
        <v>3</v>
      </c>
      <c r="EI41" t="s">
        <v>309</v>
      </c>
      <c r="EJ41">
        <v>100</v>
      </c>
      <c r="EK41">
        <v>100</v>
      </c>
      <c r="EL41">
        <v>2.2469999999999999</v>
      </c>
      <c r="EM41">
        <v>0.1154</v>
      </c>
      <c r="EN41">
        <v>1.633728500515679</v>
      </c>
      <c r="EO41">
        <v>1.948427853356016E-3</v>
      </c>
      <c r="EP41">
        <v>-1.17243448438673E-6</v>
      </c>
      <c r="EQ41">
        <v>3.7522437633766031E-10</v>
      </c>
      <c r="ER41">
        <v>-5.5020866747575642E-2</v>
      </c>
      <c r="ES41">
        <v>1.324990706552629E-3</v>
      </c>
      <c r="ET41">
        <v>4.5198677459254959E-4</v>
      </c>
      <c r="EU41">
        <v>-2.6198240979392152E-7</v>
      </c>
      <c r="EV41">
        <v>2</v>
      </c>
      <c r="EW41">
        <v>2078</v>
      </c>
      <c r="EX41">
        <v>1</v>
      </c>
      <c r="EY41">
        <v>28</v>
      </c>
      <c r="EZ41">
        <v>4.5</v>
      </c>
      <c r="FA41">
        <v>4.5</v>
      </c>
      <c r="FB41">
        <v>1.6186499999999999</v>
      </c>
      <c r="FC41">
        <v>2.5354000000000001</v>
      </c>
      <c r="FD41">
        <v>2.8491200000000001</v>
      </c>
      <c r="FE41">
        <v>3.1750500000000001</v>
      </c>
      <c r="FF41">
        <v>3.0981399999999999</v>
      </c>
      <c r="FG41">
        <v>2.4511699999999998</v>
      </c>
      <c r="FH41">
        <v>34.0092</v>
      </c>
      <c r="FI41">
        <v>15.5505</v>
      </c>
      <c r="FJ41">
        <v>18</v>
      </c>
      <c r="FK41">
        <v>1062.19</v>
      </c>
      <c r="FL41">
        <v>743.87400000000002</v>
      </c>
      <c r="FM41">
        <v>24.999700000000001</v>
      </c>
      <c r="FN41">
        <v>23.9438</v>
      </c>
      <c r="FO41">
        <v>30</v>
      </c>
      <c r="FP41">
        <v>23.696000000000002</v>
      </c>
      <c r="FQ41">
        <v>23.7685</v>
      </c>
      <c r="FR41">
        <v>32.4084</v>
      </c>
      <c r="FS41">
        <v>14.879300000000001</v>
      </c>
      <c r="FT41">
        <v>45.561599999999999</v>
      </c>
      <c r="FU41">
        <v>25</v>
      </c>
      <c r="FV41">
        <v>400</v>
      </c>
      <c r="FW41">
        <v>18.103200000000001</v>
      </c>
      <c r="FX41">
        <v>101.309</v>
      </c>
      <c r="FY41">
        <v>101.601</v>
      </c>
    </row>
    <row r="42" spans="1:181" x14ac:dyDescent="0.2">
      <c r="A42">
        <v>24</v>
      </c>
      <c r="B42">
        <v>1634250256.5</v>
      </c>
      <c r="C42">
        <v>236</v>
      </c>
      <c r="D42" t="s">
        <v>363</v>
      </c>
      <c r="E42" t="s">
        <v>364</v>
      </c>
      <c r="F42" t="s">
        <v>300</v>
      </c>
      <c r="G42">
        <v>1634250256.5</v>
      </c>
      <c r="H42">
        <f t="shared" si="0"/>
        <v>2.4445946693342149E-4</v>
      </c>
      <c r="I42">
        <f t="shared" si="1"/>
        <v>0.24445946693342149</v>
      </c>
      <c r="J42">
        <f t="shared" si="2"/>
        <v>-0.4378414119099811</v>
      </c>
      <c r="K42">
        <f t="shared" si="3"/>
        <v>400.19400000000002</v>
      </c>
      <c r="L42">
        <f t="shared" si="4"/>
        <v>438.02800247488881</v>
      </c>
      <c r="M42">
        <f t="shared" si="5"/>
        <v>39.366843753626611</v>
      </c>
      <c r="N42">
        <f t="shared" si="6"/>
        <v>35.9665925012226</v>
      </c>
      <c r="O42">
        <f t="shared" si="7"/>
        <v>1.4218371924942954E-2</v>
      </c>
      <c r="P42">
        <f t="shared" si="8"/>
        <v>2.7475913008247637</v>
      </c>
      <c r="Q42">
        <f t="shared" si="9"/>
        <v>1.4177621799267225E-2</v>
      </c>
      <c r="R42">
        <f t="shared" si="10"/>
        <v>8.8646650637649385E-3</v>
      </c>
      <c r="S42">
        <f t="shared" si="11"/>
        <v>0</v>
      </c>
      <c r="T42">
        <f t="shared" si="12"/>
        <v>25.350243466498469</v>
      </c>
      <c r="U42">
        <f t="shared" si="13"/>
        <v>24.817499999999999</v>
      </c>
      <c r="V42">
        <f t="shared" si="14"/>
        <v>3.1452451925618168</v>
      </c>
      <c r="W42">
        <f t="shared" si="15"/>
        <v>50.213345431930797</v>
      </c>
      <c r="X42">
        <f t="shared" si="16"/>
        <v>1.63682803651983</v>
      </c>
      <c r="Y42">
        <f t="shared" si="17"/>
        <v>3.2597470302764706</v>
      </c>
      <c r="Z42">
        <f t="shared" si="18"/>
        <v>1.5084171560419868</v>
      </c>
      <c r="AA42">
        <f t="shared" si="19"/>
        <v>-10.780662491763888</v>
      </c>
      <c r="AB42">
        <f t="shared" si="20"/>
        <v>88.921323768701924</v>
      </c>
      <c r="AC42">
        <f t="shared" si="21"/>
        <v>6.8537538384544421</v>
      </c>
      <c r="AD42">
        <f t="shared" si="22"/>
        <v>84.994415115392485</v>
      </c>
      <c r="AE42">
        <v>0</v>
      </c>
      <c r="AF42">
        <v>0</v>
      </c>
      <c r="AG42">
        <f t="shared" si="23"/>
        <v>1</v>
      </c>
      <c r="AH42">
        <f t="shared" si="24"/>
        <v>0</v>
      </c>
      <c r="AI42">
        <f t="shared" si="25"/>
        <v>47821.52287914171</v>
      </c>
      <c r="AJ42" t="s">
        <v>302</v>
      </c>
      <c r="AK42" t="s">
        <v>302</v>
      </c>
      <c r="AL42">
        <v>0</v>
      </c>
      <c r="AM42">
        <v>0</v>
      </c>
      <c r="AN42" t="e">
        <f t="shared" si="26"/>
        <v>#DIV/0!</v>
      </c>
      <c r="AO42">
        <v>0</v>
      </c>
      <c r="AP42" t="s">
        <v>302</v>
      </c>
      <c r="AQ42" t="s">
        <v>302</v>
      </c>
      <c r="AR42">
        <v>0</v>
      </c>
      <c r="AS42">
        <v>0</v>
      </c>
      <c r="AT42" t="e">
        <f t="shared" si="27"/>
        <v>#DIV/0!</v>
      </c>
      <c r="AU42">
        <v>0.5</v>
      </c>
      <c r="AV42">
        <f t="shared" si="28"/>
        <v>0</v>
      </c>
      <c r="AW42">
        <f t="shared" si="29"/>
        <v>-0.4378414119099811</v>
      </c>
      <c r="AX42" t="e">
        <f t="shared" si="30"/>
        <v>#DIV/0!</v>
      </c>
      <c r="AY42" t="e">
        <f t="shared" si="31"/>
        <v>#DIV/0!</v>
      </c>
      <c r="AZ42" t="e">
        <f t="shared" si="32"/>
        <v>#DIV/0!</v>
      </c>
      <c r="BA42" t="e">
        <f t="shared" si="33"/>
        <v>#DIV/0!</v>
      </c>
      <c r="BB42" t="s">
        <v>302</v>
      </c>
      <c r="BC42">
        <v>0</v>
      </c>
      <c r="BD42" t="e">
        <f t="shared" si="34"/>
        <v>#DIV/0!</v>
      </c>
      <c r="BE42" t="e">
        <f t="shared" si="35"/>
        <v>#DIV/0!</v>
      </c>
      <c r="BF42" t="e">
        <f t="shared" si="36"/>
        <v>#DIV/0!</v>
      </c>
      <c r="BG42" t="e">
        <f t="shared" si="37"/>
        <v>#DIV/0!</v>
      </c>
      <c r="BH42" t="e">
        <f t="shared" si="38"/>
        <v>#DIV/0!</v>
      </c>
      <c r="BI42" t="e">
        <f t="shared" si="39"/>
        <v>#DIV/0!</v>
      </c>
      <c r="BJ42" t="e">
        <f t="shared" si="40"/>
        <v>#DIV/0!</v>
      </c>
      <c r="BK42" t="e">
        <f t="shared" si="41"/>
        <v>#DIV/0!</v>
      </c>
      <c r="BL42">
        <f t="shared" si="42"/>
        <v>0</v>
      </c>
      <c r="BM42">
        <f t="shared" si="43"/>
        <v>0</v>
      </c>
      <c r="BN42">
        <f t="shared" si="44"/>
        <v>0</v>
      </c>
      <c r="BO42">
        <f t="shared" si="45"/>
        <v>0</v>
      </c>
      <c r="BP42">
        <v>6</v>
      </c>
      <c r="BQ42">
        <v>0.5</v>
      </c>
      <c r="BR42" t="s">
        <v>303</v>
      </c>
      <c r="BS42">
        <v>1634250256.5</v>
      </c>
      <c r="BT42">
        <v>400.19400000000002</v>
      </c>
      <c r="BU42">
        <v>399.99</v>
      </c>
      <c r="BV42">
        <v>18.212700000000002</v>
      </c>
      <c r="BW42">
        <v>18.0687</v>
      </c>
      <c r="BX42">
        <v>397.947</v>
      </c>
      <c r="BY42">
        <v>18.097200000000001</v>
      </c>
      <c r="BZ42">
        <v>1000.03</v>
      </c>
      <c r="CA42">
        <v>89.773399999999995</v>
      </c>
      <c r="CB42">
        <v>9.9492899999999995E-2</v>
      </c>
      <c r="CC42">
        <v>25.4178</v>
      </c>
      <c r="CD42">
        <v>24.817499999999999</v>
      </c>
      <c r="CE42">
        <v>999.9</v>
      </c>
      <c r="CF42">
        <v>0</v>
      </c>
      <c r="CG42">
        <v>0</v>
      </c>
      <c r="CH42">
        <v>10021.9</v>
      </c>
      <c r="CI42">
        <v>0</v>
      </c>
      <c r="CJ42">
        <v>1.6245000000000001E-3</v>
      </c>
      <c r="CK42">
        <v>0</v>
      </c>
      <c r="CL42">
        <v>0</v>
      </c>
      <c r="CM42">
        <v>0</v>
      </c>
      <c r="CN42">
        <v>0</v>
      </c>
      <c r="CO42">
        <v>4.08</v>
      </c>
      <c r="CP42">
        <v>0</v>
      </c>
      <c r="CQ42">
        <v>-1.34</v>
      </c>
      <c r="CR42">
        <v>-1.1399999999999999</v>
      </c>
      <c r="CS42">
        <v>36.686999999999998</v>
      </c>
      <c r="CT42">
        <v>39.375</v>
      </c>
      <c r="CU42">
        <v>37.186999999999998</v>
      </c>
      <c r="CV42">
        <v>38.25</v>
      </c>
      <c r="CW42">
        <v>36</v>
      </c>
      <c r="CX42">
        <v>0</v>
      </c>
      <c r="CY42">
        <v>0</v>
      </c>
      <c r="CZ42">
        <v>0</v>
      </c>
      <c r="DA42">
        <v>180.5</v>
      </c>
      <c r="DB42">
        <v>0</v>
      </c>
      <c r="DC42">
        <v>1.7756000000000001</v>
      </c>
      <c r="DD42">
        <v>2.478461573373175</v>
      </c>
      <c r="DE42">
        <v>-2.389230849775811</v>
      </c>
      <c r="DF42">
        <v>-1.6756</v>
      </c>
      <c r="DG42">
        <v>15</v>
      </c>
      <c r="DH42">
        <v>1634249980</v>
      </c>
      <c r="DI42" t="s">
        <v>304</v>
      </c>
      <c r="DJ42">
        <v>1634249979</v>
      </c>
      <c r="DK42">
        <v>1634249980</v>
      </c>
      <c r="DL42">
        <v>134</v>
      </c>
      <c r="DM42">
        <v>1.7000000000000001E-2</v>
      </c>
      <c r="DN42">
        <v>-2E-3</v>
      </c>
      <c r="DO42">
        <v>2.2469999999999999</v>
      </c>
      <c r="DP42">
        <v>0.109</v>
      </c>
      <c r="DQ42">
        <v>400</v>
      </c>
      <c r="DR42">
        <v>18</v>
      </c>
      <c r="DS42">
        <v>0.33</v>
      </c>
      <c r="DT42">
        <v>0.21</v>
      </c>
      <c r="DU42">
        <v>0.16911580487804881</v>
      </c>
      <c r="DV42">
        <v>0.17307499651567959</v>
      </c>
      <c r="DW42">
        <v>2.4609186453703569E-2</v>
      </c>
      <c r="DX42">
        <v>1</v>
      </c>
      <c r="DY42">
        <v>1.86</v>
      </c>
      <c r="DZ42">
        <v>-1.1890955198647519</v>
      </c>
      <c r="EA42">
        <v>1.4549509795663831</v>
      </c>
      <c r="EB42">
        <v>0</v>
      </c>
      <c r="EC42">
        <v>0.15340590243902441</v>
      </c>
      <c r="ED42">
        <v>-9.6108919860622352E-3</v>
      </c>
      <c r="EE42">
        <v>1.518650488939118E-3</v>
      </c>
      <c r="EF42">
        <v>1</v>
      </c>
      <c r="EG42">
        <v>2</v>
      </c>
      <c r="EH42">
        <v>3</v>
      </c>
      <c r="EI42" t="s">
        <v>309</v>
      </c>
      <c r="EJ42">
        <v>100</v>
      </c>
      <c r="EK42">
        <v>100</v>
      </c>
      <c r="EL42">
        <v>2.2469999999999999</v>
      </c>
      <c r="EM42">
        <v>0.11550000000000001</v>
      </c>
      <c r="EN42">
        <v>1.633728500515679</v>
      </c>
      <c r="EO42">
        <v>1.948427853356016E-3</v>
      </c>
      <c r="EP42">
        <v>-1.17243448438673E-6</v>
      </c>
      <c r="EQ42">
        <v>3.7522437633766031E-10</v>
      </c>
      <c r="ER42">
        <v>-5.5020866747575642E-2</v>
      </c>
      <c r="ES42">
        <v>1.324990706552629E-3</v>
      </c>
      <c r="ET42">
        <v>4.5198677459254959E-4</v>
      </c>
      <c r="EU42">
        <v>-2.6198240979392152E-7</v>
      </c>
      <c r="EV42">
        <v>2</v>
      </c>
      <c r="EW42">
        <v>2078</v>
      </c>
      <c r="EX42">
        <v>1</v>
      </c>
      <c r="EY42">
        <v>28</v>
      </c>
      <c r="EZ42">
        <v>4.5999999999999996</v>
      </c>
      <c r="FA42">
        <v>4.5999999999999996</v>
      </c>
      <c r="FB42">
        <v>1.6186499999999999</v>
      </c>
      <c r="FC42">
        <v>2.5390600000000001</v>
      </c>
      <c r="FD42">
        <v>2.8491200000000001</v>
      </c>
      <c r="FE42">
        <v>3.1750500000000001</v>
      </c>
      <c r="FF42">
        <v>3.0981399999999999</v>
      </c>
      <c r="FG42">
        <v>2.4108900000000002</v>
      </c>
      <c r="FH42">
        <v>34.0092</v>
      </c>
      <c r="FI42">
        <v>15.532999999999999</v>
      </c>
      <c r="FJ42">
        <v>18</v>
      </c>
      <c r="FK42">
        <v>1063.18</v>
      </c>
      <c r="FL42">
        <v>743.82799999999997</v>
      </c>
      <c r="FM42">
        <v>24.999700000000001</v>
      </c>
      <c r="FN42">
        <v>23.943000000000001</v>
      </c>
      <c r="FO42">
        <v>30</v>
      </c>
      <c r="FP42">
        <v>23.696000000000002</v>
      </c>
      <c r="FQ42">
        <v>23.7685</v>
      </c>
      <c r="FR42">
        <v>32.407400000000003</v>
      </c>
      <c r="FS42">
        <v>14.879300000000001</v>
      </c>
      <c r="FT42">
        <v>45.933500000000002</v>
      </c>
      <c r="FU42">
        <v>25</v>
      </c>
      <c r="FV42">
        <v>400</v>
      </c>
      <c r="FW42">
        <v>18.053999999999998</v>
      </c>
      <c r="FX42">
        <v>101.30800000000001</v>
      </c>
      <c r="FY42">
        <v>101.598</v>
      </c>
    </row>
    <row r="43" spans="1:181" x14ac:dyDescent="0.2">
      <c r="A43">
        <v>25</v>
      </c>
      <c r="B43">
        <v>1634250841</v>
      </c>
      <c r="C43">
        <v>820.5</v>
      </c>
      <c r="D43" t="s">
        <v>367</v>
      </c>
      <c r="E43" t="s">
        <v>368</v>
      </c>
      <c r="F43" t="s">
        <v>300</v>
      </c>
      <c r="G43">
        <v>1634250841</v>
      </c>
      <c r="H43">
        <f t="shared" si="0"/>
        <v>1.2031782969180164E-4</v>
      </c>
      <c r="I43">
        <f t="shared" si="1"/>
        <v>0.12031782969180164</v>
      </c>
      <c r="J43">
        <f t="shared" si="2"/>
        <v>-0.80313743383796232</v>
      </c>
      <c r="K43">
        <f t="shared" si="3"/>
        <v>400.36799999999999</v>
      </c>
      <c r="L43">
        <f t="shared" si="4"/>
        <v>568.17924100452956</v>
      </c>
      <c r="M43">
        <f t="shared" si="5"/>
        <v>51.064325425201204</v>
      </c>
      <c r="N43">
        <f t="shared" si="6"/>
        <v>35.982521652307199</v>
      </c>
      <c r="O43">
        <f t="shared" si="7"/>
        <v>7.1107384341594871E-3</v>
      </c>
      <c r="P43">
        <f t="shared" si="8"/>
        <v>2.7444379445129155</v>
      </c>
      <c r="Q43">
        <f t="shared" si="9"/>
        <v>7.1005189513356779E-3</v>
      </c>
      <c r="R43">
        <f t="shared" si="10"/>
        <v>4.438741280877798E-3</v>
      </c>
      <c r="S43">
        <f t="shared" si="11"/>
        <v>0</v>
      </c>
      <c r="T43">
        <f t="shared" si="12"/>
        <v>25.213610523193704</v>
      </c>
      <c r="U43">
        <f t="shared" si="13"/>
        <v>24.541899999999998</v>
      </c>
      <c r="V43">
        <f t="shared" si="14"/>
        <v>3.0938651827523853</v>
      </c>
      <c r="W43">
        <f t="shared" si="15"/>
        <v>49.920374656996707</v>
      </c>
      <c r="X43">
        <f t="shared" si="16"/>
        <v>1.6108228731532801</v>
      </c>
      <c r="Y43">
        <f t="shared" si="17"/>
        <v>3.2267844226355611</v>
      </c>
      <c r="Z43">
        <f t="shared" si="18"/>
        <v>1.4830423095991052</v>
      </c>
      <c r="AA43">
        <f t="shared" si="19"/>
        <v>-5.3060162894084524</v>
      </c>
      <c r="AB43">
        <f t="shared" si="20"/>
        <v>104.31048761752939</v>
      </c>
      <c r="AC43">
        <f t="shared" si="21"/>
        <v>8.0310696754749351</v>
      </c>
      <c r="AD43">
        <f t="shared" si="22"/>
        <v>107.03554100359587</v>
      </c>
      <c r="AE43">
        <v>0</v>
      </c>
      <c r="AF43">
        <v>0</v>
      </c>
      <c r="AG43">
        <f t="shared" si="23"/>
        <v>1</v>
      </c>
      <c r="AH43">
        <f t="shared" si="24"/>
        <v>0</v>
      </c>
      <c r="AI43">
        <f t="shared" si="25"/>
        <v>47763.177523390776</v>
      </c>
      <c r="AJ43" t="s">
        <v>302</v>
      </c>
      <c r="AK43" t="s">
        <v>302</v>
      </c>
      <c r="AL43">
        <v>0</v>
      </c>
      <c r="AM43">
        <v>0</v>
      </c>
      <c r="AN43" t="e">
        <f t="shared" si="26"/>
        <v>#DIV/0!</v>
      </c>
      <c r="AO43">
        <v>0</v>
      </c>
      <c r="AP43" t="s">
        <v>302</v>
      </c>
      <c r="AQ43" t="s">
        <v>302</v>
      </c>
      <c r="AR43">
        <v>0</v>
      </c>
      <c r="AS43">
        <v>0</v>
      </c>
      <c r="AT43" t="e">
        <f t="shared" si="27"/>
        <v>#DIV/0!</v>
      </c>
      <c r="AU43">
        <v>0.5</v>
      </c>
      <c r="AV43">
        <f t="shared" si="28"/>
        <v>0</v>
      </c>
      <c r="AW43">
        <f t="shared" si="29"/>
        <v>-0.80313743383796232</v>
      </c>
      <c r="AX43" t="e">
        <f t="shared" si="30"/>
        <v>#DIV/0!</v>
      </c>
      <c r="AY43" t="e">
        <f t="shared" si="31"/>
        <v>#DIV/0!</v>
      </c>
      <c r="AZ43" t="e">
        <f t="shared" si="32"/>
        <v>#DIV/0!</v>
      </c>
      <c r="BA43" t="e">
        <f t="shared" si="33"/>
        <v>#DIV/0!</v>
      </c>
      <c r="BB43" t="s">
        <v>302</v>
      </c>
      <c r="BC43">
        <v>0</v>
      </c>
      <c r="BD43" t="e">
        <f t="shared" si="34"/>
        <v>#DIV/0!</v>
      </c>
      <c r="BE43" t="e">
        <f t="shared" si="35"/>
        <v>#DIV/0!</v>
      </c>
      <c r="BF43" t="e">
        <f t="shared" si="36"/>
        <v>#DIV/0!</v>
      </c>
      <c r="BG43" t="e">
        <f t="shared" si="37"/>
        <v>#DIV/0!</v>
      </c>
      <c r="BH43" t="e">
        <f t="shared" si="38"/>
        <v>#DIV/0!</v>
      </c>
      <c r="BI43" t="e">
        <f t="shared" si="39"/>
        <v>#DIV/0!</v>
      </c>
      <c r="BJ43" t="e">
        <f t="shared" si="40"/>
        <v>#DIV/0!</v>
      </c>
      <c r="BK43" t="e">
        <f t="shared" si="41"/>
        <v>#DIV/0!</v>
      </c>
      <c r="BL43">
        <f t="shared" si="42"/>
        <v>0</v>
      </c>
      <c r="BM43">
        <f t="shared" si="43"/>
        <v>0</v>
      </c>
      <c r="BN43">
        <f t="shared" si="44"/>
        <v>0</v>
      </c>
      <c r="BO43">
        <f t="shared" si="45"/>
        <v>0</v>
      </c>
      <c r="BP43">
        <v>6</v>
      </c>
      <c r="BQ43">
        <v>0.5</v>
      </c>
      <c r="BR43" t="s">
        <v>303</v>
      </c>
      <c r="BS43">
        <v>1634250841</v>
      </c>
      <c r="BT43">
        <v>400.36799999999999</v>
      </c>
      <c r="BU43">
        <v>399.91500000000002</v>
      </c>
      <c r="BV43">
        <v>17.923200000000001</v>
      </c>
      <c r="BW43">
        <v>17.8523</v>
      </c>
      <c r="BX43">
        <v>398.13400000000001</v>
      </c>
      <c r="BY43">
        <v>17.811299999999999</v>
      </c>
      <c r="BZ43">
        <v>999.95500000000004</v>
      </c>
      <c r="CA43">
        <v>89.774000000000001</v>
      </c>
      <c r="CB43">
        <v>9.9620399999999998E-2</v>
      </c>
      <c r="CC43">
        <v>25.2469</v>
      </c>
      <c r="CD43">
        <v>24.541899999999998</v>
      </c>
      <c r="CE43">
        <v>999.9</v>
      </c>
      <c r="CF43">
        <v>0</v>
      </c>
      <c r="CG43">
        <v>0</v>
      </c>
      <c r="CH43">
        <v>10003.1</v>
      </c>
      <c r="CI43">
        <v>0</v>
      </c>
      <c r="CJ43">
        <v>1.6245000000000001E-3</v>
      </c>
      <c r="CK43">
        <v>0</v>
      </c>
      <c r="CL43">
        <v>0</v>
      </c>
      <c r="CM43">
        <v>0</v>
      </c>
      <c r="CN43">
        <v>0</v>
      </c>
      <c r="CO43">
        <v>1.4</v>
      </c>
      <c r="CP43">
        <v>0</v>
      </c>
      <c r="CQ43">
        <v>-0.16</v>
      </c>
      <c r="CR43">
        <v>-1.02</v>
      </c>
      <c r="CS43">
        <v>35.561999999999998</v>
      </c>
      <c r="CT43">
        <v>41.686999999999998</v>
      </c>
      <c r="CU43">
        <v>38.186999999999998</v>
      </c>
      <c r="CV43">
        <v>41.686999999999998</v>
      </c>
      <c r="CW43">
        <v>36.686999999999998</v>
      </c>
      <c r="CX43">
        <v>0</v>
      </c>
      <c r="CY43">
        <v>0</v>
      </c>
      <c r="CZ43">
        <v>0</v>
      </c>
      <c r="DA43">
        <v>764.89999985694885</v>
      </c>
      <c r="DB43">
        <v>0</v>
      </c>
      <c r="DC43">
        <v>2.0144000000000002</v>
      </c>
      <c r="DD43">
        <v>-7.8761538114796981</v>
      </c>
      <c r="DE43">
        <v>4.694615501118375</v>
      </c>
      <c r="DF43">
        <v>-2.2143999999999999</v>
      </c>
      <c r="DG43">
        <v>15</v>
      </c>
      <c r="DH43">
        <v>1634250807</v>
      </c>
      <c r="DI43" t="s">
        <v>369</v>
      </c>
      <c r="DJ43">
        <v>1634250807</v>
      </c>
      <c r="DK43">
        <v>1634250806.5</v>
      </c>
      <c r="DL43">
        <v>135</v>
      </c>
      <c r="DM43">
        <v>-1.2999999999999999E-2</v>
      </c>
      <c r="DN43">
        <v>1E-3</v>
      </c>
      <c r="DO43">
        <v>2.234</v>
      </c>
      <c r="DP43">
        <v>0.109</v>
      </c>
      <c r="DQ43">
        <v>400</v>
      </c>
      <c r="DR43">
        <v>18</v>
      </c>
      <c r="DS43">
        <v>0.26</v>
      </c>
      <c r="DT43">
        <v>0.22</v>
      </c>
      <c r="DU43">
        <v>0.33186526829268292</v>
      </c>
      <c r="DV43">
        <v>-2.2229268292682808E-2</v>
      </c>
      <c r="DW43">
        <v>3.9924719240593473E-2</v>
      </c>
      <c r="DX43">
        <v>1</v>
      </c>
      <c r="DY43">
        <v>1.9394117647058819</v>
      </c>
      <c r="DZ43">
        <v>-1.877092138630601</v>
      </c>
      <c r="EA43">
        <v>1.659801443079812</v>
      </c>
      <c r="EB43">
        <v>0</v>
      </c>
      <c r="EC43">
        <v>7.7537578048780489E-2</v>
      </c>
      <c r="ED43">
        <v>4.1878731010453037E-2</v>
      </c>
      <c r="EE43">
        <v>8.8668906919880594E-3</v>
      </c>
      <c r="EF43">
        <v>1</v>
      </c>
      <c r="EG43">
        <v>2</v>
      </c>
      <c r="EH43">
        <v>3</v>
      </c>
      <c r="EI43" t="s">
        <v>309</v>
      </c>
      <c r="EJ43">
        <v>100</v>
      </c>
      <c r="EK43">
        <v>100</v>
      </c>
      <c r="EL43">
        <v>2.234</v>
      </c>
      <c r="EM43">
        <v>0.1119</v>
      </c>
      <c r="EN43">
        <v>1.6207446174027551</v>
      </c>
      <c r="EO43">
        <v>1.948427853356016E-3</v>
      </c>
      <c r="EP43">
        <v>-1.17243448438673E-6</v>
      </c>
      <c r="EQ43">
        <v>3.7522437633766031E-10</v>
      </c>
      <c r="ER43">
        <v>-5.3634172814496027E-2</v>
      </c>
      <c r="ES43">
        <v>1.324990706552629E-3</v>
      </c>
      <c r="ET43">
        <v>4.5198677459254959E-4</v>
      </c>
      <c r="EU43">
        <v>-2.6198240979392152E-7</v>
      </c>
      <c r="EV43">
        <v>2</v>
      </c>
      <c r="EW43">
        <v>2078</v>
      </c>
      <c r="EX43">
        <v>1</v>
      </c>
      <c r="EY43">
        <v>28</v>
      </c>
      <c r="EZ43">
        <v>0.6</v>
      </c>
      <c r="FA43">
        <v>0.6</v>
      </c>
      <c r="FB43">
        <v>1.6186499999999999</v>
      </c>
      <c r="FC43">
        <v>2.5366200000000001</v>
      </c>
      <c r="FD43">
        <v>2.8491200000000001</v>
      </c>
      <c r="FE43">
        <v>3.1750500000000001</v>
      </c>
      <c r="FF43">
        <v>3.0981399999999999</v>
      </c>
      <c r="FG43">
        <v>2.4084500000000002</v>
      </c>
      <c r="FH43">
        <v>34.0092</v>
      </c>
      <c r="FI43">
        <v>15.462899999999999</v>
      </c>
      <c r="FJ43">
        <v>18</v>
      </c>
      <c r="FK43">
        <v>1061.8499999999999</v>
      </c>
      <c r="FL43">
        <v>744.21199999999999</v>
      </c>
      <c r="FM43">
        <v>25.0002</v>
      </c>
      <c r="FN43">
        <v>23.911000000000001</v>
      </c>
      <c r="FO43">
        <v>30</v>
      </c>
      <c r="FP43">
        <v>23.673999999999999</v>
      </c>
      <c r="FQ43">
        <v>23.746600000000001</v>
      </c>
      <c r="FR43">
        <v>32.417700000000004</v>
      </c>
      <c r="FS43">
        <v>14.7684</v>
      </c>
      <c r="FT43">
        <v>47.049199999999999</v>
      </c>
      <c r="FU43">
        <v>25</v>
      </c>
      <c r="FV43">
        <v>400</v>
      </c>
      <c r="FW43">
        <v>17.878399999999999</v>
      </c>
      <c r="FX43">
        <v>101.31699999999999</v>
      </c>
      <c r="FY43">
        <v>101.60299999999999</v>
      </c>
    </row>
    <row r="44" spans="1:181" x14ac:dyDescent="0.2">
      <c r="A44">
        <v>26</v>
      </c>
      <c r="B44">
        <v>1634250846</v>
      </c>
      <c r="C44">
        <v>825.5</v>
      </c>
      <c r="D44" t="s">
        <v>370</v>
      </c>
      <c r="E44" t="s">
        <v>371</v>
      </c>
      <c r="F44" t="s">
        <v>300</v>
      </c>
      <c r="G44">
        <v>1634250846</v>
      </c>
      <c r="H44">
        <f t="shared" si="0"/>
        <v>1.3814220972250025E-4</v>
      </c>
      <c r="I44">
        <f t="shared" si="1"/>
        <v>0.13814220972250024</v>
      </c>
      <c r="J44">
        <f t="shared" si="2"/>
        <v>-0.59696252114698234</v>
      </c>
      <c r="K44">
        <f t="shared" si="3"/>
        <v>400.33699999999999</v>
      </c>
      <c r="L44">
        <f t="shared" si="4"/>
        <v>505.1164996557107</v>
      </c>
      <c r="M44">
        <f t="shared" si="5"/>
        <v>45.397556343207249</v>
      </c>
      <c r="N44">
        <f t="shared" si="6"/>
        <v>35.980455055731198</v>
      </c>
      <c r="O44">
        <f t="shared" si="7"/>
        <v>8.1722414521142109E-3</v>
      </c>
      <c r="P44">
        <f t="shared" si="8"/>
        <v>2.7504801716467187</v>
      </c>
      <c r="Q44">
        <f t="shared" si="9"/>
        <v>8.1587757846305464E-3</v>
      </c>
      <c r="R44">
        <f t="shared" si="10"/>
        <v>5.1004428278556861E-3</v>
      </c>
      <c r="S44">
        <f t="shared" si="11"/>
        <v>0</v>
      </c>
      <c r="T44">
        <f t="shared" si="12"/>
        <v>25.213556968336704</v>
      </c>
      <c r="U44">
        <f t="shared" si="13"/>
        <v>24.5412</v>
      </c>
      <c r="V44">
        <f t="shared" si="14"/>
        <v>3.0937356217937877</v>
      </c>
      <c r="W44">
        <f t="shared" si="15"/>
        <v>49.937188191259771</v>
      </c>
      <c r="X44">
        <f t="shared" si="16"/>
        <v>1.6118257392384001</v>
      </c>
      <c r="Y44">
        <f t="shared" si="17"/>
        <v>3.2277062398169005</v>
      </c>
      <c r="Z44">
        <f t="shared" si="18"/>
        <v>1.4819098825553876</v>
      </c>
      <c r="AA44">
        <f t="shared" si="19"/>
        <v>-6.0920714487622609</v>
      </c>
      <c r="AB44">
        <f t="shared" si="20"/>
        <v>105.35570172331758</v>
      </c>
      <c r="AC44">
        <f t="shared" si="21"/>
        <v>8.09389068315045</v>
      </c>
      <c r="AD44">
        <f t="shared" si="22"/>
        <v>107.35752095770577</v>
      </c>
      <c r="AE44">
        <v>0</v>
      </c>
      <c r="AF44">
        <v>0</v>
      </c>
      <c r="AG44">
        <f t="shared" si="23"/>
        <v>1</v>
      </c>
      <c r="AH44">
        <f t="shared" si="24"/>
        <v>0</v>
      </c>
      <c r="AI44">
        <f t="shared" si="25"/>
        <v>47926.817127495386</v>
      </c>
      <c r="AJ44" t="s">
        <v>302</v>
      </c>
      <c r="AK44" t="s">
        <v>302</v>
      </c>
      <c r="AL44">
        <v>0</v>
      </c>
      <c r="AM44">
        <v>0</v>
      </c>
      <c r="AN44" t="e">
        <f t="shared" si="26"/>
        <v>#DIV/0!</v>
      </c>
      <c r="AO44">
        <v>0</v>
      </c>
      <c r="AP44" t="s">
        <v>302</v>
      </c>
      <c r="AQ44" t="s">
        <v>302</v>
      </c>
      <c r="AR44">
        <v>0</v>
      </c>
      <c r="AS44">
        <v>0</v>
      </c>
      <c r="AT44" t="e">
        <f t="shared" si="27"/>
        <v>#DIV/0!</v>
      </c>
      <c r="AU44">
        <v>0.5</v>
      </c>
      <c r="AV44">
        <f t="shared" si="28"/>
        <v>0</v>
      </c>
      <c r="AW44">
        <f t="shared" si="29"/>
        <v>-0.59696252114698234</v>
      </c>
      <c r="AX44" t="e">
        <f t="shared" si="30"/>
        <v>#DIV/0!</v>
      </c>
      <c r="AY44" t="e">
        <f t="shared" si="31"/>
        <v>#DIV/0!</v>
      </c>
      <c r="AZ44" t="e">
        <f t="shared" si="32"/>
        <v>#DIV/0!</v>
      </c>
      <c r="BA44" t="e">
        <f t="shared" si="33"/>
        <v>#DIV/0!</v>
      </c>
      <c r="BB44" t="s">
        <v>302</v>
      </c>
      <c r="BC44">
        <v>0</v>
      </c>
      <c r="BD44" t="e">
        <f t="shared" si="34"/>
        <v>#DIV/0!</v>
      </c>
      <c r="BE44" t="e">
        <f t="shared" si="35"/>
        <v>#DIV/0!</v>
      </c>
      <c r="BF44" t="e">
        <f t="shared" si="36"/>
        <v>#DIV/0!</v>
      </c>
      <c r="BG44" t="e">
        <f t="shared" si="37"/>
        <v>#DIV/0!</v>
      </c>
      <c r="BH44" t="e">
        <f t="shared" si="38"/>
        <v>#DIV/0!</v>
      </c>
      <c r="BI44" t="e">
        <f t="shared" si="39"/>
        <v>#DIV/0!</v>
      </c>
      <c r="BJ44" t="e">
        <f t="shared" si="40"/>
        <v>#DIV/0!</v>
      </c>
      <c r="BK44" t="e">
        <f t="shared" si="41"/>
        <v>#DIV/0!</v>
      </c>
      <c r="BL44">
        <f t="shared" si="42"/>
        <v>0</v>
      </c>
      <c r="BM44">
        <f t="shared" si="43"/>
        <v>0</v>
      </c>
      <c r="BN44">
        <f t="shared" si="44"/>
        <v>0</v>
      </c>
      <c r="BO44">
        <f t="shared" si="45"/>
        <v>0</v>
      </c>
      <c r="BP44">
        <v>6</v>
      </c>
      <c r="BQ44">
        <v>0.5</v>
      </c>
      <c r="BR44" t="s">
        <v>303</v>
      </c>
      <c r="BS44">
        <v>1634250846</v>
      </c>
      <c r="BT44">
        <v>400.33699999999999</v>
      </c>
      <c r="BU44">
        <v>400.012</v>
      </c>
      <c r="BV44">
        <v>17.934000000000001</v>
      </c>
      <c r="BW44">
        <v>17.852599999999999</v>
      </c>
      <c r="BX44">
        <v>398.10300000000001</v>
      </c>
      <c r="BY44">
        <v>17.821899999999999</v>
      </c>
      <c r="BZ44">
        <v>999.98599999999999</v>
      </c>
      <c r="CA44">
        <v>89.775899999999993</v>
      </c>
      <c r="CB44">
        <v>9.9517599999999998E-2</v>
      </c>
      <c r="CC44">
        <v>25.2517</v>
      </c>
      <c r="CD44">
        <v>24.5412</v>
      </c>
      <c r="CE44">
        <v>999.9</v>
      </c>
      <c r="CF44">
        <v>0</v>
      </c>
      <c r="CG44">
        <v>0</v>
      </c>
      <c r="CH44">
        <v>10038.799999999999</v>
      </c>
      <c r="CI44">
        <v>0</v>
      </c>
      <c r="CJ44">
        <v>1.5289399999999999E-3</v>
      </c>
      <c r="CK44">
        <v>0</v>
      </c>
      <c r="CL44">
        <v>0</v>
      </c>
      <c r="CM44">
        <v>0</v>
      </c>
      <c r="CN44">
        <v>0</v>
      </c>
      <c r="CO44">
        <v>5.14</v>
      </c>
      <c r="CP44">
        <v>0</v>
      </c>
      <c r="CQ44">
        <v>-2.87</v>
      </c>
      <c r="CR44">
        <v>-1.97</v>
      </c>
      <c r="CS44">
        <v>36.936999999999998</v>
      </c>
      <c r="CT44">
        <v>41.686999999999998</v>
      </c>
      <c r="CU44">
        <v>38.125</v>
      </c>
      <c r="CV44">
        <v>41.686999999999998</v>
      </c>
      <c r="CW44">
        <v>36.686999999999998</v>
      </c>
      <c r="CX44">
        <v>0</v>
      </c>
      <c r="CY44">
        <v>0</v>
      </c>
      <c r="CZ44">
        <v>0</v>
      </c>
      <c r="DA44">
        <v>769.69999980926514</v>
      </c>
      <c r="DB44">
        <v>0</v>
      </c>
      <c r="DC44">
        <v>2.2784</v>
      </c>
      <c r="DD44">
        <v>6.6300000263177461</v>
      </c>
      <c r="DE44">
        <v>0.16384621052816531</v>
      </c>
      <c r="DF44">
        <v>-2.3780000000000001</v>
      </c>
      <c r="DG44">
        <v>15</v>
      </c>
      <c r="DH44">
        <v>1634250807</v>
      </c>
      <c r="DI44" t="s">
        <v>369</v>
      </c>
      <c r="DJ44">
        <v>1634250807</v>
      </c>
      <c r="DK44">
        <v>1634250806.5</v>
      </c>
      <c r="DL44">
        <v>135</v>
      </c>
      <c r="DM44">
        <v>-1.2999999999999999E-2</v>
      </c>
      <c r="DN44">
        <v>1E-3</v>
      </c>
      <c r="DO44">
        <v>2.234</v>
      </c>
      <c r="DP44">
        <v>0.109</v>
      </c>
      <c r="DQ44">
        <v>400</v>
      </c>
      <c r="DR44">
        <v>18</v>
      </c>
      <c r="DS44">
        <v>0.26</v>
      </c>
      <c r="DT44">
        <v>0.22</v>
      </c>
      <c r="DU44">
        <v>0.33736658536585368</v>
      </c>
      <c r="DV44">
        <v>0.17805223693379771</v>
      </c>
      <c r="DW44">
        <v>4.8069749586066107E-2</v>
      </c>
      <c r="DX44">
        <v>1</v>
      </c>
      <c r="DY44">
        <v>2.2634285714285709</v>
      </c>
      <c r="DZ44">
        <v>0.13902152641878601</v>
      </c>
      <c r="EA44">
        <v>1.669783463903787</v>
      </c>
      <c r="EB44">
        <v>1</v>
      </c>
      <c r="EC44">
        <v>8.0456799999999995E-2</v>
      </c>
      <c r="ED44">
        <v>-2.137768432055745E-2</v>
      </c>
      <c r="EE44">
        <v>5.5763016342025261E-3</v>
      </c>
      <c r="EF44">
        <v>1</v>
      </c>
      <c r="EG44">
        <v>3</v>
      </c>
      <c r="EH44">
        <v>3</v>
      </c>
      <c r="EI44" t="s">
        <v>305</v>
      </c>
      <c r="EJ44">
        <v>100</v>
      </c>
      <c r="EK44">
        <v>100</v>
      </c>
      <c r="EL44">
        <v>2.234</v>
      </c>
      <c r="EM44">
        <v>0.11210000000000001</v>
      </c>
      <c r="EN44">
        <v>1.6207446174027551</v>
      </c>
      <c r="EO44">
        <v>1.948427853356016E-3</v>
      </c>
      <c r="EP44">
        <v>-1.17243448438673E-6</v>
      </c>
      <c r="EQ44">
        <v>3.7522437633766031E-10</v>
      </c>
      <c r="ER44">
        <v>-5.3634172814496027E-2</v>
      </c>
      <c r="ES44">
        <v>1.324990706552629E-3</v>
      </c>
      <c r="ET44">
        <v>4.5198677459254959E-4</v>
      </c>
      <c r="EU44">
        <v>-2.6198240979392152E-7</v>
      </c>
      <c r="EV44">
        <v>2</v>
      </c>
      <c r="EW44">
        <v>2078</v>
      </c>
      <c r="EX44">
        <v>1</v>
      </c>
      <c r="EY44">
        <v>28</v>
      </c>
      <c r="EZ44">
        <v>0.7</v>
      </c>
      <c r="FA44">
        <v>0.7</v>
      </c>
      <c r="FB44">
        <v>1.6186499999999999</v>
      </c>
      <c r="FC44">
        <v>2.5366200000000001</v>
      </c>
      <c r="FD44">
        <v>2.8491200000000001</v>
      </c>
      <c r="FE44">
        <v>3.1762700000000001</v>
      </c>
      <c r="FF44">
        <v>3.0981399999999999</v>
      </c>
      <c r="FG44">
        <v>2.3950200000000001</v>
      </c>
      <c r="FH44">
        <v>34.0092</v>
      </c>
      <c r="FI44">
        <v>15.462899999999999</v>
      </c>
      <c r="FJ44">
        <v>18</v>
      </c>
      <c r="FK44">
        <v>1061.1600000000001</v>
      </c>
      <c r="FL44">
        <v>744.29300000000001</v>
      </c>
      <c r="FM44">
        <v>25.0002</v>
      </c>
      <c r="FN44">
        <v>23.910799999999998</v>
      </c>
      <c r="FO44">
        <v>30.0001</v>
      </c>
      <c r="FP44">
        <v>23.673999999999999</v>
      </c>
      <c r="FQ44">
        <v>23.745799999999999</v>
      </c>
      <c r="FR44">
        <v>32.416499999999999</v>
      </c>
      <c r="FS44">
        <v>14.7684</v>
      </c>
      <c r="FT44">
        <v>47.049199999999999</v>
      </c>
      <c r="FU44">
        <v>25</v>
      </c>
      <c r="FV44">
        <v>400</v>
      </c>
      <c r="FW44">
        <v>17.878399999999999</v>
      </c>
      <c r="FX44">
        <v>101.31699999999999</v>
      </c>
      <c r="FY44">
        <v>101.60299999999999</v>
      </c>
    </row>
    <row r="45" spans="1:181" x14ac:dyDescent="0.2">
      <c r="A45">
        <v>27</v>
      </c>
      <c r="B45">
        <v>1634250851</v>
      </c>
      <c r="C45">
        <v>830.5</v>
      </c>
      <c r="D45" t="s">
        <v>372</v>
      </c>
      <c r="E45" t="s">
        <v>373</v>
      </c>
      <c r="F45" t="s">
        <v>300</v>
      </c>
      <c r="G45">
        <v>1634250851</v>
      </c>
      <c r="H45">
        <f t="shared" si="0"/>
        <v>1.4595425443899703E-4</v>
      </c>
      <c r="I45">
        <f t="shared" si="1"/>
        <v>0.14595425443899704</v>
      </c>
      <c r="J45">
        <f t="shared" si="2"/>
        <v>-0.57843209324126754</v>
      </c>
      <c r="K45">
        <f t="shared" si="3"/>
        <v>400.274</v>
      </c>
      <c r="L45">
        <f t="shared" si="4"/>
        <v>495.4911369151402</v>
      </c>
      <c r="M45">
        <f t="shared" si="5"/>
        <v>44.53332301103972</v>
      </c>
      <c r="N45">
        <f t="shared" si="6"/>
        <v>35.975479694551602</v>
      </c>
      <c r="O45">
        <f t="shared" si="7"/>
        <v>8.6342338441972484E-3</v>
      </c>
      <c r="P45">
        <f t="shared" si="8"/>
        <v>2.7447206932567134</v>
      </c>
      <c r="Q45">
        <f t="shared" si="9"/>
        <v>8.6191726957699551E-3</v>
      </c>
      <c r="R45">
        <f t="shared" si="10"/>
        <v>5.3883339019432227E-3</v>
      </c>
      <c r="S45">
        <f t="shared" si="11"/>
        <v>0</v>
      </c>
      <c r="T45">
        <f t="shared" si="12"/>
        <v>25.215821582631719</v>
      </c>
      <c r="U45">
        <f t="shared" si="13"/>
        <v>24.5441</v>
      </c>
      <c r="V45">
        <f t="shared" si="14"/>
        <v>3.0942724052126724</v>
      </c>
      <c r="W45">
        <f t="shared" si="15"/>
        <v>49.934514493879021</v>
      </c>
      <c r="X45">
        <f t="shared" si="16"/>
        <v>1.6121710803625</v>
      </c>
      <c r="Y45">
        <f t="shared" si="17"/>
        <v>3.2285706523893811</v>
      </c>
      <c r="Z45">
        <f t="shared" si="18"/>
        <v>1.4821013248501724</v>
      </c>
      <c r="AA45">
        <f t="shared" si="19"/>
        <v>-6.4365826207597694</v>
      </c>
      <c r="AB45">
        <f t="shared" si="20"/>
        <v>105.37184533277883</v>
      </c>
      <c r="AC45">
        <f t="shared" si="21"/>
        <v>8.1124199242326593</v>
      </c>
      <c r="AD45">
        <f t="shared" si="22"/>
        <v>107.04768263625172</v>
      </c>
      <c r="AE45">
        <v>0</v>
      </c>
      <c r="AF45">
        <v>0</v>
      </c>
      <c r="AG45">
        <f t="shared" si="23"/>
        <v>1</v>
      </c>
      <c r="AH45">
        <f t="shared" si="24"/>
        <v>0</v>
      </c>
      <c r="AI45">
        <f t="shared" si="25"/>
        <v>47769.45012441268</v>
      </c>
      <c r="AJ45" t="s">
        <v>302</v>
      </c>
      <c r="AK45" t="s">
        <v>302</v>
      </c>
      <c r="AL45">
        <v>0</v>
      </c>
      <c r="AM45">
        <v>0</v>
      </c>
      <c r="AN45" t="e">
        <f t="shared" si="26"/>
        <v>#DIV/0!</v>
      </c>
      <c r="AO45">
        <v>0</v>
      </c>
      <c r="AP45" t="s">
        <v>302</v>
      </c>
      <c r="AQ45" t="s">
        <v>302</v>
      </c>
      <c r="AR45">
        <v>0</v>
      </c>
      <c r="AS45">
        <v>0</v>
      </c>
      <c r="AT45" t="e">
        <f t="shared" si="27"/>
        <v>#DIV/0!</v>
      </c>
      <c r="AU45">
        <v>0.5</v>
      </c>
      <c r="AV45">
        <f t="shared" si="28"/>
        <v>0</v>
      </c>
      <c r="AW45">
        <f t="shared" si="29"/>
        <v>-0.57843209324126754</v>
      </c>
      <c r="AX45" t="e">
        <f t="shared" si="30"/>
        <v>#DIV/0!</v>
      </c>
      <c r="AY45" t="e">
        <f t="shared" si="31"/>
        <v>#DIV/0!</v>
      </c>
      <c r="AZ45" t="e">
        <f t="shared" si="32"/>
        <v>#DIV/0!</v>
      </c>
      <c r="BA45" t="e">
        <f t="shared" si="33"/>
        <v>#DIV/0!</v>
      </c>
      <c r="BB45" t="s">
        <v>302</v>
      </c>
      <c r="BC45">
        <v>0</v>
      </c>
      <c r="BD45" t="e">
        <f t="shared" si="34"/>
        <v>#DIV/0!</v>
      </c>
      <c r="BE45" t="e">
        <f t="shared" si="35"/>
        <v>#DIV/0!</v>
      </c>
      <c r="BF45" t="e">
        <f t="shared" si="36"/>
        <v>#DIV/0!</v>
      </c>
      <c r="BG45" t="e">
        <f t="shared" si="37"/>
        <v>#DIV/0!</v>
      </c>
      <c r="BH45" t="e">
        <f t="shared" si="38"/>
        <v>#DIV/0!</v>
      </c>
      <c r="BI45" t="e">
        <f t="shared" si="39"/>
        <v>#DIV/0!</v>
      </c>
      <c r="BJ45" t="e">
        <f t="shared" si="40"/>
        <v>#DIV/0!</v>
      </c>
      <c r="BK45" t="e">
        <f t="shared" si="41"/>
        <v>#DIV/0!</v>
      </c>
      <c r="BL45">
        <f t="shared" si="42"/>
        <v>0</v>
      </c>
      <c r="BM45">
        <f t="shared" si="43"/>
        <v>0</v>
      </c>
      <c r="BN45">
        <f t="shared" si="44"/>
        <v>0</v>
      </c>
      <c r="BO45">
        <f t="shared" si="45"/>
        <v>0</v>
      </c>
      <c r="BP45">
        <v>6</v>
      </c>
      <c r="BQ45">
        <v>0.5</v>
      </c>
      <c r="BR45" t="s">
        <v>303</v>
      </c>
      <c r="BS45">
        <v>1634250851</v>
      </c>
      <c r="BT45">
        <v>400.274</v>
      </c>
      <c r="BU45">
        <v>399.96199999999999</v>
      </c>
      <c r="BV45">
        <v>17.9375</v>
      </c>
      <c r="BW45">
        <v>17.851500000000001</v>
      </c>
      <c r="BX45">
        <v>398.04</v>
      </c>
      <c r="BY45">
        <v>17.825399999999998</v>
      </c>
      <c r="BZ45">
        <v>1000.02</v>
      </c>
      <c r="CA45">
        <v>89.7774</v>
      </c>
      <c r="CB45">
        <v>9.97334E-2</v>
      </c>
      <c r="CC45">
        <v>25.2562</v>
      </c>
      <c r="CD45">
        <v>24.5441</v>
      </c>
      <c r="CE45">
        <v>999.9</v>
      </c>
      <c r="CF45">
        <v>0</v>
      </c>
      <c r="CG45">
        <v>0</v>
      </c>
      <c r="CH45">
        <v>10004.4</v>
      </c>
      <c r="CI45">
        <v>0</v>
      </c>
      <c r="CJ45">
        <v>1.5289399999999999E-3</v>
      </c>
      <c r="CK45">
        <v>0</v>
      </c>
      <c r="CL45">
        <v>0</v>
      </c>
      <c r="CM45">
        <v>0</v>
      </c>
      <c r="CN45">
        <v>0</v>
      </c>
      <c r="CO45">
        <v>-2.0299999999999998</v>
      </c>
      <c r="CP45">
        <v>0</v>
      </c>
      <c r="CQ45">
        <v>3.68</v>
      </c>
      <c r="CR45">
        <v>-1.3</v>
      </c>
      <c r="CS45">
        <v>35.811999999999998</v>
      </c>
      <c r="CT45">
        <v>41.686999999999998</v>
      </c>
      <c r="CU45">
        <v>38.25</v>
      </c>
      <c r="CV45">
        <v>41.75</v>
      </c>
      <c r="CW45">
        <v>36.75</v>
      </c>
      <c r="CX45">
        <v>0</v>
      </c>
      <c r="CY45">
        <v>0</v>
      </c>
      <c r="CZ45">
        <v>0</v>
      </c>
      <c r="DA45">
        <v>775.09999990463257</v>
      </c>
      <c r="DB45">
        <v>0</v>
      </c>
      <c r="DC45">
        <v>2.061923076923077</v>
      </c>
      <c r="DD45">
        <v>-2.0940170959352509</v>
      </c>
      <c r="DE45">
        <v>2.5381196529080832</v>
      </c>
      <c r="DF45">
        <v>-2.1284615384615391</v>
      </c>
      <c r="DG45">
        <v>15</v>
      </c>
      <c r="DH45">
        <v>1634250807</v>
      </c>
      <c r="DI45" t="s">
        <v>369</v>
      </c>
      <c r="DJ45">
        <v>1634250807</v>
      </c>
      <c r="DK45">
        <v>1634250806.5</v>
      </c>
      <c r="DL45">
        <v>135</v>
      </c>
      <c r="DM45">
        <v>-1.2999999999999999E-2</v>
      </c>
      <c r="DN45">
        <v>1E-3</v>
      </c>
      <c r="DO45">
        <v>2.234</v>
      </c>
      <c r="DP45">
        <v>0.109</v>
      </c>
      <c r="DQ45">
        <v>400</v>
      </c>
      <c r="DR45">
        <v>18</v>
      </c>
      <c r="DS45">
        <v>0.26</v>
      </c>
      <c r="DT45">
        <v>0.22</v>
      </c>
      <c r="DU45">
        <v>0.34144031707317068</v>
      </c>
      <c r="DV45">
        <v>0.1509557979094085</v>
      </c>
      <c r="DW45">
        <v>4.7540100582939983E-2</v>
      </c>
      <c r="DX45">
        <v>1</v>
      </c>
      <c r="DY45">
        <v>2.12</v>
      </c>
      <c r="DZ45">
        <v>2.4218454989357752</v>
      </c>
      <c r="EA45">
        <v>1.618018032328804</v>
      </c>
      <c r="EB45">
        <v>0</v>
      </c>
      <c r="EC45">
        <v>8.1114560975609748E-2</v>
      </c>
      <c r="ED45">
        <v>-1.0233150522647901E-2</v>
      </c>
      <c r="EE45">
        <v>5.6879426974695002E-3</v>
      </c>
      <c r="EF45">
        <v>1</v>
      </c>
      <c r="EG45">
        <v>2</v>
      </c>
      <c r="EH45">
        <v>3</v>
      </c>
      <c r="EI45" t="s">
        <v>309</v>
      </c>
      <c r="EJ45">
        <v>100</v>
      </c>
      <c r="EK45">
        <v>100</v>
      </c>
      <c r="EL45">
        <v>2.234</v>
      </c>
      <c r="EM45">
        <v>0.11210000000000001</v>
      </c>
      <c r="EN45">
        <v>1.6207446174027551</v>
      </c>
      <c r="EO45">
        <v>1.948427853356016E-3</v>
      </c>
      <c r="EP45">
        <v>-1.17243448438673E-6</v>
      </c>
      <c r="EQ45">
        <v>3.7522437633766031E-10</v>
      </c>
      <c r="ER45">
        <v>-5.3634172814496027E-2</v>
      </c>
      <c r="ES45">
        <v>1.324990706552629E-3</v>
      </c>
      <c r="ET45">
        <v>4.5198677459254959E-4</v>
      </c>
      <c r="EU45">
        <v>-2.6198240979392152E-7</v>
      </c>
      <c r="EV45">
        <v>2</v>
      </c>
      <c r="EW45">
        <v>2078</v>
      </c>
      <c r="EX45">
        <v>1</v>
      </c>
      <c r="EY45">
        <v>28</v>
      </c>
      <c r="EZ45">
        <v>0.7</v>
      </c>
      <c r="FA45">
        <v>0.7</v>
      </c>
      <c r="FB45">
        <v>1.6186499999999999</v>
      </c>
      <c r="FC45">
        <v>2.5390600000000001</v>
      </c>
      <c r="FD45">
        <v>2.8491200000000001</v>
      </c>
      <c r="FE45">
        <v>3.1762700000000001</v>
      </c>
      <c r="FF45">
        <v>3.0981399999999999</v>
      </c>
      <c r="FG45">
        <v>2.3938000000000001</v>
      </c>
      <c r="FH45">
        <v>34.0092</v>
      </c>
      <c r="FI45">
        <v>15.4542</v>
      </c>
      <c r="FJ45">
        <v>18</v>
      </c>
      <c r="FK45">
        <v>1062.75</v>
      </c>
      <c r="FL45">
        <v>744.09199999999998</v>
      </c>
      <c r="FM45">
        <v>25.0001</v>
      </c>
      <c r="FN45">
        <v>23.910799999999998</v>
      </c>
      <c r="FO45">
        <v>30</v>
      </c>
      <c r="FP45">
        <v>23.673999999999999</v>
      </c>
      <c r="FQ45">
        <v>23.744599999999998</v>
      </c>
      <c r="FR45">
        <v>32.418100000000003</v>
      </c>
      <c r="FS45">
        <v>14.7684</v>
      </c>
      <c r="FT45">
        <v>47.049199999999999</v>
      </c>
      <c r="FU45">
        <v>25</v>
      </c>
      <c r="FV45">
        <v>400</v>
      </c>
      <c r="FW45">
        <v>17.878399999999999</v>
      </c>
      <c r="FX45">
        <v>101.31399999999999</v>
      </c>
      <c r="FY45">
        <v>101.602</v>
      </c>
    </row>
    <row r="46" spans="1:181" x14ac:dyDescent="0.2">
      <c r="A46">
        <v>28</v>
      </c>
      <c r="B46">
        <v>1634250856</v>
      </c>
      <c r="C46">
        <v>835.5</v>
      </c>
      <c r="D46" t="s">
        <v>374</v>
      </c>
      <c r="E46" t="s">
        <v>375</v>
      </c>
      <c r="F46" t="s">
        <v>300</v>
      </c>
      <c r="G46">
        <v>1634250856</v>
      </c>
      <c r="H46">
        <f t="shared" si="0"/>
        <v>1.5002004522794295E-4</v>
      </c>
      <c r="I46">
        <f t="shared" si="1"/>
        <v>0.15002004522794296</v>
      </c>
      <c r="J46">
        <f t="shared" si="2"/>
        <v>-0.52837352587157504</v>
      </c>
      <c r="K46">
        <f t="shared" si="3"/>
        <v>400.30500000000001</v>
      </c>
      <c r="L46">
        <f t="shared" si="4"/>
        <v>483.92653324667549</v>
      </c>
      <c r="M46">
        <f t="shared" si="5"/>
        <v>43.494218778907253</v>
      </c>
      <c r="N46">
        <f t="shared" si="6"/>
        <v>35.978505107955002</v>
      </c>
      <c r="O46">
        <f t="shared" si="7"/>
        <v>8.8543150169109186E-3</v>
      </c>
      <c r="P46">
        <f t="shared" si="8"/>
        <v>2.7413527837692735</v>
      </c>
      <c r="Q46">
        <f t="shared" si="9"/>
        <v>8.8384576249522281E-3</v>
      </c>
      <c r="R46">
        <f t="shared" si="10"/>
        <v>5.5254583434120935E-3</v>
      </c>
      <c r="S46">
        <f t="shared" si="11"/>
        <v>0</v>
      </c>
      <c r="T46">
        <f t="shared" si="12"/>
        <v>25.219949608018727</v>
      </c>
      <c r="U46">
        <f t="shared" si="13"/>
        <v>24.562899999999999</v>
      </c>
      <c r="V46">
        <f t="shared" si="14"/>
        <v>3.0977542174895798</v>
      </c>
      <c r="W46">
        <f t="shared" si="15"/>
        <v>49.919101190762923</v>
      </c>
      <c r="X46">
        <f t="shared" si="16"/>
        <v>1.6121817998125001</v>
      </c>
      <c r="Y46">
        <f t="shared" si="17"/>
        <v>3.229588997709798</v>
      </c>
      <c r="Z46">
        <f t="shared" si="18"/>
        <v>1.4855724176770797</v>
      </c>
      <c r="AA46">
        <f t="shared" si="19"/>
        <v>-6.6158839945522843</v>
      </c>
      <c r="AB46">
        <f t="shared" si="20"/>
        <v>103.24735935920873</v>
      </c>
      <c r="AC46">
        <f t="shared" si="21"/>
        <v>7.9595899592421251</v>
      </c>
      <c r="AD46">
        <f t="shared" si="22"/>
        <v>104.59106532389858</v>
      </c>
      <c r="AE46">
        <v>0</v>
      </c>
      <c r="AF46">
        <v>0</v>
      </c>
      <c r="AG46">
        <f t="shared" si="23"/>
        <v>1</v>
      </c>
      <c r="AH46">
        <f t="shared" si="24"/>
        <v>0</v>
      </c>
      <c r="AI46">
        <f t="shared" si="25"/>
        <v>47677.060297480355</v>
      </c>
      <c r="AJ46" t="s">
        <v>302</v>
      </c>
      <c r="AK46" t="s">
        <v>302</v>
      </c>
      <c r="AL46">
        <v>0</v>
      </c>
      <c r="AM46">
        <v>0</v>
      </c>
      <c r="AN46" t="e">
        <f t="shared" si="26"/>
        <v>#DIV/0!</v>
      </c>
      <c r="AO46">
        <v>0</v>
      </c>
      <c r="AP46" t="s">
        <v>302</v>
      </c>
      <c r="AQ46" t="s">
        <v>302</v>
      </c>
      <c r="AR46">
        <v>0</v>
      </c>
      <c r="AS46">
        <v>0</v>
      </c>
      <c r="AT46" t="e">
        <f t="shared" si="27"/>
        <v>#DIV/0!</v>
      </c>
      <c r="AU46">
        <v>0.5</v>
      </c>
      <c r="AV46">
        <f t="shared" si="28"/>
        <v>0</v>
      </c>
      <c r="AW46">
        <f t="shared" si="29"/>
        <v>-0.52837352587157504</v>
      </c>
      <c r="AX46" t="e">
        <f t="shared" si="30"/>
        <v>#DIV/0!</v>
      </c>
      <c r="AY46" t="e">
        <f t="shared" si="31"/>
        <v>#DIV/0!</v>
      </c>
      <c r="AZ46" t="e">
        <f t="shared" si="32"/>
        <v>#DIV/0!</v>
      </c>
      <c r="BA46" t="e">
        <f t="shared" si="33"/>
        <v>#DIV/0!</v>
      </c>
      <c r="BB46" t="s">
        <v>302</v>
      </c>
      <c r="BC46">
        <v>0</v>
      </c>
      <c r="BD46" t="e">
        <f t="shared" si="34"/>
        <v>#DIV/0!</v>
      </c>
      <c r="BE46" t="e">
        <f t="shared" si="35"/>
        <v>#DIV/0!</v>
      </c>
      <c r="BF46" t="e">
        <f t="shared" si="36"/>
        <v>#DIV/0!</v>
      </c>
      <c r="BG46" t="e">
        <f t="shared" si="37"/>
        <v>#DIV/0!</v>
      </c>
      <c r="BH46" t="e">
        <f t="shared" si="38"/>
        <v>#DIV/0!</v>
      </c>
      <c r="BI46" t="e">
        <f t="shared" si="39"/>
        <v>#DIV/0!</v>
      </c>
      <c r="BJ46" t="e">
        <f t="shared" si="40"/>
        <v>#DIV/0!</v>
      </c>
      <c r="BK46" t="e">
        <f t="shared" si="41"/>
        <v>#DIV/0!</v>
      </c>
      <c r="BL46">
        <f t="shared" si="42"/>
        <v>0</v>
      </c>
      <c r="BM46">
        <f t="shared" si="43"/>
        <v>0</v>
      </c>
      <c r="BN46">
        <f t="shared" si="44"/>
        <v>0</v>
      </c>
      <c r="BO46">
        <f t="shared" si="45"/>
        <v>0</v>
      </c>
      <c r="BP46">
        <v>6</v>
      </c>
      <c r="BQ46">
        <v>0.5</v>
      </c>
      <c r="BR46" t="s">
        <v>303</v>
      </c>
      <c r="BS46">
        <v>1634250856</v>
      </c>
      <c r="BT46">
        <v>400.30500000000001</v>
      </c>
      <c r="BU46">
        <v>400.024</v>
      </c>
      <c r="BV46">
        <v>17.9375</v>
      </c>
      <c r="BW46">
        <v>17.8491</v>
      </c>
      <c r="BX46">
        <v>398.07100000000003</v>
      </c>
      <c r="BY46">
        <v>17.825399999999998</v>
      </c>
      <c r="BZ46">
        <v>999.971</v>
      </c>
      <c r="CA46">
        <v>89.777699999999996</v>
      </c>
      <c r="CB46">
        <v>0.10003099999999999</v>
      </c>
      <c r="CC46">
        <v>25.261500000000002</v>
      </c>
      <c r="CD46">
        <v>24.562899999999999</v>
      </c>
      <c r="CE46">
        <v>999.9</v>
      </c>
      <c r="CF46">
        <v>0</v>
      </c>
      <c r="CG46">
        <v>0</v>
      </c>
      <c r="CH46">
        <v>9984.3799999999992</v>
      </c>
      <c r="CI46">
        <v>0</v>
      </c>
      <c r="CJ46">
        <v>1.5289399999999999E-3</v>
      </c>
      <c r="CK46">
        <v>0</v>
      </c>
      <c r="CL46">
        <v>0</v>
      </c>
      <c r="CM46">
        <v>0</v>
      </c>
      <c r="CN46">
        <v>0</v>
      </c>
      <c r="CO46">
        <v>6.25</v>
      </c>
      <c r="CP46">
        <v>0</v>
      </c>
      <c r="CQ46">
        <v>-6.8</v>
      </c>
      <c r="CR46">
        <v>-2.52</v>
      </c>
      <c r="CS46">
        <v>36.936999999999998</v>
      </c>
      <c r="CT46">
        <v>41.75</v>
      </c>
      <c r="CU46">
        <v>38.186999999999998</v>
      </c>
      <c r="CV46">
        <v>41.686999999999998</v>
      </c>
      <c r="CW46">
        <v>36.75</v>
      </c>
      <c r="CX46">
        <v>0</v>
      </c>
      <c r="CY46">
        <v>0</v>
      </c>
      <c r="CZ46">
        <v>0</v>
      </c>
      <c r="DA46">
        <v>779.89999985694885</v>
      </c>
      <c r="DB46">
        <v>0</v>
      </c>
      <c r="DC46">
        <v>2.5519230769230772</v>
      </c>
      <c r="DD46">
        <v>-1.497094049058967</v>
      </c>
      <c r="DE46">
        <v>-7.3924787645720507</v>
      </c>
      <c r="DF46">
        <v>-2.5203846153846148</v>
      </c>
      <c r="DG46">
        <v>15</v>
      </c>
      <c r="DH46">
        <v>1634250807</v>
      </c>
      <c r="DI46" t="s">
        <v>369</v>
      </c>
      <c r="DJ46">
        <v>1634250807</v>
      </c>
      <c r="DK46">
        <v>1634250806.5</v>
      </c>
      <c r="DL46">
        <v>135</v>
      </c>
      <c r="DM46">
        <v>-1.2999999999999999E-2</v>
      </c>
      <c r="DN46">
        <v>1E-3</v>
      </c>
      <c r="DO46">
        <v>2.234</v>
      </c>
      <c r="DP46">
        <v>0.109</v>
      </c>
      <c r="DQ46">
        <v>400</v>
      </c>
      <c r="DR46">
        <v>18</v>
      </c>
      <c r="DS46">
        <v>0.26</v>
      </c>
      <c r="DT46">
        <v>0.22</v>
      </c>
      <c r="DU46">
        <v>0.33287604878048782</v>
      </c>
      <c r="DV46">
        <v>-0.25219344250871001</v>
      </c>
      <c r="DW46">
        <v>5.5915594062946827E-2</v>
      </c>
      <c r="DX46">
        <v>1</v>
      </c>
      <c r="DY46">
        <v>2.1194117647058821</v>
      </c>
      <c r="DZ46">
        <v>1.3021978021978029</v>
      </c>
      <c r="EA46">
        <v>1.5928294121883171</v>
      </c>
      <c r="EB46">
        <v>0</v>
      </c>
      <c r="EC46">
        <v>8.1172756097560972E-2</v>
      </c>
      <c r="ED46">
        <v>3.5930648780487712E-2</v>
      </c>
      <c r="EE46">
        <v>5.7430324756283036E-3</v>
      </c>
      <c r="EF46">
        <v>1</v>
      </c>
      <c r="EG46">
        <v>2</v>
      </c>
      <c r="EH46">
        <v>3</v>
      </c>
      <c r="EI46" t="s">
        <v>309</v>
      </c>
      <c r="EJ46">
        <v>100</v>
      </c>
      <c r="EK46">
        <v>100</v>
      </c>
      <c r="EL46">
        <v>2.234</v>
      </c>
      <c r="EM46">
        <v>0.11210000000000001</v>
      </c>
      <c r="EN46">
        <v>1.6207446174027551</v>
      </c>
      <c r="EO46">
        <v>1.948427853356016E-3</v>
      </c>
      <c r="EP46">
        <v>-1.17243448438673E-6</v>
      </c>
      <c r="EQ46">
        <v>3.7522437633766031E-10</v>
      </c>
      <c r="ER46">
        <v>-5.3634172814496027E-2</v>
      </c>
      <c r="ES46">
        <v>1.324990706552629E-3</v>
      </c>
      <c r="ET46">
        <v>4.5198677459254959E-4</v>
      </c>
      <c r="EU46">
        <v>-2.6198240979392152E-7</v>
      </c>
      <c r="EV46">
        <v>2</v>
      </c>
      <c r="EW46">
        <v>2078</v>
      </c>
      <c r="EX46">
        <v>1</v>
      </c>
      <c r="EY46">
        <v>28</v>
      </c>
      <c r="EZ46">
        <v>0.8</v>
      </c>
      <c r="FA46">
        <v>0.8</v>
      </c>
      <c r="FB46">
        <v>1.6186499999999999</v>
      </c>
      <c r="FC46">
        <v>2.5402800000000001</v>
      </c>
      <c r="FD46">
        <v>2.8491200000000001</v>
      </c>
      <c r="FE46">
        <v>3.1750500000000001</v>
      </c>
      <c r="FF46">
        <v>3.0981399999999999</v>
      </c>
      <c r="FG46">
        <v>2.4011200000000001</v>
      </c>
      <c r="FH46">
        <v>34.0092</v>
      </c>
      <c r="FI46">
        <v>15.4542</v>
      </c>
      <c r="FJ46">
        <v>18</v>
      </c>
      <c r="FK46">
        <v>1063.69</v>
      </c>
      <c r="FL46">
        <v>744.346</v>
      </c>
      <c r="FM46">
        <v>25.0001</v>
      </c>
      <c r="FN46">
        <v>23.910799999999998</v>
      </c>
      <c r="FO46">
        <v>30.0002</v>
      </c>
      <c r="FP46">
        <v>23.672999999999998</v>
      </c>
      <c r="FQ46">
        <v>23.744599999999998</v>
      </c>
      <c r="FR46">
        <v>32.417000000000002</v>
      </c>
      <c r="FS46">
        <v>14.7684</v>
      </c>
      <c r="FT46">
        <v>47.049199999999999</v>
      </c>
      <c r="FU46">
        <v>25</v>
      </c>
      <c r="FV46">
        <v>400</v>
      </c>
      <c r="FW46">
        <v>17.878399999999999</v>
      </c>
      <c r="FX46">
        <v>101.315</v>
      </c>
      <c r="FY46">
        <v>101.60299999999999</v>
      </c>
    </row>
    <row r="47" spans="1:181" x14ac:dyDescent="0.2">
      <c r="A47">
        <v>29</v>
      </c>
      <c r="B47">
        <v>1634250861</v>
      </c>
      <c r="C47">
        <v>840.5</v>
      </c>
      <c r="D47" t="s">
        <v>376</v>
      </c>
      <c r="E47" t="s">
        <v>377</v>
      </c>
      <c r="F47" t="s">
        <v>300</v>
      </c>
      <c r="G47">
        <v>1634250861</v>
      </c>
      <c r="H47">
        <f t="shared" si="0"/>
        <v>1.507077451070823E-4</v>
      </c>
      <c r="I47">
        <f t="shared" si="1"/>
        <v>0.15070774510708229</v>
      </c>
      <c r="J47">
        <f t="shared" si="2"/>
        <v>-0.66869164890380794</v>
      </c>
      <c r="K47">
        <f t="shared" si="3"/>
        <v>400.37799999999999</v>
      </c>
      <c r="L47">
        <f t="shared" si="4"/>
        <v>508.47354718261374</v>
      </c>
      <c r="M47">
        <f t="shared" si="5"/>
        <v>45.699808526098863</v>
      </c>
      <c r="N47">
        <f t="shared" si="6"/>
        <v>35.984562106416</v>
      </c>
      <c r="O47">
        <f t="shared" si="7"/>
        <v>8.8977909899592336E-3</v>
      </c>
      <c r="P47">
        <f t="shared" si="8"/>
        <v>2.7429040507289617</v>
      </c>
      <c r="Q47">
        <f t="shared" si="9"/>
        <v>8.8817866824036779E-3</v>
      </c>
      <c r="R47">
        <f t="shared" si="10"/>
        <v>5.5525521715834259E-3</v>
      </c>
      <c r="S47">
        <f t="shared" si="11"/>
        <v>0</v>
      </c>
      <c r="T47">
        <f t="shared" si="12"/>
        <v>25.222981147715213</v>
      </c>
      <c r="U47">
        <f t="shared" si="13"/>
        <v>24.560099999999998</v>
      </c>
      <c r="V47">
        <f t="shared" si="14"/>
        <v>3.097235432765745</v>
      </c>
      <c r="W47">
        <f t="shared" si="15"/>
        <v>49.908619921394475</v>
      </c>
      <c r="X47">
        <f t="shared" si="16"/>
        <v>1.6121502288528002</v>
      </c>
      <c r="Y47">
        <f t="shared" si="17"/>
        <v>3.2302039835842367</v>
      </c>
      <c r="Z47">
        <f t="shared" si="18"/>
        <v>1.4850852039129447</v>
      </c>
      <c r="AA47">
        <f t="shared" si="19"/>
        <v>-6.646211559222329</v>
      </c>
      <c r="AB47">
        <f t="shared" si="20"/>
        <v>104.19303726667161</v>
      </c>
      <c r="AC47">
        <f t="shared" si="21"/>
        <v>8.0279680984052906</v>
      </c>
      <c r="AD47">
        <f t="shared" si="22"/>
        <v>105.57479380585457</v>
      </c>
      <c r="AE47">
        <v>0</v>
      </c>
      <c r="AF47">
        <v>0</v>
      </c>
      <c r="AG47">
        <f t="shared" si="23"/>
        <v>1</v>
      </c>
      <c r="AH47">
        <f t="shared" si="24"/>
        <v>0</v>
      </c>
      <c r="AI47">
        <f t="shared" si="25"/>
        <v>47718.676515378647</v>
      </c>
      <c r="AJ47" t="s">
        <v>302</v>
      </c>
      <c r="AK47" t="s">
        <v>302</v>
      </c>
      <c r="AL47">
        <v>0</v>
      </c>
      <c r="AM47">
        <v>0</v>
      </c>
      <c r="AN47" t="e">
        <f t="shared" si="26"/>
        <v>#DIV/0!</v>
      </c>
      <c r="AO47">
        <v>0</v>
      </c>
      <c r="AP47" t="s">
        <v>302</v>
      </c>
      <c r="AQ47" t="s">
        <v>302</v>
      </c>
      <c r="AR47">
        <v>0</v>
      </c>
      <c r="AS47">
        <v>0</v>
      </c>
      <c r="AT47" t="e">
        <f t="shared" si="27"/>
        <v>#DIV/0!</v>
      </c>
      <c r="AU47">
        <v>0.5</v>
      </c>
      <c r="AV47">
        <f t="shared" si="28"/>
        <v>0</v>
      </c>
      <c r="AW47">
        <f t="shared" si="29"/>
        <v>-0.66869164890380794</v>
      </c>
      <c r="AX47" t="e">
        <f t="shared" si="30"/>
        <v>#DIV/0!</v>
      </c>
      <c r="AY47" t="e">
        <f t="shared" si="31"/>
        <v>#DIV/0!</v>
      </c>
      <c r="AZ47" t="e">
        <f t="shared" si="32"/>
        <v>#DIV/0!</v>
      </c>
      <c r="BA47" t="e">
        <f t="shared" si="33"/>
        <v>#DIV/0!</v>
      </c>
      <c r="BB47" t="s">
        <v>302</v>
      </c>
      <c r="BC47">
        <v>0</v>
      </c>
      <c r="BD47" t="e">
        <f t="shared" si="34"/>
        <v>#DIV/0!</v>
      </c>
      <c r="BE47" t="e">
        <f t="shared" si="35"/>
        <v>#DIV/0!</v>
      </c>
      <c r="BF47" t="e">
        <f t="shared" si="36"/>
        <v>#DIV/0!</v>
      </c>
      <c r="BG47" t="e">
        <f t="shared" si="37"/>
        <v>#DIV/0!</v>
      </c>
      <c r="BH47" t="e">
        <f t="shared" si="38"/>
        <v>#DIV/0!</v>
      </c>
      <c r="BI47" t="e">
        <f t="shared" si="39"/>
        <v>#DIV/0!</v>
      </c>
      <c r="BJ47" t="e">
        <f t="shared" si="40"/>
        <v>#DIV/0!</v>
      </c>
      <c r="BK47" t="e">
        <f t="shared" si="41"/>
        <v>#DIV/0!</v>
      </c>
      <c r="BL47">
        <f t="shared" si="42"/>
        <v>0</v>
      </c>
      <c r="BM47">
        <f t="shared" si="43"/>
        <v>0</v>
      </c>
      <c r="BN47">
        <f t="shared" si="44"/>
        <v>0</v>
      </c>
      <c r="BO47">
        <f t="shared" si="45"/>
        <v>0</v>
      </c>
      <c r="BP47">
        <v>6</v>
      </c>
      <c r="BQ47">
        <v>0.5</v>
      </c>
      <c r="BR47" t="s">
        <v>303</v>
      </c>
      <c r="BS47">
        <v>1634250861</v>
      </c>
      <c r="BT47">
        <v>400.37799999999999</v>
      </c>
      <c r="BU47">
        <v>400.01299999999998</v>
      </c>
      <c r="BV47">
        <v>17.9374</v>
      </c>
      <c r="BW47">
        <v>17.848600000000001</v>
      </c>
      <c r="BX47">
        <v>398.14299999999997</v>
      </c>
      <c r="BY47">
        <v>17.825299999999999</v>
      </c>
      <c r="BZ47">
        <v>1000.03</v>
      </c>
      <c r="CA47">
        <v>89.776200000000003</v>
      </c>
      <c r="CB47">
        <v>0.100272</v>
      </c>
      <c r="CC47">
        <v>25.264700000000001</v>
      </c>
      <c r="CD47">
        <v>24.560099999999998</v>
      </c>
      <c r="CE47">
        <v>999.9</v>
      </c>
      <c r="CF47">
        <v>0</v>
      </c>
      <c r="CG47">
        <v>0</v>
      </c>
      <c r="CH47">
        <v>9993.75</v>
      </c>
      <c r="CI47">
        <v>0</v>
      </c>
      <c r="CJ47">
        <v>1.5289399999999999E-3</v>
      </c>
      <c r="CK47">
        <v>0</v>
      </c>
      <c r="CL47">
        <v>0</v>
      </c>
      <c r="CM47">
        <v>0</v>
      </c>
      <c r="CN47">
        <v>0</v>
      </c>
      <c r="CO47">
        <v>3.06</v>
      </c>
      <c r="CP47">
        <v>0</v>
      </c>
      <c r="CQ47">
        <v>-0.75</v>
      </c>
      <c r="CR47">
        <v>-1</v>
      </c>
      <c r="CS47">
        <v>35.811999999999998</v>
      </c>
      <c r="CT47">
        <v>41.75</v>
      </c>
      <c r="CU47">
        <v>38.311999999999998</v>
      </c>
      <c r="CV47">
        <v>41.686999999999998</v>
      </c>
      <c r="CW47">
        <v>36.75</v>
      </c>
      <c r="CX47">
        <v>0</v>
      </c>
      <c r="CY47">
        <v>0</v>
      </c>
      <c r="CZ47">
        <v>0</v>
      </c>
      <c r="DA47">
        <v>784.69999980926514</v>
      </c>
      <c r="DB47">
        <v>0</v>
      </c>
      <c r="DC47">
        <v>2.4707692307692311</v>
      </c>
      <c r="DD47">
        <v>4.2099145495941128</v>
      </c>
      <c r="DE47">
        <v>-3.434530115158906</v>
      </c>
      <c r="DF47">
        <v>-2.6653846153846148</v>
      </c>
      <c r="DG47">
        <v>15</v>
      </c>
      <c r="DH47">
        <v>1634250807</v>
      </c>
      <c r="DI47" t="s">
        <v>369</v>
      </c>
      <c r="DJ47">
        <v>1634250807</v>
      </c>
      <c r="DK47">
        <v>1634250806.5</v>
      </c>
      <c r="DL47">
        <v>135</v>
      </c>
      <c r="DM47">
        <v>-1.2999999999999999E-2</v>
      </c>
      <c r="DN47">
        <v>1E-3</v>
      </c>
      <c r="DO47">
        <v>2.234</v>
      </c>
      <c r="DP47">
        <v>0.109</v>
      </c>
      <c r="DQ47">
        <v>400</v>
      </c>
      <c r="DR47">
        <v>18</v>
      </c>
      <c r="DS47">
        <v>0.26</v>
      </c>
      <c r="DT47">
        <v>0.22</v>
      </c>
      <c r="DU47">
        <v>0.3256352195121951</v>
      </c>
      <c r="DV47">
        <v>-0.35643401393728208</v>
      </c>
      <c r="DW47">
        <v>5.2497147192414738E-2</v>
      </c>
      <c r="DX47">
        <v>1</v>
      </c>
      <c r="DY47">
        <v>2.488285714285714</v>
      </c>
      <c r="DZ47">
        <v>1.400782778864966</v>
      </c>
      <c r="EA47">
        <v>1.8724765658869851</v>
      </c>
      <c r="EB47">
        <v>0</v>
      </c>
      <c r="EC47">
        <v>8.3651799999999998E-2</v>
      </c>
      <c r="ED47">
        <v>4.6032485017421618E-2</v>
      </c>
      <c r="EE47">
        <v>5.0120641161005147E-3</v>
      </c>
      <c r="EF47">
        <v>1</v>
      </c>
      <c r="EG47">
        <v>2</v>
      </c>
      <c r="EH47">
        <v>3</v>
      </c>
      <c r="EI47" t="s">
        <v>309</v>
      </c>
      <c r="EJ47">
        <v>100</v>
      </c>
      <c r="EK47">
        <v>100</v>
      </c>
      <c r="EL47">
        <v>2.2349999999999999</v>
      </c>
      <c r="EM47">
        <v>0.11210000000000001</v>
      </c>
      <c r="EN47">
        <v>1.6207446174027551</v>
      </c>
      <c r="EO47">
        <v>1.948427853356016E-3</v>
      </c>
      <c r="EP47">
        <v>-1.17243448438673E-6</v>
      </c>
      <c r="EQ47">
        <v>3.7522437633766031E-10</v>
      </c>
      <c r="ER47">
        <v>-5.3634172814496027E-2</v>
      </c>
      <c r="ES47">
        <v>1.324990706552629E-3</v>
      </c>
      <c r="ET47">
        <v>4.5198677459254959E-4</v>
      </c>
      <c r="EU47">
        <v>-2.6198240979392152E-7</v>
      </c>
      <c r="EV47">
        <v>2</v>
      </c>
      <c r="EW47">
        <v>2078</v>
      </c>
      <c r="EX47">
        <v>1</v>
      </c>
      <c r="EY47">
        <v>28</v>
      </c>
      <c r="EZ47">
        <v>0.9</v>
      </c>
      <c r="FA47">
        <v>0.9</v>
      </c>
      <c r="FB47">
        <v>1.6186499999999999</v>
      </c>
      <c r="FC47">
        <v>2.5427200000000001</v>
      </c>
      <c r="FD47">
        <v>2.8491200000000001</v>
      </c>
      <c r="FE47">
        <v>3.1750500000000001</v>
      </c>
      <c r="FF47">
        <v>3.0981399999999999</v>
      </c>
      <c r="FG47">
        <v>2.3974600000000001</v>
      </c>
      <c r="FH47">
        <v>34.0092</v>
      </c>
      <c r="FI47">
        <v>15.445399999999999</v>
      </c>
      <c r="FJ47">
        <v>18</v>
      </c>
      <c r="FK47">
        <v>1062.72</v>
      </c>
      <c r="FL47">
        <v>744.13800000000003</v>
      </c>
      <c r="FM47">
        <v>25.0002</v>
      </c>
      <c r="FN47">
        <v>23.910799999999998</v>
      </c>
      <c r="FO47">
        <v>30</v>
      </c>
      <c r="FP47">
        <v>23.672000000000001</v>
      </c>
      <c r="FQ47">
        <v>23.744599999999998</v>
      </c>
      <c r="FR47">
        <v>32.417099999999998</v>
      </c>
      <c r="FS47">
        <v>14.7684</v>
      </c>
      <c r="FT47">
        <v>47.049199999999999</v>
      </c>
      <c r="FU47">
        <v>25</v>
      </c>
      <c r="FV47">
        <v>400</v>
      </c>
      <c r="FW47">
        <v>17.878399999999999</v>
      </c>
      <c r="FX47">
        <v>101.316</v>
      </c>
      <c r="FY47">
        <v>101.60299999999999</v>
      </c>
    </row>
    <row r="48" spans="1:181" x14ac:dyDescent="0.2">
      <c r="A48">
        <v>30</v>
      </c>
      <c r="B48">
        <v>1634250866</v>
      </c>
      <c r="C48">
        <v>845.5</v>
      </c>
      <c r="D48" t="s">
        <v>378</v>
      </c>
      <c r="E48" t="s">
        <v>379</v>
      </c>
      <c r="F48" t="s">
        <v>300</v>
      </c>
      <c r="G48">
        <v>1634250866</v>
      </c>
      <c r="H48">
        <f t="shared" si="0"/>
        <v>1.4850131705685291E-4</v>
      </c>
      <c r="I48">
        <f t="shared" si="1"/>
        <v>0.14850131705685291</v>
      </c>
      <c r="J48">
        <f t="shared" si="2"/>
        <v>-0.6711364794412662</v>
      </c>
      <c r="K48">
        <f t="shared" si="3"/>
        <v>400.34300000000002</v>
      </c>
      <c r="L48">
        <f t="shared" si="4"/>
        <v>510.78933925783502</v>
      </c>
      <c r="M48">
        <f t="shared" si="5"/>
        <v>45.90885085849289</v>
      </c>
      <c r="N48">
        <f t="shared" si="6"/>
        <v>35.9821273990297</v>
      </c>
      <c r="O48">
        <f t="shared" si="7"/>
        <v>8.7557384790506211E-3</v>
      </c>
      <c r="P48">
        <f t="shared" si="8"/>
        <v>2.7460041616277029</v>
      </c>
      <c r="Q48">
        <f t="shared" si="9"/>
        <v>8.7402580896876834E-3</v>
      </c>
      <c r="R48">
        <f t="shared" si="10"/>
        <v>5.4640498480986524E-3</v>
      </c>
      <c r="S48">
        <f t="shared" si="11"/>
        <v>0</v>
      </c>
      <c r="T48">
        <f t="shared" si="12"/>
        <v>25.228135145103849</v>
      </c>
      <c r="U48">
        <f t="shared" si="13"/>
        <v>24.570499999999999</v>
      </c>
      <c r="V48">
        <f t="shared" si="14"/>
        <v>3.09916273034366</v>
      </c>
      <c r="W48">
        <f t="shared" si="15"/>
        <v>49.894019315868043</v>
      </c>
      <c r="X48">
        <f t="shared" si="16"/>
        <v>1.6121101812831398</v>
      </c>
      <c r="Y48">
        <f t="shared" si="17"/>
        <v>3.2310689805870827</v>
      </c>
      <c r="Z48">
        <f t="shared" si="18"/>
        <v>1.4870525490605202</v>
      </c>
      <c r="AA48">
        <f t="shared" si="19"/>
        <v>-6.5489080822072134</v>
      </c>
      <c r="AB48">
        <f t="shared" si="20"/>
        <v>103.43734810390107</v>
      </c>
      <c r="AC48">
        <f t="shared" si="21"/>
        <v>7.9613426042672479</v>
      </c>
      <c r="AD48">
        <f t="shared" si="22"/>
        <v>104.84978262596111</v>
      </c>
      <c r="AE48">
        <v>0</v>
      </c>
      <c r="AF48">
        <v>0</v>
      </c>
      <c r="AG48">
        <f t="shared" si="23"/>
        <v>1</v>
      </c>
      <c r="AH48">
        <f t="shared" si="24"/>
        <v>0</v>
      </c>
      <c r="AI48">
        <f t="shared" si="25"/>
        <v>47802.292370390634</v>
      </c>
      <c r="AJ48" t="s">
        <v>302</v>
      </c>
      <c r="AK48" t="s">
        <v>302</v>
      </c>
      <c r="AL48">
        <v>0</v>
      </c>
      <c r="AM48">
        <v>0</v>
      </c>
      <c r="AN48" t="e">
        <f t="shared" si="26"/>
        <v>#DIV/0!</v>
      </c>
      <c r="AO48">
        <v>0</v>
      </c>
      <c r="AP48" t="s">
        <v>302</v>
      </c>
      <c r="AQ48" t="s">
        <v>302</v>
      </c>
      <c r="AR48">
        <v>0</v>
      </c>
      <c r="AS48">
        <v>0</v>
      </c>
      <c r="AT48" t="e">
        <f t="shared" si="27"/>
        <v>#DIV/0!</v>
      </c>
      <c r="AU48">
        <v>0.5</v>
      </c>
      <c r="AV48">
        <f t="shared" si="28"/>
        <v>0</v>
      </c>
      <c r="AW48">
        <f t="shared" si="29"/>
        <v>-0.6711364794412662</v>
      </c>
      <c r="AX48" t="e">
        <f t="shared" si="30"/>
        <v>#DIV/0!</v>
      </c>
      <c r="AY48" t="e">
        <f t="shared" si="31"/>
        <v>#DIV/0!</v>
      </c>
      <c r="AZ48" t="e">
        <f t="shared" si="32"/>
        <v>#DIV/0!</v>
      </c>
      <c r="BA48" t="e">
        <f t="shared" si="33"/>
        <v>#DIV/0!</v>
      </c>
      <c r="BB48" t="s">
        <v>302</v>
      </c>
      <c r="BC48">
        <v>0</v>
      </c>
      <c r="BD48" t="e">
        <f t="shared" si="34"/>
        <v>#DIV/0!</v>
      </c>
      <c r="BE48" t="e">
        <f t="shared" si="35"/>
        <v>#DIV/0!</v>
      </c>
      <c r="BF48" t="e">
        <f t="shared" si="36"/>
        <v>#DIV/0!</v>
      </c>
      <c r="BG48" t="e">
        <f t="shared" si="37"/>
        <v>#DIV/0!</v>
      </c>
      <c r="BH48" t="e">
        <f t="shared" si="38"/>
        <v>#DIV/0!</v>
      </c>
      <c r="BI48" t="e">
        <f t="shared" si="39"/>
        <v>#DIV/0!</v>
      </c>
      <c r="BJ48" t="e">
        <f t="shared" si="40"/>
        <v>#DIV/0!</v>
      </c>
      <c r="BK48" t="e">
        <f t="shared" si="41"/>
        <v>#DIV/0!</v>
      </c>
      <c r="BL48">
        <f t="shared" si="42"/>
        <v>0</v>
      </c>
      <c r="BM48">
        <f t="shared" si="43"/>
        <v>0</v>
      </c>
      <c r="BN48">
        <f t="shared" si="44"/>
        <v>0</v>
      </c>
      <c r="BO48">
        <f t="shared" si="45"/>
        <v>0</v>
      </c>
      <c r="BP48">
        <v>6</v>
      </c>
      <c r="BQ48">
        <v>0.5</v>
      </c>
      <c r="BR48" t="s">
        <v>303</v>
      </c>
      <c r="BS48">
        <v>1634250866</v>
      </c>
      <c r="BT48">
        <v>400.34300000000002</v>
      </c>
      <c r="BU48">
        <v>399.976</v>
      </c>
      <c r="BV48">
        <v>17.936599999999999</v>
      </c>
      <c r="BW48">
        <v>17.8491</v>
      </c>
      <c r="BX48">
        <v>398.10899999999998</v>
      </c>
      <c r="BY48">
        <v>17.8245</v>
      </c>
      <c r="BZ48">
        <v>1000.03</v>
      </c>
      <c r="CA48">
        <v>89.778499999999994</v>
      </c>
      <c r="CB48">
        <v>9.97479E-2</v>
      </c>
      <c r="CC48">
        <v>25.269200000000001</v>
      </c>
      <c r="CD48">
        <v>24.570499999999999</v>
      </c>
      <c r="CE48">
        <v>999.9</v>
      </c>
      <c r="CF48">
        <v>0</v>
      </c>
      <c r="CG48">
        <v>0</v>
      </c>
      <c r="CH48">
        <v>10011.9</v>
      </c>
      <c r="CI48">
        <v>0</v>
      </c>
      <c r="CJ48">
        <v>1.5289399999999999E-3</v>
      </c>
      <c r="CK48">
        <v>0</v>
      </c>
      <c r="CL48">
        <v>0</v>
      </c>
      <c r="CM48">
        <v>0</v>
      </c>
      <c r="CN48">
        <v>0</v>
      </c>
      <c r="CO48">
        <v>0.83</v>
      </c>
      <c r="CP48">
        <v>0</v>
      </c>
      <c r="CQ48">
        <v>2.39</v>
      </c>
      <c r="CR48">
        <v>-1.2</v>
      </c>
      <c r="CS48">
        <v>36.811999999999998</v>
      </c>
      <c r="CT48">
        <v>41.75</v>
      </c>
      <c r="CU48">
        <v>38.186999999999998</v>
      </c>
      <c r="CV48">
        <v>41.686999999999998</v>
      </c>
      <c r="CW48">
        <v>36.75</v>
      </c>
      <c r="CX48">
        <v>0</v>
      </c>
      <c r="CY48">
        <v>0</v>
      </c>
      <c r="CZ48">
        <v>0</v>
      </c>
      <c r="DA48">
        <v>790.09999990463257</v>
      </c>
      <c r="DB48">
        <v>0</v>
      </c>
      <c r="DC48">
        <v>3.0615999999999999</v>
      </c>
      <c r="DD48">
        <v>3.8000000743376789</v>
      </c>
      <c r="DE48">
        <v>-0.64000012324407818</v>
      </c>
      <c r="DF48">
        <v>-3.3712</v>
      </c>
      <c r="DG48">
        <v>15</v>
      </c>
      <c r="DH48">
        <v>1634250807</v>
      </c>
      <c r="DI48" t="s">
        <v>369</v>
      </c>
      <c r="DJ48">
        <v>1634250807</v>
      </c>
      <c r="DK48">
        <v>1634250806.5</v>
      </c>
      <c r="DL48">
        <v>135</v>
      </c>
      <c r="DM48">
        <v>-1.2999999999999999E-2</v>
      </c>
      <c r="DN48">
        <v>1E-3</v>
      </c>
      <c r="DO48">
        <v>2.234</v>
      </c>
      <c r="DP48">
        <v>0.109</v>
      </c>
      <c r="DQ48">
        <v>400</v>
      </c>
      <c r="DR48">
        <v>18</v>
      </c>
      <c r="DS48">
        <v>0.26</v>
      </c>
      <c r="DT48">
        <v>0.22</v>
      </c>
      <c r="DU48">
        <v>0.32056856097560971</v>
      </c>
      <c r="DV48">
        <v>0.111174146341464</v>
      </c>
      <c r="DW48">
        <v>3.8430490666662431E-2</v>
      </c>
      <c r="DX48">
        <v>1</v>
      </c>
      <c r="DY48">
        <v>2.7602941176470588</v>
      </c>
      <c r="DZ48">
        <v>6.1934543633404324</v>
      </c>
      <c r="EA48">
        <v>2.0369880956279802</v>
      </c>
      <c r="EB48">
        <v>0</v>
      </c>
      <c r="EC48">
        <v>8.6597631707317074E-2</v>
      </c>
      <c r="ED48">
        <v>2.0721236236933688E-2</v>
      </c>
      <c r="EE48">
        <v>2.3572187806239699E-3</v>
      </c>
      <c r="EF48">
        <v>1</v>
      </c>
      <c r="EG48">
        <v>2</v>
      </c>
      <c r="EH48">
        <v>3</v>
      </c>
      <c r="EI48" t="s">
        <v>309</v>
      </c>
      <c r="EJ48">
        <v>100</v>
      </c>
      <c r="EK48">
        <v>100</v>
      </c>
      <c r="EL48">
        <v>2.234</v>
      </c>
      <c r="EM48">
        <v>0.11210000000000001</v>
      </c>
      <c r="EN48">
        <v>1.6207446174027551</v>
      </c>
      <c r="EO48">
        <v>1.948427853356016E-3</v>
      </c>
      <c r="EP48">
        <v>-1.17243448438673E-6</v>
      </c>
      <c r="EQ48">
        <v>3.7522437633766031E-10</v>
      </c>
      <c r="ER48">
        <v>-5.3634172814496027E-2</v>
      </c>
      <c r="ES48">
        <v>1.324990706552629E-3</v>
      </c>
      <c r="ET48">
        <v>4.5198677459254959E-4</v>
      </c>
      <c r="EU48">
        <v>-2.6198240979392152E-7</v>
      </c>
      <c r="EV48">
        <v>2</v>
      </c>
      <c r="EW48">
        <v>2078</v>
      </c>
      <c r="EX48">
        <v>1</v>
      </c>
      <c r="EY48">
        <v>28</v>
      </c>
      <c r="EZ48">
        <v>1</v>
      </c>
      <c r="FA48">
        <v>1</v>
      </c>
      <c r="FB48">
        <v>1.6186499999999999</v>
      </c>
      <c r="FC48">
        <v>2.5402800000000001</v>
      </c>
      <c r="FD48">
        <v>2.8491200000000001</v>
      </c>
      <c r="FE48">
        <v>3.1750500000000001</v>
      </c>
      <c r="FF48">
        <v>3.0981399999999999</v>
      </c>
      <c r="FG48">
        <v>2.3852500000000001</v>
      </c>
      <c r="FH48">
        <v>34.0092</v>
      </c>
      <c r="FI48">
        <v>15.445399999999999</v>
      </c>
      <c r="FJ48">
        <v>18</v>
      </c>
      <c r="FK48">
        <v>1062.3900000000001</v>
      </c>
      <c r="FL48">
        <v>744.3</v>
      </c>
      <c r="FM48">
        <v>25.0002</v>
      </c>
      <c r="FN48">
        <v>23.91</v>
      </c>
      <c r="FO48">
        <v>30.0002</v>
      </c>
      <c r="FP48">
        <v>23.672000000000001</v>
      </c>
      <c r="FQ48">
        <v>23.744599999999998</v>
      </c>
      <c r="FR48">
        <v>32.416800000000002</v>
      </c>
      <c r="FS48">
        <v>14.7684</v>
      </c>
      <c r="FT48">
        <v>47.049199999999999</v>
      </c>
      <c r="FU48">
        <v>25</v>
      </c>
      <c r="FV48">
        <v>400</v>
      </c>
      <c r="FW48">
        <v>17.878399999999999</v>
      </c>
      <c r="FX48">
        <v>101.31699999999999</v>
      </c>
      <c r="FY48">
        <v>101.60299999999999</v>
      </c>
    </row>
    <row r="49" spans="1:181" x14ac:dyDescent="0.2">
      <c r="A49">
        <v>31</v>
      </c>
      <c r="B49">
        <v>1634250871</v>
      </c>
      <c r="C49">
        <v>850.5</v>
      </c>
      <c r="D49" t="s">
        <v>380</v>
      </c>
      <c r="E49" t="s">
        <v>381</v>
      </c>
      <c r="F49" t="s">
        <v>300</v>
      </c>
      <c r="G49">
        <v>1634250871</v>
      </c>
      <c r="H49">
        <f t="shared" si="0"/>
        <v>1.5019660597080122E-4</v>
      </c>
      <c r="I49">
        <f t="shared" si="1"/>
        <v>0.15019660597080123</v>
      </c>
      <c r="J49">
        <f t="shared" si="2"/>
        <v>-0.46679384527543022</v>
      </c>
      <c r="K49">
        <f t="shared" si="3"/>
        <v>400.26900000000001</v>
      </c>
      <c r="L49">
        <f t="shared" si="4"/>
        <v>472.88404754924312</v>
      </c>
      <c r="M49">
        <f t="shared" si="5"/>
        <v>42.501557863162446</v>
      </c>
      <c r="N49">
        <f t="shared" si="6"/>
        <v>35.975110923061202</v>
      </c>
      <c r="O49">
        <f t="shared" si="7"/>
        <v>8.8540746402954364E-3</v>
      </c>
      <c r="P49">
        <f t="shared" si="8"/>
        <v>2.7457646616405262</v>
      </c>
      <c r="Q49">
        <f t="shared" si="9"/>
        <v>8.8382435374727009E-3</v>
      </c>
      <c r="R49">
        <f t="shared" si="10"/>
        <v>5.5253221845770629E-3</v>
      </c>
      <c r="S49">
        <f t="shared" si="11"/>
        <v>0</v>
      </c>
      <c r="T49">
        <f t="shared" si="12"/>
        <v>25.230863082166341</v>
      </c>
      <c r="U49">
        <f t="shared" si="13"/>
        <v>24.570799999999998</v>
      </c>
      <c r="V49">
        <f t="shared" si="14"/>
        <v>3.0992183410179477</v>
      </c>
      <c r="W49">
        <f t="shared" si="15"/>
        <v>49.87733923505828</v>
      </c>
      <c r="X49">
        <f t="shared" si="16"/>
        <v>1.6118780977701601</v>
      </c>
      <c r="Y49">
        <f t="shared" si="17"/>
        <v>3.2316842126918979</v>
      </c>
      <c r="Z49">
        <f t="shared" si="18"/>
        <v>1.4873402432477876</v>
      </c>
      <c r="AA49">
        <f t="shared" si="19"/>
        <v>-6.623670323312334</v>
      </c>
      <c r="AB49">
        <f t="shared" si="20"/>
        <v>103.85761256995663</v>
      </c>
      <c r="AC49">
        <f t="shared" si="21"/>
        <v>7.9945276476417275</v>
      </c>
      <c r="AD49">
        <f t="shared" si="22"/>
        <v>105.22846989428602</v>
      </c>
      <c r="AE49">
        <v>0</v>
      </c>
      <c r="AF49">
        <v>0</v>
      </c>
      <c r="AG49">
        <f t="shared" si="23"/>
        <v>1</v>
      </c>
      <c r="AH49">
        <f t="shared" si="24"/>
        <v>0</v>
      </c>
      <c r="AI49">
        <f t="shared" si="25"/>
        <v>47795.242423162636</v>
      </c>
      <c r="AJ49" t="s">
        <v>302</v>
      </c>
      <c r="AK49" t="s">
        <v>302</v>
      </c>
      <c r="AL49">
        <v>0</v>
      </c>
      <c r="AM49">
        <v>0</v>
      </c>
      <c r="AN49" t="e">
        <f t="shared" si="26"/>
        <v>#DIV/0!</v>
      </c>
      <c r="AO49">
        <v>0</v>
      </c>
      <c r="AP49" t="s">
        <v>302</v>
      </c>
      <c r="AQ49" t="s">
        <v>302</v>
      </c>
      <c r="AR49">
        <v>0</v>
      </c>
      <c r="AS49">
        <v>0</v>
      </c>
      <c r="AT49" t="e">
        <f t="shared" si="27"/>
        <v>#DIV/0!</v>
      </c>
      <c r="AU49">
        <v>0.5</v>
      </c>
      <c r="AV49">
        <f t="shared" si="28"/>
        <v>0</v>
      </c>
      <c r="AW49">
        <f t="shared" si="29"/>
        <v>-0.46679384527543022</v>
      </c>
      <c r="AX49" t="e">
        <f t="shared" si="30"/>
        <v>#DIV/0!</v>
      </c>
      <c r="AY49" t="e">
        <f t="shared" si="31"/>
        <v>#DIV/0!</v>
      </c>
      <c r="AZ49" t="e">
        <f t="shared" si="32"/>
        <v>#DIV/0!</v>
      </c>
      <c r="BA49" t="e">
        <f t="shared" si="33"/>
        <v>#DIV/0!</v>
      </c>
      <c r="BB49" t="s">
        <v>302</v>
      </c>
      <c r="BC49">
        <v>0</v>
      </c>
      <c r="BD49" t="e">
        <f t="shared" si="34"/>
        <v>#DIV/0!</v>
      </c>
      <c r="BE49" t="e">
        <f t="shared" si="35"/>
        <v>#DIV/0!</v>
      </c>
      <c r="BF49" t="e">
        <f t="shared" si="36"/>
        <v>#DIV/0!</v>
      </c>
      <c r="BG49" t="e">
        <f t="shared" si="37"/>
        <v>#DIV/0!</v>
      </c>
      <c r="BH49" t="e">
        <f t="shared" si="38"/>
        <v>#DIV/0!</v>
      </c>
      <c r="BI49" t="e">
        <f t="shared" si="39"/>
        <v>#DIV/0!</v>
      </c>
      <c r="BJ49" t="e">
        <f t="shared" si="40"/>
        <v>#DIV/0!</v>
      </c>
      <c r="BK49" t="e">
        <f t="shared" si="41"/>
        <v>#DIV/0!</v>
      </c>
      <c r="BL49">
        <f t="shared" si="42"/>
        <v>0</v>
      </c>
      <c r="BM49">
        <f t="shared" si="43"/>
        <v>0</v>
      </c>
      <c r="BN49">
        <f t="shared" si="44"/>
        <v>0</v>
      </c>
      <c r="BO49">
        <f t="shared" si="45"/>
        <v>0</v>
      </c>
      <c r="BP49">
        <v>6</v>
      </c>
      <c r="BQ49">
        <v>0.5</v>
      </c>
      <c r="BR49" t="s">
        <v>303</v>
      </c>
      <c r="BS49">
        <v>1634250871</v>
      </c>
      <c r="BT49">
        <v>400.26900000000001</v>
      </c>
      <c r="BU49">
        <v>400.02499999999998</v>
      </c>
      <c r="BV49">
        <v>17.934200000000001</v>
      </c>
      <c r="BW49">
        <v>17.845700000000001</v>
      </c>
      <c r="BX49">
        <v>398.03500000000003</v>
      </c>
      <c r="BY49">
        <v>17.822199999999999</v>
      </c>
      <c r="BZ49">
        <v>1000.02</v>
      </c>
      <c r="CA49">
        <v>89.7774</v>
      </c>
      <c r="CB49">
        <v>9.9934800000000004E-2</v>
      </c>
      <c r="CC49">
        <v>25.272400000000001</v>
      </c>
      <c r="CD49">
        <v>24.570799999999998</v>
      </c>
      <c r="CE49">
        <v>999.9</v>
      </c>
      <c r="CF49">
        <v>0</v>
      </c>
      <c r="CG49">
        <v>0</v>
      </c>
      <c r="CH49">
        <v>10010.6</v>
      </c>
      <c r="CI49">
        <v>0</v>
      </c>
      <c r="CJ49">
        <v>1.5289399999999999E-3</v>
      </c>
      <c r="CK49">
        <v>0</v>
      </c>
      <c r="CL49">
        <v>0</v>
      </c>
      <c r="CM49">
        <v>0</v>
      </c>
      <c r="CN49">
        <v>0</v>
      </c>
      <c r="CO49">
        <v>1.75</v>
      </c>
      <c r="CP49">
        <v>0</v>
      </c>
      <c r="CQ49">
        <v>0</v>
      </c>
      <c r="CR49">
        <v>-1.39</v>
      </c>
      <c r="CS49">
        <v>36.061999999999998</v>
      </c>
      <c r="CT49">
        <v>41.811999999999998</v>
      </c>
      <c r="CU49">
        <v>38.375</v>
      </c>
      <c r="CV49">
        <v>41.811999999999998</v>
      </c>
      <c r="CW49">
        <v>36.75</v>
      </c>
      <c r="CX49">
        <v>0</v>
      </c>
      <c r="CY49">
        <v>0</v>
      </c>
      <c r="CZ49">
        <v>0</v>
      </c>
      <c r="DA49">
        <v>794.89999985694885</v>
      </c>
      <c r="DB49">
        <v>0</v>
      </c>
      <c r="DC49">
        <v>2.8115999999999999</v>
      </c>
      <c r="DD49">
        <v>-2.3230768007592508</v>
      </c>
      <c r="DE49">
        <v>6.9292307461507168</v>
      </c>
      <c r="DF49">
        <v>-2.9643999999999999</v>
      </c>
      <c r="DG49">
        <v>15</v>
      </c>
      <c r="DH49">
        <v>1634250807</v>
      </c>
      <c r="DI49" t="s">
        <v>369</v>
      </c>
      <c r="DJ49">
        <v>1634250807</v>
      </c>
      <c r="DK49">
        <v>1634250806.5</v>
      </c>
      <c r="DL49">
        <v>135</v>
      </c>
      <c r="DM49">
        <v>-1.2999999999999999E-2</v>
      </c>
      <c r="DN49">
        <v>1E-3</v>
      </c>
      <c r="DO49">
        <v>2.234</v>
      </c>
      <c r="DP49">
        <v>0.109</v>
      </c>
      <c r="DQ49">
        <v>400</v>
      </c>
      <c r="DR49">
        <v>18</v>
      </c>
      <c r="DS49">
        <v>0.26</v>
      </c>
      <c r="DT49">
        <v>0.22</v>
      </c>
      <c r="DU49">
        <v>0.31464668292682929</v>
      </c>
      <c r="DV49">
        <v>0.1712266829268298</v>
      </c>
      <c r="DW49">
        <v>4.1383547651999558E-2</v>
      </c>
      <c r="DX49">
        <v>1</v>
      </c>
      <c r="DY49">
        <v>2.7270588235294122</v>
      </c>
      <c r="DZ49">
        <v>2.1834319526627208</v>
      </c>
      <c r="EA49">
        <v>2.085967865935682</v>
      </c>
      <c r="EB49">
        <v>0</v>
      </c>
      <c r="EC49">
        <v>8.7895646341463407E-2</v>
      </c>
      <c r="ED49">
        <v>7.0658048780488404E-3</v>
      </c>
      <c r="EE49">
        <v>1.070307501084085E-3</v>
      </c>
      <c r="EF49">
        <v>1</v>
      </c>
      <c r="EG49">
        <v>2</v>
      </c>
      <c r="EH49">
        <v>3</v>
      </c>
      <c r="EI49" t="s">
        <v>309</v>
      </c>
      <c r="EJ49">
        <v>100</v>
      </c>
      <c r="EK49">
        <v>100</v>
      </c>
      <c r="EL49">
        <v>2.234</v>
      </c>
      <c r="EM49">
        <v>0.112</v>
      </c>
      <c r="EN49">
        <v>1.6207446174027551</v>
      </c>
      <c r="EO49">
        <v>1.948427853356016E-3</v>
      </c>
      <c r="EP49">
        <v>-1.17243448438673E-6</v>
      </c>
      <c r="EQ49">
        <v>3.7522437633766031E-10</v>
      </c>
      <c r="ER49">
        <v>-5.3634172814496027E-2</v>
      </c>
      <c r="ES49">
        <v>1.324990706552629E-3</v>
      </c>
      <c r="ET49">
        <v>4.5198677459254959E-4</v>
      </c>
      <c r="EU49">
        <v>-2.6198240979392152E-7</v>
      </c>
      <c r="EV49">
        <v>2</v>
      </c>
      <c r="EW49">
        <v>2078</v>
      </c>
      <c r="EX49">
        <v>1</v>
      </c>
      <c r="EY49">
        <v>28</v>
      </c>
      <c r="EZ49">
        <v>1.1000000000000001</v>
      </c>
      <c r="FA49">
        <v>1.1000000000000001</v>
      </c>
      <c r="FB49">
        <v>1.6186499999999999</v>
      </c>
      <c r="FC49">
        <v>2.5402800000000001</v>
      </c>
      <c r="FD49">
        <v>2.8491200000000001</v>
      </c>
      <c r="FE49">
        <v>3.1750500000000001</v>
      </c>
      <c r="FF49">
        <v>3.0981399999999999</v>
      </c>
      <c r="FG49">
        <v>2.3901400000000002</v>
      </c>
      <c r="FH49">
        <v>34.0092</v>
      </c>
      <c r="FI49">
        <v>15.445399999999999</v>
      </c>
      <c r="FJ49">
        <v>18</v>
      </c>
      <c r="FK49">
        <v>1062.52</v>
      </c>
      <c r="FL49">
        <v>744.3</v>
      </c>
      <c r="FM49">
        <v>25.0001</v>
      </c>
      <c r="FN49">
        <v>23.908899999999999</v>
      </c>
      <c r="FO49">
        <v>30</v>
      </c>
      <c r="FP49">
        <v>23.672000000000001</v>
      </c>
      <c r="FQ49">
        <v>23.744599999999998</v>
      </c>
      <c r="FR49">
        <v>32.415799999999997</v>
      </c>
      <c r="FS49">
        <v>14.7684</v>
      </c>
      <c r="FT49">
        <v>47.049199999999999</v>
      </c>
      <c r="FU49">
        <v>25</v>
      </c>
      <c r="FV49">
        <v>400</v>
      </c>
      <c r="FW49">
        <v>17.878399999999999</v>
      </c>
      <c r="FX49">
        <v>101.316</v>
      </c>
      <c r="FY49">
        <v>101.605</v>
      </c>
    </row>
    <row r="50" spans="1:181" x14ac:dyDescent="0.2">
      <c r="A50">
        <v>32</v>
      </c>
      <c r="B50">
        <v>1634250876</v>
      </c>
      <c r="C50">
        <v>855.5</v>
      </c>
      <c r="D50" t="s">
        <v>382</v>
      </c>
      <c r="E50" t="s">
        <v>383</v>
      </c>
      <c r="F50" t="s">
        <v>300</v>
      </c>
      <c r="G50">
        <v>1634250876</v>
      </c>
      <c r="H50">
        <f t="shared" si="0"/>
        <v>1.5579710978721759E-4</v>
      </c>
      <c r="I50">
        <f t="shared" si="1"/>
        <v>0.15579710978721759</v>
      </c>
      <c r="J50">
        <f t="shared" si="2"/>
        <v>-0.57737931058428948</v>
      </c>
      <c r="K50">
        <f t="shared" si="3"/>
        <v>400.322</v>
      </c>
      <c r="L50">
        <f t="shared" si="4"/>
        <v>488.95743795040931</v>
      </c>
      <c r="M50">
        <f t="shared" si="5"/>
        <v>43.945685478253857</v>
      </c>
      <c r="N50">
        <f t="shared" si="6"/>
        <v>35.979460248664395</v>
      </c>
      <c r="O50">
        <f t="shared" si="7"/>
        <v>9.1866791756944795E-3</v>
      </c>
      <c r="P50">
        <f t="shared" si="8"/>
        <v>2.7405898304327296</v>
      </c>
      <c r="Q50">
        <f t="shared" si="9"/>
        <v>9.1696054601231678E-3</v>
      </c>
      <c r="R50">
        <f t="shared" si="10"/>
        <v>5.7325347425443091E-3</v>
      </c>
      <c r="S50">
        <f t="shared" si="11"/>
        <v>0</v>
      </c>
      <c r="T50">
        <f t="shared" si="12"/>
        <v>25.230838799827616</v>
      </c>
      <c r="U50">
        <f t="shared" si="13"/>
        <v>24.568899999999999</v>
      </c>
      <c r="V50">
        <f t="shared" si="14"/>
        <v>3.0988661548109331</v>
      </c>
      <c r="W50">
        <f t="shared" si="15"/>
        <v>49.871183048180079</v>
      </c>
      <c r="X50">
        <f t="shared" si="16"/>
        <v>1.6118325801567799</v>
      </c>
      <c r="Y50">
        <f t="shared" si="17"/>
        <v>3.2319918671261592</v>
      </c>
      <c r="Z50">
        <f t="shared" si="18"/>
        <v>1.4870335746541532</v>
      </c>
      <c r="AA50">
        <f t="shared" si="19"/>
        <v>-6.8706525416162956</v>
      </c>
      <c r="AB50">
        <f t="shared" si="20"/>
        <v>104.17900371938804</v>
      </c>
      <c r="AC50">
        <f t="shared" si="21"/>
        <v>8.0343971039566178</v>
      </c>
      <c r="AD50">
        <f t="shared" si="22"/>
        <v>105.34274828172836</v>
      </c>
      <c r="AE50">
        <v>0</v>
      </c>
      <c r="AF50">
        <v>0</v>
      </c>
      <c r="AG50">
        <f t="shared" si="23"/>
        <v>1</v>
      </c>
      <c r="AH50">
        <f t="shared" si="24"/>
        <v>0</v>
      </c>
      <c r="AI50">
        <f t="shared" si="25"/>
        <v>47654.303527693381</v>
      </c>
      <c r="AJ50" t="s">
        <v>302</v>
      </c>
      <c r="AK50" t="s">
        <v>302</v>
      </c>
      <c r="AL50">
        <v>0</v>
      </c>
      <c r="AM50">
        <v>0</v>
      </c>
      <c r="AN50" t="e">
        <f t="shared" si="26"/>
        <v>#DIV/0!</v>
      </c>
      <c r="AO50">
        <v>0</v>
      </c>
      <c r="AP50" t="s">
        <v>302</v>
      </c>
      <c r="AQ50" t="s">
        <v>302</v>
      </c>
      <c r="AR50">
        <v>0</v>
      </c>
      <c r="AS50">
        <v>0</v>
      </c>
      <c r="AT50" t="e">
        <f t="shared" si="27"/>
        <v>#DIV/0!</v>
      </c>
      <c r="AU50">
        <v>0.5</v>
      </c>
      <c r="AV50">
        <f t="shared" si="28"/>
        <v>0</v>
      </c>
      <c r="AW50">
        <f t="shared" si="29"/>
        <v>-0.57737931058428948</v>
      </c>
      <c r="AX50" t="e">
        <f t="shared" si="30"/>
        <v>#DIV/0!</v>
      </c>
      <c r="AY50" t="e">
        <f t="shared" si="31"/>
        <v>#DIV/0!</v>
      </c>
      <c r="AZ50" t="e">
        <f t="shared" si="32"/>
        <v>#DIV/0!</v>
      </c>
      <c r="BA50" t="e">
        <f t="shared" si="33"/>
        <v>#DIV/0!</v>
      </c>
      <c r="BB50" t="s">
        <v>302</v>
      </c>
      <c r="BC50">
        <v>0</v>
      </c>
      <c r="BD50" t="e">
        <f t="shared" si="34"/>
        <v>#DIV/0!</v>
      </c>
      <c r="BE50" t="e">
        <f t="shared" si="35"/>
        <v>#DIV/0!</v>
      </c>
      <c r="BF50" t="e">
        <f t="shared" si="36"/>
        <v>#DIV/0!</v>
      </c>
      <c r="BG50" t="e">
        <f t="shared" si="37"/>
        <v>#DIV/0!</v>
      </c>
      <c r="BH50" t="e">
        <f t="shared" si="38"/>
        <v>#DIV/0!</v>
      </c>
      <c r="BI50" t="e">
        <f t="shared" si="39"/>
        <v>#DIV/0!</v>
      </c>
      <c r="BJ50" t="e">
        <f t="shared" si="40"/>
        <v>#DIV/0!</v>
      </c>
      <c r="BK50" t="e">
        <f t="shared" si="41"/>
        <v>#DIV/0!</v>
      </c>
      <c r="BL50">
        <f t="shared" si="42"/>
        <v>0</v>
      </c>
      <c r="BM50">
        <f t="shared" si="43"/>
        <v>0</v>
      </c>
      <c r="BN50">
        <f t="shared" si="44"/>
        <v>0</v>
      </c>
      <c r="BO50">
        <f t="shared" si="45"/>
        <v>0</v>
      </c>
      <c r="BP50">
        <v>6</v>
      </c>
      <c r="BQ50">
        <v>0.5</v>
      </c>
      <c r="BR50" t="s">
        <v>303</v>
      </c>
      <c r="BS50">
        <v>1634250876</v>
      </c>
      <c r="BT50">
        <v>400.322</v>
      </c>
      <c r="BU50">
        <v>400.01299999999998</v>
      </c>
      <c r="BV50">
        <v>17.933900000000001</v>
      </c>
      <c r="BW50">
        <v>17.842099999999999</v>
      </c>
      <c r="BX50">
        <v>398.08800000000002</v>
      </c>
      <c r="BY50">
        <v>17.8218</v>
      </c>
      <c r="BZ50">
        <v>1000.02</v>
      </c>
      <c r="CA50">
        <v>89.776399999999995</v>
      </c>
      <c r="CB50">
        <v>9.9900199999999995E-2</v>
      </c>
      <c r="CC50">
        <v>25.274000000000001</v>
      </c>
      <c r="CD50">
        <v>24.568899999999999</v>
      </c>
      <c r="CE50">
        <v>999.9</v>
      </c>
      <c r="CF50">
        <v>0</v>
      </c>
      <c r="CG50">
        <v>0</v>
      </c>
      <c r="CH50">
        <v>9980</v>
      </c>
      <c r="CI50">
        <v>0</v>
      </c>
      <c r="CJ50">
        <v>1.5289399999999999E-3</v>
      </c>
      <c r="CK50">
        <v>0</v>
      </c>
      <c r="CL50">
        <v>0</v>
      </c>
      <c r="CM50">
        <v>0</v>
      </c>
      <c r="CN50">
        <v>0</v>
      </c>
      <c r="CO50">
        <v>1.57</v>
      </c>
      <c r="CP50">
        <v>0</v>
      </c>
      <c r="CQ50">
        <v>-3.01</v>
      </c>
      <c r="CR50">
        <v>-2.65</v>
      </c>
      <c r="CS50">
        <v>36.686999999999998</v>
      </c>
      <c r="CT50">
        <v>41.811999999999998</v>
      </c>
      <c r="CU50">
        <v>38.186999999999998</v>
      </c>
      <c r="CV50">
        <v>41.811999999999998</v>
      </c>
      <c r="CW50">
        <v>36.811999999999998</v>
      </c>
      <c r="CX50">
        <v>0</v>
      </c>
      <c r="CY50">
        <v>0</v>
      </c>
      <c r="CZ50">
        <v>0</v>
      </c>
      <c r="DA50">
        <v>799.69999980926514</v>
      </c>
      <c r="DB50">
        <v>0</v>
      </c>
      <c r="DC50">
        <v>2.7652000000000001</v>
      </c>
      <c r="DD50">
        <v>-4.7146153810532248</v>
      </c>
      <c r="DE50">
        <v>7.9100000844551994</v>
      </c>
      <c r="DF50">
        <v>-2.9216000000000002</v>
      </c>
      <c r="DG50">
        <v>15</v>
      </c>
      <c r="DH50">
        <v>1634250807</v>
      </c>
      <c r="DI50" t="s">
        <v>369</v>
      </c>
      <c r="DJ50">
        <v>1634250807</v>
      </c>
      <c r="DK50">
        <v>1634250806.5</v>
      </c>
      <c r="DL50">
        <v>135</v>
      </c>
      <c r="DM50">
        <v>-1.2999999999999999E-2</v>
      </c>
      <c r="DN50">
        <v>1E-3</v>
      </c>
      <c r="DO50">
        <v>2.234</v>
      </c>
      <c r="DP50">
        <v>0.109</v>
      </c>
      <c r="DQ50">
        <v>400</v>
      </c>
      <c r="DR50">
        <v>18</v>
      </c>
      <c r="DS50">
        <v>0.26</v>
      </c>
      <c r="DT50">
        <v>0.22</v>
      </c>
      <c r="DU50">
        <v>0.31565675609756089</v>
      </c>
      <c r="DV50">
        <v>-0.1079303205574907</v>
      </c>
      <c r="DW50">
        <v>4.0401897768020563E-2</v>
      </c>
      <c r="DX50">
        <v>1</v>
      </c>
      <c r="DY50">
        <v>2.8657142857142861</v>
      </c>
      <c r="DZ50">
        <v>-1.864579256360078</v>
      </c>
      <c r="EA50">
        <v>1.956636013620294</v>
      </c>
      <c r="EB50">
        <v>0</v>
      </c>
      <c r="EC50">
        <v>8.8732280487804877E-2</v>
      </c>
      <c r="ED50">
        <v>5.8250926829267833E-3</v>
      </c>
      <c r="EE50">
        <v>9.9188800661569477E-4</v>
      </c>
      <c r="EF50">
        <v>1</v>
      </c>
      <c r="EG50">
        <v>2</v>
      </c>
      <c r="EH50">
        <v>3</v>
      </c>
      <c r="EI50" t="s">
        <v>309</v>
      </c>
      <c r="EJ50">
        <v>100</v>
      </c>
      <c r="EK50">
        <v>100</v>
      </c>
      <c r="EL50">
        <v>2.234</v>
      </c>
      <c r="EM50">
        <v>0.11210000000000001</v>
      </c>
      <c r="EN50">
        <v>1.6207446174027551</v>
      </c>
      <c r="EO50">
        <v>1.948427853356016E-3</v>
      </c>
      <c r="EP50">
        <v>-1.17243448438673E-6</v>
      </c>
      <c r="EQ50">
        <v>3.7522437633766031E-10</v>
      </c>
      <c r="ER50">
        <v>-5.3634172814496027E-2</v>
      </c>
      <c r="ES50">
        <v>1.324990706552629E-3</v>
      </c>
      <c r="ET50">
        <v>4.5198677459254959E-4</v>
      </c>
      <c r="EU50">
        <v>-2.6198240979392152E-7</v>
      </c>
      <c r="EV50">
        <v>2</v>
      </c>
      <c r="EW50">
        <v>2078</v>
      </c>
      <c r="EX50">
        <v>1</v>
      </c>
      <c r="EY50">
        <v>28</v>
      </c>
      <c r="EZ50">
        <v>1.1000000000000001</v>
      </c>
      <c r="FA50">
        <v>1.2</v>
      </c>
      <c r="FB50">
        <v>1.6186499999999999</v>
      </c>
      <c r="FC50">
        <v>2.5354000000000001</v>
      </c>
      <c r="FD50">
        <v>2.8491200000000001</v>
      </c>
      <c r="FE50">
        <v>3.1750500000000001</v>
      </c>
      <c r="FF50">
        <v>3.0981399999999999</v>
      </c>
      <c r="FG50">
        <v>2.4328599999999998</v>
      </c>
      <c r="FH50">
        <v>34.0092</v>
      </c>
      <c r="FI50">
        <v>15.4542</v>
      </c>
      <c r="FJ50">
        <v>18</v>
      </c>
      <c r="FK50">
        <v>1062.8900000000001</v>
      </c>
      <c r="FL50">
        <v>744.27700000000004</v>
      </c>
      <c r="FM50">
        <v>25.0001</v>
      </c>
      <c r="FN50">
        <v>23.908899999999999</v>
      </c>
      <c r="FO50">
        <v>30.0001</v>
      </c>
      <c r="FP50">
        <v>23.672000000000001</v>
      </c>
      <c r="FQ50">
        <v>23.744599999999998</v>
      </c>
      <c r="FR50">
        <v>32.414700000000003</v>
      </c>
      <c r="FS50">
        <v>14.7684</v>
      </c>
      <c r="FT50">
        <v>47.049199999999999</v>
      </c>
      <c r="FU50">
        <v>25</v>
      </c>
      <c r="FV50">
        <v>400</v>
      </c>
      <c r="FW50">
        <v>17.878399999999999</v>
      </c>
      <c r="FX50">
        <v>101.316</v>
      </c>
      <c r="FY50">
        <v>101.60299999999999</v>
      </c>
    </row>
    <row r="51" spans="1:181" x14ac:dyDescent="0.2">
      <c r="A51">
        <v>33</v>
      </c>
      <c r="B51">
        <v>1634250881</v>
      </c>
      <c r="C51">
        <v>860.5</v>
      </c>
      <c r="D51" t="s">
        <v>384</v>
      </c>
      <c r="E51" t="s">
        <v>385</v>
      </c>
      <c r="F51" t="s">
        <v>300</v>
      </c>
      <c r="G51">
        <v>1634250881</v>
      </c>
      <c r="H51">
        <f t="shared" ref="H51:H82" si="46">(I51)/1000</f>
        <v>1.5206182744922269E-4</v>
      </c>
      <c r="I51">
        <f t="shared" ref="I51:I82" si="47">1000*BZ51*AG51*(BV51-BW51)/(100*BP51*(1000-AG51*BV51))</f>
        <v>0.1520618274492227</v>
      </c>
      <c r="J51">
        <f t="shared" ref="J51:J82" si="48">BZ51*AG51*(BU51-BT51*(1000-AG51*BW51)/(1000-AG51*BV51))/(100*BP51)</f>
        <v>-0.61754760090156768</v>
      </c>
      <c r="K51">
        <f t="shared" ref="K51:K82" si="49">BT51 - IF(AG51&gt;1, J51*BP51*100/(AI51*CH51), 0)</f>
        <v>400.33300000000003</v>
      </c>
      <c r="L51">
        <f t="shared" ref="L51:L82" si="50">((R51-H51/2)*K51-J51)/(R51+H51/2)</f>
        <v>498.57410935814693</v>
      </c>
      <c r="M51">
        <f t="shared" ref="M51:M82" si="51">L51*(CA51+CB51)/1000</f>
        <v>44.809740406530118</v>
      </c>
      <c r="N51">
        <f t="shared" ref="N51:N82" si="52">(BT51 - IF(AG51&gt;1, J51*BP51*100/(AI51*CH51), 0))*(CA51+CB51)/1000</f>
        <v>35.980243397037704</v>
      </c>
      <c r="O51">
        <f t="shared" ref="O51:O82" si="53">2/((1/Q51-1/P51)+SIGN(Q51)*SQRT((1/Q51-1/P51)*(1/Q51-1/P51) + 4*BQ51/((BQ51+1)*(BQ51+1))*(2*1/Q51*1/P51-1/P51*1/P51)))</f>
        <v>8.9584581711652997E-3</v>
      </c>
      <c r="P51">
        <f t="shared" ref="P51:P82" si="54">IF(LEFT(BR51,1)&lt;&gt;"0",IF(LEFT(BR51,1)="1",3,$B$7),$D$5+$E$5*(CH51*CA51/($K$5*1000))+$F$5*(CH51*CA51/($K$5*1000))*MAX(MIN(BP51,$J$5),$I$5)*MAX(MIN(BP51,$J$5),$I$5)+$G$5*MAX(MIN(BP51,$J$5),$I$5)*(CH51*CA51/($K$5*1000))+$H$5*(CH51*CA51/($K$5*1000))*(CH51*CA51/($K$5*1000)))</f>
        <v>2.744471723912306</v>
      </c>
      <c r="Q51">
        <f t="shared" ref="Q51:Q82" si="55">H51*(1000-(1000*0.61365*EXP(17.502*U51/(240.97+U51))/(CA51+CB51)+BV51)/2)/(1000*0.61365*EXP(17.502*U51/(240.97+U51))/(CA51+CB51)-BV51)</f>
        <v>8.9422443410406248E-3</v>
      </c>
      <c r="R51">
        <f t="shared" ref="R51:R82" si="56">1/((BQ51+1)/(O51/1.6)+1/(P51/1.37)) + BQ51/((BQ51+1)/(O51/1.6) + BQ51/(P51/1.37))</f>
        <v>5.5903569861100602E-3</v>
      </c>
      <c r="S51">
        <f t="shared" ref="S51:S82" si="57">(BL51*BO51)</f>
        <v>0</v>
      </c>
      <c r="T51">
        <f t="shared" ref="T51:T82" si="58">(CC51+(S51+2*0.95*0.0000000567*(((CC51+$B$9)+273)^4-(CC51+273)^4)-44100*H51)/(1.84*29.3*P51+8*0.95*0.0000000567*(CC51+273)^3))</f>
        <v>25.23382897079162</v>
      </c>
      <c r="U51">
        <f t="shared" ref="U51:U82" si="59">($C$9*CD51+$D$9*CE51+$E$9*T51)</f>
        <v>24.575299999999999</v>
      </c>
      <c r="V51">
        <f t="shared" ref="V51:V82" si="60">0.61365*EXP(17.502*U51/(240.97+U51))</f>
        <v>3.1000526058036439</v>
      </c>
      <c r="W51">
        <f t="shared" ref="W51:W82" si="61">(X51/Y51*100)</f>
        <v>49.864148814471982</v>
      </c>
      <c r="X51">
        <f t="shared" ref="X51:X82" si="62">BV51*(CA51+CB51)/1000</f>
        <v>1.6117874243711501</v>
      </c>
      <c r="Y51">
        <f t="shared" ref="Y51:Y82" si="63">0.61365*EXP(17.502*CC51/(240.97+CC51))</f>
        <v>3.2323572400043936</v>
      </c>
      <c r="Z51">
        <f t="shared" ref="Z51:Z82" si="64">(V51-BV51*(CA51+CB51)/1000)</f>
        <v>1.4882651814324939</v>
      </c>
      <c r="AA51">
        <f t="shared" ref="AA51:AA82" si="65">(-H51*44100)</f>
        <v>-6.7059265905107202</v>
      </c>
      <c r="AB51">
        <f t="shared" ref="AB51:AB82" si="66">2*29.3*P51*0.92*(CC51-U51)</f>
        <v>103.66074768144013</v>
      </c>
      <c r="AC51">
        <f t="shared" ref="AC51:AC82" si="67">2*0.95*0.0000000567*(((CC51+$B$9)+273)^4-(U51+273)^4)</f>
        <v>7.9834544644350931</v>
      </c>
      <c r="AD51">
        <f t="shared" ref="AD51:AD82" si="68">S51+AC51+AA51+AB51</f>
        <v>104.9382755553645</v>
      </c>
      <c r="AE51">
        <v>0</v>
      </c>
      <c r="AF51">
        <v>0</v>
      </c>
      <c r="AG51">
        <f t="shared" ref="AG51:AG82" si="69">IF(AE51*$H$15&gt;=AI51,1,(AI51/(AI51-AE51*$H$15)))</f>
        <v>1</v>
      </c>
      <c r="AH51">
        <f t="shared" ref="AH51:AH82" si="70">(AG51-1)*100</f>
        <v>0</v>
      </c>
      <c r="AI51">
        <f t="shared" ref="AI51:AI82" si="71">MAX(0,($B$15+$C$15*CH51)/(1+$D$15*CH51)*CA51/(CC51+273)*$E$15)</f>
        <v>47759.491303592455</v>
      </c>
      <c r="AJ51" t="s">
        <v>302</v>
      </c>
      <c r="AK51" t="s">
        <v>302</v>
      </c>
      <c r="AL51">
        <v>0</v>
      </c>
      <c r="AM51">
        <v>0</v>
      </c>
      <c r="AN51" t="e">
        <f t="shared" ref="AN51:AN82" si="72">1-AL51/AM51</f>
        <v>#DIV/0!</v>
      </c>
      <c r="AO51">
        <v>0</v>
      </c>
      <c r="AP51" t="s">
        <v>302</v>
      </c>
      <c r="AQ51" t="s">
        <v>302</v>
      </c>
      <c r="AR51">
        <v>0</v>
      </c>
      <c r="AS51">
        <v>0</v>
      </c>
      <c r="AT51" t="e">
        <f t="shared" ref="AT51:AT82" si="73">1-AR51/AS51</f>
        <v>#DIV/0!</v>
      </c>
      <c r="AU51">
        <v>0.5</v>
      </c>
      <c r="AV51">
        <f t="shared" ref="AV51:AV82" si="74">BM51</f>
        <v>0</v>
      </c>
      <c r="AW51">
        <f t="shared" ref="AW51:AW82" si="75">J51</f>
        <v>-0.61754760090156768</v>
      </c>
      <c r="AX51" t="e">
        <f t="shared" ref="AX51:AX82" si="76">AT51*AU51*AV51</f>
        <v>#DIV/0!</v>
      </c>
      <c r="AY51" t="e">
        <f t="shared" ref="AY51:AY82" si="77">(AW51-AO51)/AV51</f>
        <v>#DIV/0!</v>
      </c>
      <c r="AZ51" t="e">
        <f t="shared" ref="AZ51:AZ82" si="78">(AM51-AS51)/AS51</f>
        <v>#DIV/0!</v>
      </c>
      <c r="BA51" t="e">
        <f t="shared" ref="BA51:BA82" si="79">AL51/(AN51+AL51/AS51)</f>
        <v>#DIV/0!</v>
      </c>
      <c r="BB51" t="s">
        <v>302</v>
      </c>
      <c r="BC51">
        <v>0</v>
      </c>
      <c r="BD51" t="e">
        <f t="shared" ref="BD51:BD82" si="80">IF(BC51&lt;&gt;0, BC51, BA51)</f>
        <v>#DIV/0!</v>
      </c>
      <c r="BE51" t="e">
        <f t="shared" ref="BE51:BE82" si="81">1-BD51/AS51</f>
        <v>#DIV/0!</v>
      </c>
      <c r="BF51" t="e">
        <f t="shared" ref="BF51:BF82" si="82">(AS51-AR51)/(AS51-BD51)</f>
        <v>#DIV/0!</v>
      </c>
      <c r="BG51" t="e">
        <f t="shared" ref="BG51:BG82" si="83">(AM51-AS51)/(AM51-BD51)</f>
        <v>#DIV/0!</v>
      </c>
      <c r="BH51" t="e">
        <f t="shared" ref="BH51:BH82" si="84">(AS51-AR51)/(AS51-AL51)</f>
        <v>#DIV/0!</v>
      </c>
      <c r="BI51" t="e">
        <f t="shared" ref="BI51:BI82" si="85">(AM51-AS51)/(AM51-AL51)</f>
        <v>#DIV/0!</v>
      </c>
      <c r="BJ51" t="e">
        <f t="shared" ref="BJ51:BJ82" si="86">(BF51*BD51/AR51)</f>
        <v>#DIV/0!</v>
      </c>
      <c r="BK51" t="e">
        <f t="shared" ref="BK51:BK82" si="87">(1-BJ51)</f>
        <v>#DIV/0!</v>
      </c>
      <c r="BL51">
        <f t="shared" ref="BL51:BL82" si="88">$B$13*CI51+$C$13*CJ51+$F$13*CK51*(1-CN51)</f>
        <v>0</v>
      </c>
      <c r="BM51">
        <f t="shared" ref="BM51:BM82" si="89">BL51*BN51</f>
        <v>0</v>
      </c>
      <c r="BN51">
        <f t="shared" ref="BN51:BN82" si="90">($B$13*$D$11+$C$13*$D$11+$F$13*((CX51+CP51)/MAX(CX51+CP51+CY51, 0.1)*$I$11+CY51/MAX(CX51+CP51+CY51, 0.1)*$J$11))/($B$13+$C$13+$F$13)</f>
        <v>0</v>
      </c>
      <c r="BO51">
        <f t="shared" ref="BO51:BO82" si="91">($B$13*$K$11+$C$13*$K$11+$F$13*((CX51+CP51)/MAX(CX51+CP51+CY51, 0.1)*$P$11+CY51/MAX(CX51+CP51+CY51, 0.1)*$Q$11))/($B$13+$C$13+$F$13)</f>
        <v>0</v>
      </c>
      <c r="BP51">
        <v>6</v>
      </c>
      <c r="BQ51">
        <v>0.5</v>
      </c>
      <c r="BR51" t="s">
        <v>303</v>
      </c>
      <c r="BS51">
        <v>1634250881</v>
      </c>
      <c r="BT51">
        <v>400.33300000000003</v>
      </c>
      <c r="BU51">
        <v>399.99900000000002</v>
      </c>
      <c r="BV51">
        <v>17.933499999999999</v>
      </c>
      <c r="BW51">
        <v>17.843900000000001</v>
      </c>
      <c r="BX51">
        <v>398.09899999999999</v>
      </c>
      <c r="BY51">
        <v>17.821400000000001</v>
      </c>
      <c r="BZ51">
        <v>1000.01</v>
      </c>
      <c r="CA51">
        <v>89.775800000000004</v>
      </c>
      <c r="CB51">
        <v>9.9986900000000004E-2</v>
      </c>
      <c r="CC51">
        <v>25.2759</v>
      </c>
      <c r="CD51">
        <v>24.575299999999999</v>
      </c>
      <c r="CE51">
        <v>999.9</v>
      </c>
      <c r="CF51">
        <v>0</v>
      </c>
      <c r="CG51">
        <v>0</v>
      </c>
      <c r="CH51">
        <v>10003.1</v>
      </c>
      <c r="CI51">
        <v>0</v>
      </c>
      <c r="CJ51">
        <v>1.5289399999999999E-3</v>
      </c>
      <c r="CK51">
        <v>0</v>
      </c>
      <c r="CL51">
        <v>0</v>
      </c>
      <c r="CM51">
        <v>0</v>
      </c>
      <c r="CN51">
        <v>0</v>
      </c>
      <c r="CO51">
        <v>3.48</v>
      </c>
      <c r="CP51">
        <v>0</v>
      </c>
      <c r="CQ51">
        <v>-5.27</v>
      </c>
      <c r="CR51">
        <v>-2.89</v>
      </c>
      <c r="CS51">
        <v>36.625</v>
      </c>
      <c r="CT51">
        <v>41.75</v>
      </c>
      <c r="CU51">
        <v>38.25</v>
      </c>
      <c r="CV51">
        <v>41.811999999999998</v>
      </c>
      <c r="CW51">
        <v>36.811999999999998</v>
      </c>
      <c r="CX51">
        <v>0</v>
      </c>
      <c r="CY51">
        <v>0</v>
      </c>
      <c r="CZ51">
        <v>0</v>
      </c>
      <c r="DA51">
        <v>805.09999990463257</v>
      </c>
      <c r="DB51">
        <v>0</v>
      </c>
      <c r="DC51">
        <v>2.2488461538461531</v>
      </c>
      <c r="DD51">
        <v>0.31623930750072982</v>
      </c>
      <c r="DE51">
        <v>0.61162396017540854</v>
      </c>
      <c r="DF51">
        <v>-1.8380769230769229</v>
      </c>
      <c r="DG51">
        <v>15</v>
      </c>
      <c r="DH51">
        <v>1634250807</v>
      </c>
      <c r="DI51" t="s">
        <v>369</v>
      </c>
      <c r="DJ51">
        <v>1634250807</v>
      </c>
      <c r="DK51">
        <v>1634250806.5</v>
      </c>
      <c r="DL51">
        <v>135</v>
      </c>
      <c r="DM51">
        <v>-1.2999999999999999E-2</v>
      </c>
      <c r="DN51">
        <v>1E-3</v>
      </c>
      <c r="DO51">
        <v>2.234</v>
      </c>
      <c r="DP51">
        <v>0.109</v>
      </c>
      <c r="DQ51">
        <v>400</v>
      </c>
      <c r="DR51">
        <v>18</v>
      </c>
      <c r="DS51">
        <v>0.26</v>
      </c>
      <c r="DT51">
        <v>0.22</v>
      </c>
      <c r="DU51">
        <v>0.32221875609756101</v>
      </c>
      <c r="DV51">
        <v>-0.17492144947735211</v>
      </c>
      <c r="DW51">
        <v>3.9169793075152531E-2</v>
      </c>
      <c r="DX51">
        <v>1</v>
      </c>
      <c r="DY51">
        <v>2.578235294117647</v>
      </c>
      <c r="DZ51">
        <v>-4.694152998622763</v>
      </c>
      <c r="EA51">
        <v>1.7443462800248919</v>
      </c>
      <c r="EB51">
        <v>0</v>
      </c>
      <c r="EC51">
        <v>8.9310717073170717E-2</v>
      </c>
      <c r="ED51">
        <v>8.3818222996514501E-3</v>
      </c>
      <c r="EE51">
        <v>1.264218166935971E-3</v>
      </c>
      <c r="EF51">
        <v>1</v>
      </c>
      <c r="EG51">
        <v>2</v>
      </c>
      <c r="EH51">
        <v>3</v>
      </c>
      <c r="EI51" t="s">
        <v>309</v>
      </c>
      <c r="EJ51">
        <v>100</v>
      </c>
      <c r="EK51">
        <v>100</v>
      </c>
      <c r="EL51">
        <v>2.234</v>
      </c>
      <c r="EM51">
        <v>0.11210000000000001</v>
      </c>
      <c r="EN51">
        <v>1.6207446174027551</v>
      </c>
      <c r="EO51">
        <v>1.948427853356016E-3</v>
      </c>
      <c r="EP51">
        <v>-1.17243448438673E-6</v>
      </c>
      <c r="EQ51">
        <v>3.7522437633766031E-10</v>
      </c>
      <c r="ER51">
        <v>-5.3634172814496027E-2</v>
      </c>
      <c r="ES51">
        <v>1.324990706552629E-3</v>
      </c>
      <c r="ET51">
        <v>4.5198677459254959E-4</v>
      </c>
      <c r="EU51">
        <v>-2.6198240979392152E-7</v>
      </c>
      <c r="EV51">
        <v>2</v>
      </c>
      <c r="EW51">
        <v>2078</v>
      </c>
      <c r="EX51">
        <v>1</v>
      </c>
      <c r="EY51">
        <v>28</v>
      </c>
      <c r="EZ51">
        <v>1.2</v>
      </c>
      <c r="FA51">
        <v>1.2</v>
      </c>
      <c r="FB51">
        <v>1.6186499999999999</v>
      </c>
      <c r="FC51">
        <v>2.5378400000000001</v>
      </c>
      <c r="FD51">
        <v>2.8491200000000001</v>
      </c>
      <c r="FE51">
        <v>3.1750500000000001</v>
      </c>
      <c r="FF51">
        <v>3.0981399999999999</v>
      </c>
      <c r="FG51">
        <v>2.4377399999999998</v>
      </c>
      <c r="FH51">
        <v>34.0092</v>
      </c>
      <c r="FI51">
        <v>15.4542</v>
      </c>
      <c r="FJ51">
        <v>18</v>
      </c>
      <c r="FK51">
        <v>1062.78</v>
      </c>
      <c r="FL51">
        <v>744.52800000000002</v>
      </c>
      <c r="FM51">
        <v>25.0002</v>
      </c>
      <c r="FN51">
        <v>23.908899999999999</v>
      </c>
      <c r="FO51">
        <v>30.0002</v>
      </c>
      <c r="FP51">
        <v>23.67</v>
      </c>
      <c r="FQ51">
        <v>23.742699999999999</v>
      </c>
      <c r="FR51">
        <v>32.415199999999999</v>
      </c>
      <c r="FS51">
        <v>14.7684</v>
      </c>
      <c r="FT51">
        <v>47.049199999999999</v>
      </c>
      <c r="FU51">
        <v>25</v>
      </c>
      <c r="FV51">
        <v>400</v>
      </c>
      <c r="FW51">
        <v>17.878399999999999</v>
      </c>
      <c r="FX51">
        <v>101.315</v>
      </c>
      <c r="FY51">
        <v>101.605</v>
      </c>
    </row>
    <row r="52" spans="1:181" x14ac:dyDescent="0.2">
      <c r="A52">
        <v>34</v>
      </c>
      <c r="B52">
        <v>1634250886</v>
      </c>
      <c r="C52">
        <v>865.5</v>
      </c>
      <c r="D52" t="s">
        <v>386</v>
      </c>
      <c r="E52" t="s">
        <v>387</v>
      </c>
      <c r="F52" t="s">
        <v>300</v>
      </c>
      <c r="G52">
        <v>1634250886</v>
      </c>
      <c r="H52">
        <f t="shared" si="46"/>
        <v>1.5138549893975318E-4</v>
      </c>
      <c r="I52">
        <f t="shared" si="47"/>
        <v>0.15138549893975317</v>
      </c>
      <c r="J52">
        <f t="shared" si="48"/>
        <v>-0.56728693177030298</v>
      </c>
      <c r="K52">
        <f t="shared" si="49"/>
        <v>400.33600000000001</v>
      </c>
      <c r="L52">
        <f t="shared" si="50"/>
        <v>490.12156697072646</v>
      </c>
      <c r="M52">
        <f t="shared" si="51"/>
        <v>44.049865900637712</v>
      </c>
      <c r="N52">
        <f t="shared" si="52"/>
        <v>35.980353250300801</v>
      </c>
      <c r="O52">
        <f t="shared" si="53"/>
        <v>8.9218480015944689E-3</v>
      </c>
      <c r="P52">
        <f t="shared" si="54"/>
        <v>2.7460488433345711</v>
      </c>
      <c r="Q52">
        <f t="shared" si="55"/>
        <v>8.9057755111902892E-3</v>
      </c>
      <c r="R52">
        <f t="shared" si="56"/>
        <v>5.5675513014582199E-3</v>
      </c>
      <c r="S52">
        <f t="shared" si="57"/>
        <v>0</v>
      </c>
      <c r="T52">
        <f t="shared" si="58"/>
        <v>25.238238547834694</v>
      </c>
      <c r="U52">
        <f t="shared" si="59"/>
        <v>24.570699999999999</v>
      </c>
      <c r="V52">
        <f t="shared" si="60"/>
        <v>3.0991998040296065</v>
      </c>
      <c r="W52">
        <f t="shared" si="61"/>
        <v>49.842295743311091</v>
      </c>
      <c r="X52">
        <f t="shared" si="62"/>
        <v>1.61148367833156</v>
      </c>
      <c r="Y52">
        <f t="shared" si="63"/>
        <v>3.2331650344332776</v>
      </c>
      <c r="Z52">
        <f t="shared" si="64"/>
        <v>1.4877161256980465</v>
      </c>
      <c r="AA52">
        <f t="shared" si="65"/>
        <v>-6.6761005032431147</v>
      </c>
      <c r="AB52">
        <f t="shared" si="66"/>
        <v>105.02311253057115</v>
      </c>
      <c r="AC52">
        <f t="shared" si="67"/>
        <v>8.0837159423692917</v>
      </c>
      <c r="AD52">
        <f t="shared" si="68"/>
        <v>106.43072796969733</v>
      </c>
      <c r="AE52">
        <v>0</v>
      </c>
      <c r="AF52">
        <v>0</v>
      </c>
      <c r="AG52">
        <f t="shared" si="69"/>
        <v>1</v>
      </c>
      <c r="AH52">
        <f t="shared" si="70"/>
        <v>0</v>
      </c>
      <c r="AI52">
        <f t="shared" si="71"/>
        <v>47801.694859413139</v>
      </c>
      <c r="AJ52" t="s">
        <v>302</v>
      </c>
      <c r="AK52" t="s">
        <v>302</v>
      </c>
      <c r="AL52">
        <v>0</v>
      </c>
      <c r="AM52">
        <v>0</v>
      </c>
      <c r="AN52" t="e">
        <f t="shared" si="72"/>
        <v>#DIV/0!</v>
      </c>
      <c r="AO52">
        <v>0</v>
      </c>
      <c r="AP52" t="s">
        <v>302</v>
      </c>
      <c r="AQ52" t="s">
        <v>302</v>
      </c>
      <c r="AR52">
        <v>0</v>
      </c>
      <c r="AS52">
        <v>0</v>
      </c>
      <c r="AT52" t="e">
        <f t="shared" si="73"/>
        <v>#DIV/0!</v>
      </c>
      <c r="AU52">
        <v>0.5</v>
      </c>
      <c r="AV52">
        <f t="shared" si="74"/>
        <v>0</v>
      </c>
      <c r="AW52">
        <f t="shared" si="75"/>
        <v>-0.56728693177030298</v>
      </c>
      <c r="AX52" t="e">
        <f t="shared" si="76"/>
        <v>#DIV/0!</v>
      </c>
      <c r="AY52" t="e">
        <f t="shared" si="77"/>
        <v>#DIV/0!</v>
      </c>
      <c r="AZ52" t="e">
        <f t="shared" si="78"/>
        <v>#DIV/0!</v>
      </c>
      <c r="BA52" t="e">
        <f t="shared" si="79"/>
        <v>#DIV/0!</v>
      </c>
      <c r="BB52" t="s">
        <v>302</v>
      </c>
      <c r="BC52">
        <v>0</v>
      </c>
      <c r="BD52" t="e">
        <f t="shared" si="80"/>
        <v>#DIV/0!</v>
      </c>
      <c r="BE52" t="e">
        <f t="shared" si="81"/>
        <v>#DIV/0!</v>
      </c>
      <c r="BF52" t="e">
        <f t="shared" si="82"/>
        <v>#DIV/0!</v>
      </c>
      <c r="BG52" t="e">
        <f t="shared" si="83"/>
        <v>#DIV/0!</v>
      </c>
      <c r="BH52" t="e">
        <f t="shared" si="84"/>
        <v>#DIV/0!</v>
      </c>
      <c r="BI52" t="e">
        <f t="shared" si="85"/>
        <v>#DIV/0!</v>
      </c>
      <c r="BJ52" t="e">
        <f t="shared" si="86"/>
        <v>#DIV/0!</v>
      </c>
      <c r="BK52" t="e">
        <f t="shared" si="87"/>
        <v>#DIV/0!</v>
      </c>
      <c r="BL52">
        <f t="shared" si="88"/>
        <v>0</v>
      </c>
      <c r="BM52">
        <f t="shared" si="89"/>
        <v>0</v>
      </c>
      <c r="BN52">
        <f t="shared" si="90"/>
        <v>0</v>
      </c>
      <c r="BO52">
        <f t="shared" si="91"/>
        <v>0</v>
      </c>
      <c r="BP52">
        <v>6</v>
      </c>
      <c r="BQ52">
        <v>0.5</v>
      </c>
      <c r="BR52" t="s">
        <v>303</v>
      </c>
      <c r="BS52">
        <v>1634250886</v>
      </c>
      <c r="BT52">
        <v>400.33600000000001</v>
      </c>
      <c r="BU52">
        <v>400.03199999999998</v>
      </c>
      <c r="BV52">
        <v>17.930199999999999</v>
      </c>
      <c r="BW52">
        <v>17.841000000000001</v>
      </c>
      <c r="BX52">
        <v>398.10199999999998</v>
      </c>
      <c r="BY52">
        <v>17.818200000000001</v>
      </c>
      <c r="BZ52">
        <v>1000.03</v>
      </c>
      <c r="CA52">
        <v>89.775499999999994</v>
      </c>
      <c r="CB52">
        <v>9.9887799999999999E-2</v>
      </c>
      <c r="CC52">
        <v>25.280100000000001</v>
      </c>
      <c r="CD52">
        <v>24.570699999999999</v>
      </c>
      <c r="CE52">
        <v>999.9</v>
      </c>
      <c r="CF52">
        <v>0</v>
      </c>
      <c r="CG52">
        <v>0</v>
      </c>
      <c r="CH52">
        <v>10012.5</v>
      </c>
      <c r="CI52">
        <v>0</v>
      </c>
      <c r="CJ52">
        <v>1.5289399999999999E-3</v>
      </c>
      <c r="CK52">
        <v>0</v>
      </c>
      <c r="CL52">
        <v>0</v>
      </c>
      <c r="CM52">
        <v>0</v>
      </c>
      <c r="CN52">
        <v>0</v>
      </c>
      <c r="CO52">
        <v>4.55</v>
      </c>
      <c r="CP52">
        <v>0</v>
      </c>
      <c r="CQ52">
        <v>0.96</v>
      </c>
      <c r="CR52">
        <v>-0.98</v>
      </c>
      <c r="CS52">
        <v>36.686999999999998</v>
      </c>
      <c r="CT52">
        <v>41.811999999999998</v>
      </c>
      <c r="CU52">
        <v>38.25</v>
      </c>
      <c r="CV52">
        <v>41.811999999999998</v>
      </c>
      <c r="CW52">
        <v>36.875</v>
      </c>
      <c r="CX52">
        <v>0</v>
      </c>
      <c r="CY52">
        <v>0</v>
      </c>
      <c r="CZ52">
        <v>0</v>
      </c>
      <c r="DA52">
        <v>809.89999985694885</v>
      </c>
      <c r="DB52">
        <v>0</v>
      </c>
      <c r="DC52">
        <v>2.0973076923076919</v>
      </c>
      <c r="DD52">
        <v>-2.2211966114532871</v>
      </c>
      <c r="DE52">
        <v>12.24615388419214</v>
      </c>
      <c r="DF52">
        <v>-1.181538461538461</v>
      </c>
      <c r="DG52">
        <v>15</v>
      </c>
      <c r="DH52">
        <v>1634250807</v>
      </c>
      <c r="DI52" t="s">
        <v>369</v>
      </c>
      <c r="DJ52">
        <v>1634250807</v>
      </c>
      <c r="DK52">
        <v>1634250806.5</v>
      </c>
      <c r="DL52">
        <v>135</v>
      </c>
      <c r="DM52">
        <v>-1.2999999999999999E-2</v>
      </c>
      <c r="DN52">
        <v>1E-3</v>
      </c>
      <c r="DO52">
        <v>2.234</v>
      </c>
      <c r="DP52">
        <v>0.109</v>
      </c>
      <c r="DQ52">
        <v>400</v>
      </c>
      <c r="DR52">
        <v>18</v>
      </c>
      <c r="DS52">
        <v>0.26</v>
      </c>
      <c r="DT52">
        <v>0.22</v>
      </c>
      <c r="DU52">
        <v>0.30971399999999999</v>
      </c>
      <c r="DV52">
        <v>-5.8196864111504914E-3</v>
      </c>
      <c r="DW52">
        <v>3.1870033475152118E-2</v>
      </c>
      <c r="DX52">
        <v>1</v>
      </c>
      <c r="DY52">
        <v>2.137941176470588</v>
      </c>
      <c r="DZ52">
        <v>-4.0721893491124384</v>
      </c>
      <c r="EA52">
        <v>1.640431757032571</v>
      </c>
      <c r="EB52">
        <v>0</v>
      </c>
      <c r="EC52">
        <v>8.9407895121951214E-2</v>
      </c>
      <c r="ED52">
        <v>4.1355679442507407E-3</v>
      </c>
      <c r="EE52">
        <v>1.2308423128088331E-3</v>
      </c>
      <c r="EF52">
        <v>1</v>
      </c>
      <c r="EG52">
        <v>2</v>
      </c>
      <c r="EH52">
        <v>3</v>
      </c>
      <c r="EI52" t="s">
        <v>309</v>
      </c>
      <c r="EJ52">
        <v>100</v>
      </c>
      <c r="EK52">
        <v>100</v>
      </c>
      <c r="EL52">
        <v>2.234</v>
      </c>
      <c r="EM52">
        <v>0.112</v>
      </c>
      <c r="EN52">
        <v>1.6207446174027551</v>
      </c>
      <c r="EO52">
        <v>1.948427853356016E-3</v>
      </c>
      <c r="EP52">
        <v>-1.17243448438673E-6</v>
      </c>
      <c r="EQ52">
        <v>3.7522437633766031E-10</v>
      </c>
      <c r="ER52">
        <v>-5.3634172814496027E-2</v>
      </c>
      <c r="ES52">
        <v>1.324990706552629E-3</v>
      </c>
      <c r="ET52">
        <v>4.5198677459254959E-4</v>
      </c>
      <c r="EU52">
        <v>-2.6198240979392152E-7</v>
      </c>
      <c r="EV52">
        <v>2</v>
      </c>
      <c r="EW52">
        <v>2078</v>
      </c>
      <c r="EX52">
        <v>1</v>
      </c>
      <c r="EY52">
        <v>28</v>
      </c>
      <c r="EZ52">
        <v>1.3</v>
      </c>
      <c r="FA52">
        <v>1.3</v>
      </c>
      <c r="FB52">
        <v>1.6186499999999999</v>
      </c>
      <c r="FC52">
        <v>2.5366200000000001</v>
      </c>
      <c r="FD52">
        <v>2.8491200000000001</v>
      </c>
      <c r="FE52">
        <v>3.1762700000000001</v>
      </c>
      <c r="FF52">
        <v>3.0981399999999999</v>
      </c>
      <c r="FG52">
        <v>2.4511699999999998</v>
      </c>
      <c r="FH52">
        <v>34.0092</v>
      </c>
      <c r="FI52">
        <v>15.4542</v>
      </c>
      <c r="FJ52">
        <v>18</v>
      </c>
      <c r="FK52">
        <v>1062.8599999999999</v>
      </c>
      <c r="FL52">
        <v>744.45600000000002</v>
      </c>
      <c r="FM52">
        <v>25.000299999999999</v>
      </c>
      <c r="FN52">
        <v>23.908899999999999</v>
      </c>
      <c r="FO52">
        <v>30</v>
      </c>
      <c r="FP52">
        <v>23.67</v>
      </c>
      <c r="FQ52">
        <v>23.742599999999999</v>
      </c>
      <c r="FR52">
        <v>32.413400000000003</v>
      </c>
      <c r="FS52">
        <v>14.7684</v>
      </c>
      <c r="FT52">
        <v>47.049199999999999</v>
      </c>
      <c r="FU52">
        <v>25</v>
      </c>
      <c r="FV52">
        <v>400</v>
      </c>
      <c r="FW52">
        <v>17.878399999999999</v>
      </c>
      <c r="FX52">
        <v>101.315</v>
      </c>
      <c r="FY52">
        <v>101.605</v>
      </c>
    </row>
    <row r="53" spans="1:181" x14ac:dyDescent="0.2">
      <c r="A53">
        <v>35</v>
      </c>
      <c r="B53">
        <v>1634250891</v>
      </c>
      <c r="C53">
        <v>870.5</v>
      </c>
      <c r="D53" t="s">
        <v>388</v>
      </c>
      <c r="E53" t="s">
        <v>389</v>
      </c>
      <c r="F53" t="s">
        <v>300</v>
      </c>
      <c r="G53">
        <v>1634250891</v>
      </c>
      <c r="H53">
        <f t="shared" si="46"/>
        <v>1.5443082251755986E-4</v>
      </c>
      <c r="I53">
        <f t="shared" si="47"/>
        <v>0.15443082251755985</v>
      </c>
      <c r="J53">
        <f t="shared" si="48"/>
        <v>-0.61346542118137726</v>
      </c>
      <c r="K53">
        <f t="shared" si="49"/>
        <v>400.28899999999999</v>
      </c>
      <c r="L53">
        <f t="shared" si="50"/>
        <v>496.32297509994896</v>
      </c>
      <c r="M53">
        <f t="shared" si="51"/>
        <v>44.607753011297504</v>
      </c>
      <c r="N53">
        <f t="shared" si="52"/>
        <v>35.976559097517992</v>
      </c>
      <c r="O53">
        <f t="shared" si="53"/>
        <v>9.0816245522570473E-3</v>
      </c>
      <c r="P53">
        <f t="shared" si="54"/>
        <v>2.7425926652145964</v>
      </c>
      <c r="Q53">
        <f t="shared" si="55"/>
        <v>9.0649508762889776E-3</v>
      </c>
      <c r="R53">
        <f t="shared" si="56"/>
        <v>5.6670897796125622E-3</v>
      </c>
      <c r="S53">
        <f t="shared" si="57"/>
        <v>0</v>
      </c>
      <c r="T53">
        <f t="shared" si="58"/>
        <v>25.240546595967704</v>
      </c>
      <c r="U53">
        <f t="shared" si="59"/>
        <v>24.588999999999999</v>
      </c>
      <c r="V53">
        <f t="shared" si="60"/>
        <v>3.1025936872011748</v>
      </c>
      <c r="W53">
        <f t="shared" si="61"/>
        <v>49.836738556458535</v>
      </c>
      <c r="X53">
        <f t="shared" si="62"/>
        <v>1.6116107907067998</v>
      </c>
      <c r="Y53">
        <f t="shared" si="63"/>
        <v>3.2337806152404109</v>
      </c>
      <c r="Z53">
        <f t="shared" si="64"/>
        <v>1.490982896494375</v>
      </c>
      <c r="AA53">
        <f t="shared" si="65"/>
        <v>-6.8103992730243901</v>
      </c>
      <c r="AB53">
        <f t="shared" si="66"/>
        <v>102.65826469906263</v>
      </c>
      <c r="AC53">
        <f t="shared" si="67"/>
        <v>7.9125052336863728</v>
      </c>
      <c r="AD53">
        <f t="shared" si="68"/>
        <v>103.76037065972461</v>
      </c>
      <c r="AE53">
        <v>0</v>
      </c>
      <c r="AF53">
        <v>0</v>
      </c>
      <c r="AG53">
        <f t="shared" si="69"/>
        <v>1</v>
      </c>
      <c r="AH53">
        <f t="shared" si="70"/>
        <v>0</v>
      </c>
      <c r="AI53">
        <f t="shared" si="71"/>
        <v>47707.242144684657</v>
      </c>
      <c r="AJ53" t="s">
        <v>302</v>
      </c>
      <c r="AK53" t="s">
        <v>302</v>
      </c>
      <c r="AL53">
        <v>0</v>
      </c>
      <c r="AM53">
        <v>0</v>
      </c>
      <c r="AN53" t="e">
        <f t="shared" si="72"/>
        <v>#DIV/0!</v>
      </c>
      <c r="AO53">
        <v>0</v>
      </c>
      <c r="AP53" t="s">
        <v>302</v>
      </c>
      <c r="AQ53" t="s">
        <v>302</v>
      </c>
      <c r="AR53">
        <v>0</v>
      </c>
      <c r="AS53">
        <v>0</v>
      </c>
      <c r="AT53" t="e">
        <f t="shared" si="73"/>
        <v>#DIV/0!</v>
      </c>
      <c r="AU53">
        <v>0.5</v>
      </c>
      <c r="AV53">
        <f t="shared" si="74"/>
        <v>0</v>
      </c>
      <c r="AW53">
        <f t="shared" si="75"/>
        <v>-0.61346542118137726</v>
      </c>
      <c r="AX53" t="e">
        <f t="shared" si="76"/>
        <v>#DIV/0!</v>
      </c>
      <c r="AY53" t="e">
        <f t="shared" si="77"/>
        <v>#DIV/0!</v>
      </c>
      <c r="AZ53" t="e">
        <f t="shared" si="78"/>
        <v>#DIV/0!</v>
      </c>
      <c r="BA53" t="e">
        <f t="shared" si="79"/>
        <v>#DIV/0!</v>
      </c>
      <c r="BB53" t="s">
        <v>302</v>
      </c>
      <c r="BC53">
        <v>0</v>
      </c>
      <c r="BD53" t="e">
        <f t="shared" si="80"/>
        <v>#DIV/0!</v>
      </c>
      <c r="BE53" t="e">
        <f t="shared" si="81"/>
        <v>#DIV/0!</v>
      </c>
      <c r="BF53" t="e">
        <f t="shared" si="82"/>
        <v>#DIV/0!</v>
      </c>
      <c r="BG53" t="e">
        <f t="shared" si="83"/>
        <v>#DIV/0!</v>
      </c>
      <c r="BH53" t="e">
        <f t="shared" si="84"/>
        <v>#DIV/0!</v>
      </c>
      <c r="BI53" t="e">
        <f t="shared" si="85"/>
        <v>#DIV/0!</v>
      </c>
      <c r="BJ53" t="e">
        <f t="shared" si="86"/>
        <v>#DIV/0!</v>
      </c>
      <c r="BK53" t="e">
        <f t="shared" si="87"/>
        <v>#DIV/0!</v>
      </c>
      <c r="BL53">
        <f t="shared" si="88"/>
        <v>0</v>
      </c>
      <c r="BM53">
        <f t="shared" si="89"/>
        <v>0</v>
      </c>
      <c r="BN53">
        <f t="shared" si="90"/>
        <v>0</v>
      </c>
      <c r="BO53">
        <f t="shared" si="91"/>
        <v>0</v>
      </c>
      <c r="BP53">
        <v>6</v>
      </c>
      <c r="BQ53">
        <v>0.5</v>
      </c>
      <c r="BR53" t="s">
        <v>303</v>
      </c>
      <c r="BS53">
        <v>1634250891</v>
      </c>
      <c r="BT53">
        <v>400.28899999999999</v>
      </c>
      <c r="BU53">
        <v>399.95800000000003</v>
      </c>
      <c r="BV53">
        <v>17.9314</v>
      </c>
      <c r="BW53">
        <v>17.840399999999999</v>
      </c>
      <c r="BX53">
        <v>398.05500000000001</v>
      </c>
      <c r="BY53">
        <v>17.819400000000002</v>
      </c>
      <c r="BZ53">
        <v>999.96699999999998</v>
      </c>
      <c r="CA53">
        <v>89.776399999999995</v>
      </c>
      <c r="CB53">
        <v>0.100062</v>
      </c>
      <c r="CC53">
        <v>25.283300000000001</v>
      </c>
      <c r="CD53">
        <v>24.588999999999999</v>
      </c>
      <c r="CE53">
        <v>999.9</v>
      </c>
      <c r="CF53">
        <v>0</v>
      </c>
      <c r="CG53">
        <v>0</v>
      </c>
      <c r="CH53">
        <v>9991.8799999999992</v>
      </c>
      <c r="CI53">
        <v>0</v>
      </c>
      <c r="CJ53">
        <v>1.5289399999999999E-3</v>
      </c>
      <c r="CK53">
        <v>0</v>
      </c>
      <c r="CL53">
        <v>0</v>
      </c>
      <c r="CM53">
        <v>0</v>
      </c>
      <c r="CN53">
        <v>0</v>
      </c>
      <c r="CO53">
        <v>2.67</v>
      </c>
      <c r="CP53">
        <v>0</v>
      </c>
      <c r="CQ53">
        <v>-0.32</v>
      </c>
      <c r="CR53">
        <v>-1.99</v>
      </c>
      <c r="CS53">
        <v>36.625</v>
      </c>
      <c r="CT53">
        <v>41.811999999999998</v>
      </c>
      <c r="CU53">
        <v>38.311999999999998</v>
      </c>
      <c r="CV53">
        <v>41.875</v>
      </c>
      <c r="CW53">
        <v>36.811999999999998</v>
      </c>
      <c r="CX53">
        <v>0</v>
      </c>
      <c r="CY53">
        <v>0</v>
      </c>
      <c r="CZ53">
        <v>0</v>
      </c>
      <c r="DA53">
        <v>814.69999980926514</v>
      </c>
      <c r="DB53">
        <v>0</v>
      </c>
      <c r="DC53">
        <v>2.1730769230769229</v>
      </c>
      <c r="DD53">
        <v>5.0659829017234506</v>
      </c>
      <c r="DE53">
        <v>-5.5993161841230927</v>
      </c>
      <c r="DF53">
        <v>-1.361538461538462</v>
      </c>
      <c r="DG53">
        <v>15</v>
      </c>
      <c r="DH53">
        <v>1634250807</v>
      </c>
      <c r="DI53" t="s">
        <v>369</v>
      </c>
      <c r="DJ53">
        <v>1634250807</v>
      </c>
      <c r="DK53">
        <v>1634250806.5</v>
      </c>
      <c r="DL53">
        <v>135</v>
      </c>
      <c r="DM53">
        <v>-1.2999999999999999E-2</v>
      </c>
      <c r="DN53">
        <v>1E-3</v>
      </c>
      <c r="DO53">
        <v>2.234</v>
      </c>
      <c r="DP53">
        <v>0.109</v>
      </c>
      <c r="DQ53">
        <v>400</v>
      </c>
      <c r="DR53">
        <v>18</v>
      </c>
      <c r="DS53">
        <v>0.26</v>
      </c>
      <c r="DT53">
        <v>0.22</v>
      </c>
      <c r="DU53">
        <v>0.30627812195121951</v>
      </c>
      <c r="DV53">
        <v>0.12733628571428571</v>
      </c>
      <c r="DW53">
        <v>2.5030763350564381E-2</v>
      </c>
      <c r="DX53">
        <v>1</v>
      </c>
      <c r="DY53">
        <v>2.3091428571428572</v>
      </c>
      <c r="DZ53">
        <v>0.17800391389432491</v>
      </c>
      <c r="EA53">
        <v>1.61693072813644</v>
      </c>
      <c r="EB53">
        <v>1</v>
      </c>
      <c r="EC53">
        <v>9.0042995121951214E-2</v>
      </c>
      <c r="ED53">
        <v>2.06240487804888E-3</v>
      </c>
      <c r="EE53">
        <v>1.103831556156305E-3</v>
      </c>
      <c r="EF53">
        <v>1</v>
      </c>
      <c r="EG53">
        <v>3</v>
      </c>
      <c r="EH53">
        <v>3</v>
      </c>
      <c r="EI53" t="s">
        <v>305</v>
      </c>
      <c r="EJ53">
        <v>100</v>
      </c>
      <c r="EK53">
        <v>100</v>
      </c>
      <c r="EL53">
        <v>2.234</v>
      </c>
      <c r="EM53">
        <v>0.112</v>
      </c>
      <c r="EN53">
        <v>1.6207446174027551</v>
      </c>
      <c r="EO53">
        <v>1.948427853356016E-3</v>
      </c>
      <c r="EP53">
        <v>-1.17243448438673E-6</v>
      </c>
      <c r="EQ53">
        <v>3.7522437633766031E-10</v>
      </c>
      <c r="ER53">
        <v>-5.3634172814496027E-2</v>
      </c>
      <c r="ES53">
        <v>1.324990706552629E-3</v>
      </c>
      <c r="ET53">
        <v>4.5198677459254959E-4</v>
      </c>
      <c r="EU53">
        <v>-2.6198240979392152E-7</v>
      </c>
      <c r="EV53">
        <v>2</v>
      </c>
      <c r="EW53">
        <v>2078</v>
      </c>
      <c r="EX53">
        <v>1</v>
      </c>
      <c r="EY53">
        <v>28</v>
      </c>
      <c r="EZ53">
        <v>1.4</v>
      </c>
      <c r="FA53">
        <v>1.4</v>
      </c>
      <c r="FB53">
        <v>1.6186499999999999</v>
      </c>
      <c r="FC53">
        <v>2.5341800000000001</v>
      </c>
      <c r="FD53">
        <v>2.8491200000000001</v>
      </c>
      <c r="FE53">
        <v>3.1762700000000001</v>
      </c>
      <c r="FF53">
        <v>3.0981399999999999</v>
      </c>
      <c r="FG53">
        <v>2.4047900000000002</v>
      </c>
      <c r="FH53">
        <v>34.0092</v>
      </c>
      <c r="FI53">
        <v>15.4542</v>
      </c>
      <c r="FJ53">
        <v>18</v>
      </c>
      <c r="FK53">
        <v>1062.01</v>
      </c>
      <c r="FL53">
        <v>744.64099999999996</v>
      </c>
      <c r="FM53">
        <v>25.000299999999999</v>
      </c>
      <c r="FN53">
        <v>23.907</v>
      </c>
      <c r="FO53">
        <v>30.0002</v>
      </c>
      <c r="FP53">
        <v>23.67</v>
      </c>
      <c r="FQ53">
        <v>23.742599999999999</v>
      </c>
      <c r="FR53">
        <v>32.414299999999997</v>
      </c>
      <c r="FS53">
        <v>14.7684</v>
      </c>
      <c r="FT53">
        <v>47.049199999999999</v>
      </c>
      <c r="FU53">
        <v>25</v>
      </c>
      <c r="FV53">
        <v>400</v>
      </c>
      <c r="FW53">
        <v>17.878399999999999</v>
      </c>
      <c r="FX53">
        <v>101.31399999999999</v>
      </c>
      <c r="FY53">
        <v>101.605</v>
      </c>
    </row>
    <row r="54" spans="1:181" x14ac:dyDescent="0.2">
      <c r="A54">
        <v>36</v>
      </c>
      <c r="B54">
        <v>1634250896</v>
      </c>
      <c r="C54">
        <v>875.5</v>
      </c>
      <c r="D54" t="s">
        <v>390</v>
      </c>
      <c r="E54" t="s">
        <v>391</v>
      </c>
      <c r="F54" t="s">
        <v>300</v>
      </c>
      <c r="G54">
        <v>1634250896</v>
      </c>
      <c r="H54">
        <f t="shared" si="46"/>
        <v>1.5477500754273701E-4</v>
      </c>
      <c r="I54">
        <f t="shared" si="47"/>
        <v>0.15477500754273701</v>
      </c>
      <c r="J54">
        <f t="shared" si="48"/>
        <v>-0.5552893045277566</v>
      </c>
      <c r="K54">
        <f t="shared" si="49"/>
        <v>400.29700000000003</v>
      </c>
      <c r="L54">
        <f t="shared" si="50"/>
        <v>485.97535278104135</v>
      </c>
      <c r="M54">
        <f t="shared" si="51"/>
        <v>43.678020875186888</v>
      </c>
      <c r="N54">
        <f t="shared" si="52"/>
        <v>35.97750507761301</v>
      </c>
      <c r="O54">
        <f t="shared" si="53"/>
        <v>9.1032684341105646E-3</v>
      </c>
      <c r="P54">
        <f t="shared" si="54"/>
        <v>2.7448142315979607</v>
      </c>
      <c r="Q54">
        <f t="shared" si="55"/>
        <v>9.0865287997107386E-3</v>
      </c>
      <c r="R54">
        <f t="shared" si="56"/>
        <v>5.6805818936349894E-3</v>
      </c>
      <c r="S54">
        <f t="shared" si="57"/>
        <v>0</v>
      </c>
      <c r="T54">
        <f t="shared" si="58"/>
        <v>25.244483626078562</v>
      </c>
      <c r="U54">
        <f t="shared" si="59"/>
        <v>24.5869</v>
      </c>
      <c r="V54">
        <f t="shared" si="60"/>
        <v>3.1022040602675554</v>
      </c>
      <c r="W54">
        <f t="shared" si="61"/>
        <v>49.819359689818569</v>
      </c>
      <c r="X54">
        <f t="shared" si="62"/>
        <v>1.6114322160497001</v>
      </c>
      <c r="Y54">
        <f t="shared" si="63"/>
        <v>3.2345502352552788</v>
      </c>
      <c r="Z54">
        <f t="shared" si="64"/>
        <v>1.4907718442178552</v>
      </c>
      <c r="AA54">
        <f t="shared" si="65"/>
        <v>-6.8255778326347016</v>
      </c>
      <c r="AB54">
        <f t="shared" si="66"/>
        <v>103.64408876767781</v>
      </c>
      <c r="AC54">
        <f t="shared" si="67"/>
        <v>7.9820996853155828</v>
      </c>
      <c r="AD54">
        <f t="shared" si="68"/>
        <v>104.8006106203587</v>
      </c>
      <c r="AE54">
        <v>0</v>
      </c>
      <c r="AF54">
        <v>0</v>
      </c>
      <c r="AG54">
        <f t="shared" si="69"/>
        <v>1</v>
      </c>
      <c r="AH54">
        <f t="shared" si="70"/>
        <v>0</v>
      </c>
      <c r="AI54">
        <f t="shared" si="71"/>
        <v>47767.00396173718</v>
      </c>
      <c r="AJ54" t="s">
        <v>302</v>
      </c>
      <c r="AK54" t="s">
        <v>302</v>
      </c>
      <c r="AL54">
        <v>0</v>
      </c>
      <c r="AM54">
        <v>0</v>
      </c>
      <c r="AN54" t="e">
        <f t="shared" si="72"/>
        <v>#DIV/0!</v>
      </c>
      <c r="AO54">
        <v>0</v>
      </c>
      <c r="AP54" t="s">
        <v>302</v>
      </c>
      <c r="AQ54" t="s">
        <v>302</v>
      </c>
      <c r="AR54">
        <v>0</v>
      </c>
      <c r="AS54">
        <v>0</v>
      </c>
      <c r="AT54" t="e">
        <f t="shared" si="73"/>
        <v>#DIV/0!</v>
      </c>
      <c r="AU54">
        <v>0.5</v>
      </c>
      <c r="AV54">
        <f t="shared" si="74"/>
        <v>0</v>
      </c>
      <c r="AW54">
        <f t="shared" si="75"/>
        <v>-0.5552893045277566</v>
      </c>
      <c r="AX54" t="e">
        <f t="shared" si="76"/>
        <v>#DIV/0!</v>
      </c>
      <c r="AY54" t="e">
        <f t="shared" si="77"/>
        <v>#DIV/0!</v>
      </c>
      <c r="AZ54" t="e">
        <f t="shared" si="78"/>
        <v>#DIV/0!</v>
      </c>
      <c r="BA54" t="e">
        <f t="shared" si="79"/>
        <v>#DIV/0!</v>
      </c>
      <c r="BB54" t="s">
        <v>302</v>
      </c>
      <c r="BC54">
        <v>0</v>
      </c>
      <c r="BD54" t="e">
        <f t="shared" si="80"/>
        <v>#DIV/0!</v>
      </c>
      <c r="BE54" t="e">
        <f t="shared" si="81"/>
        <v>#DIV/0!</v>
      </c>
      <c r="BF54" t="e">
        <f t="shared" si="82"/>
        <v>#DIV/0!</v>
      </c>
      <c r="BG54" t="e">
        <f t="shared" si="83"/>
        <v>#DIV/0!</v>
      </c>
      <c r="BH54" t="e">
        <f t="shared" si="84"/>
        <v>#DIV/0!</v>
      </c>
      <c r="BI54" t="e">
        <f t="shared" si="85"/>
        <v>#DIV/0!</v>
      </c>
      <c r="BJ54" t="e">
        <f t="shared" si="86"/>
        <v>#DIV/0!</v>
      </c>
      <c r="BK54" t="e">
        <f t="shared" si="87"/>
        <v>#DIV/0!</v>
      </c>
      <c r="BL54">
        <f t="shared" si="88"/>
        <v>0</v>
      </c>
      <c r="BM54">
        <f t="shared" si="89"/>
        <v>0</v>
      </c>
      <c r="BN54">
        <f t="shared" si="90"/>
        <v>0</v>
      </c>
      <c r="BO54">
        <f t="shared" si="91"/>
        <v>0</v>
      </c>
      <c r="BP54">
        <v>6</v>
      </c>
      <c r="BQ54">
        <v>0.5</v>
      </c>
      <c r="BR54" t="s">
        <v>303</v>
      </c>
      <c r="BS54">
        <v>1634250896</v>
      </c>
      <c r="BT54">
        <v>400.29700000000003</v>
      </c>
      <c r="BU54">
        <v>400.00099999999998</v>
      </c>
      <c r="BV54">
        <v>17.929300000000001</v>
      </c>
      <c r="BW54">
        <v>17.838100000000001</v>
      </c>
      <c r="BX54">
        <v>398.06299999999999</v>
      </c>
      <c r="BY54">
        <v>17.817299999999999</v>
      </c>
      <c r="BZ54">
        <v>1000</v>
      </c>
      <c r="CA54">
        <v>89.777000000000001</v>
      </c>
      <c r="CB54">
        <v>0.10002900000000001</v>
      </c>
      <c r="CC54">
        <v>25.287299999999998</v>
      </c>
      <c r="CD54">
        <v>24.5869</v>
      </c>
      <c r="CE54">
        <v>999.9</v>
      </c>
      <c r="CF54">
        <v>0</v>
      </c>
      <c r="CG54">
        <v>0</v>
      </c>
      <c r="CH54">
        <v>10005</v>
      </c>
      <c r="CI54">
        <v>0</v>
      </c>
      <c r="CJ54">
        <v>1.5289399999999999E-3</v>
      </c>
      <c r="CK54">
        <v>0</v>
      </c>
      <c r="CL54">
        <v>0</v>
      </c>
      <c r="CM54">
        <v>0</v>
      </c>
      <c r="CN54">
        <v>0</v>
      </c>
      <c r="CO54">
        <v>1.1299999999999999</v>
      </c>
      <c r="CP54">
        <v>0</v>
      </c>
      <c r="CQ54">
        <v>-3.05</v>
      </c>
      <c r="CR54">
        <v>-2.36</v>
      </c>
      <c r="CS54">
        <v>36.75</v>
      </c>
      <c r="CT54">
        <v>41.811999999999998</v>
      </c>
      <c r="CU54">
        <v>38.311999999999998</v>
      </c>
      <c r="CV54">
        <v>41.875</v>
      </c>
      <c r="CW54">
        <v>36.811999999999998</v>
      </c>
      <c r="CX54">
        <v>0</v>
      </c>
      <c r="CY54">
        <v>0</v>
      </c>
      <c r="CZ54">
        <v>0</v>
      </c>
      <c r="DA54">
        <v>820.09999990463257</v>
      </c>
      <c r="DB54">
        <v>0</v>
      </c>
      <c r="DC54">
        <v>2.044</v>
      </c>
      <c r="DD54">
        <v>1.094615283089978</v>
      </c>
      <c r="DE54">
        <v>-11.34923074401577</v>
      </c>
      <c r="DF54">
        <v>-1.5668</v>
      </c>
      <c r="DG54">
        <v>15</v>
      </c>
      <c r="DH54">
        <v>1634250807</v>
      </c>
      <c r="DI54" t="s">
        <v>369</v>
      </c>
      <c r="DJ54">
        <v>1634250807</v>
      </c>
      <c r="DK54">
        <v>1634250806.5</v>
      </c>
      <c r="DL54">
        <v>135</v>
      </c>
      <c r="DM54">
        <v>-1.2999999999999999E-2</v>
      </c>
      <c r="DN54">
        <v>1E-3</v>
      </c>
      <c r="DO54">
        <v>2.234</v>
      </c>
      <c r="DP54">
        <v>0.109</v>
      </c>
      <c r="DQ54">
        <v>400</v>
      </c>
      <c r="DR54">
        <v>18</v>
      </c>
      <c r="DS54">
        <v>0.26</v>
      </c>
      <c r="DT54">
        <v>0.22</v>
      </c>
      <c r="DU54">
        <v>0.31567080487804883</v>
      </c>
      <c r="DV54">
        <v>-1.9232571428571672E-2</v>
      </c>
      <c r="DW54">
        <v>1.5947077007523309E-2</v>
      </c>
      <c r="DX54">
        <v>1</v>
      </c>
      <c r="DY54">
        <v>2.0732352941176471</v>
      </c>
      <c r="DZ54">
        <v>1.1842243645924571</v>
      </c>
      <c r="EA54">
        <v>1.654947521094809</v>
      </c>
      <c r="EB54">
        <v>0</v>
      </c>
      <c r="EC54">
        <v>9.0410787804878046E-2</v>
      </c>
      <c r="ED54">
        <v>2.5578355400696579E-3</v>
      </c>
      <c r="EE54">
        <v>1.0518257514031001E-3</v>
      </c>
      <c r="EF54">
        <v>1</v>
      </c>
      <c r="EG54">
        <v>2</v>
      </c>
      <c r="EH54">
        <v>3</v>
      </c>
      <c r="EI54" t="s">
        <v>309</v>
      </c>
      <c r="EJ54">
        <v>100</v>
      </c>
      <c r="EK54">
        <v>100</v>
      </c>
      <c r="EL54">
        <v>2.234</v>
      </c>
      <c r="EM54">
        <v>0.112</v>
      </c>
      <c r="EN54">
        <v>1.6207446174027551</v>
      </c>
      <c r="EO54">
        <v>1.948427853356016E-3</v>
      </c>
      <c r="EP54">
        <v>-1.17243448438673E-6</v>
      </c>
      <c r="EQ54">
        <v>3.7522437633766031E-10</v>
      </c>
      <c r="ER54">
        <v>-5.3634172814496027E-2</v>
      </c>
      <c r="ES54">
        <v>1.324990706552629E-3</v>
      </c>
      <c r="ET54">
        <v>4.5198677459254959E-4</v>
      </c>
      <c r="EU54">
        <v>-2.6198240979392152E-7</v>
      </c>
      <c r="EV54">
        <v>2</v>
      </c>
      <c r="EW54">
        <v>2078</v>
      </c>
      <c r="EX54">
        <v>1</v>
      </c>
      <c r="EY54">
        <v>28</v>
      </c>
      <c r="EZ54">
        <v>1.5</v>
      </c>
      <c r="FA54">
        <v>1.5</v>
      </c>
      <c r="FB54">
        <v>1.6186499999999999</v>
      </c>
      <c r="FC54">
        <v>2.5341800000000001</v>
      </c>
      <c r="FD54">
        <v>2.8491200000000001</v>
      </c>
      <c r="FE54">
        <v>3.1750500000000001</v>
      </c>
      <c r="FF54">
        <v>3.0981399999999999</v>
      </c>
      <c r="FG54">
        <v>2.4243199999999998</v>
      </c>
      <c r="FH54">
        <v>34.0092</v>
      </c>
      <c r="FI54">
        <v>15.4542</v>
      </c>
      <c r="FJ54">
        <v>18</v>
      </c>
      <c r="FK54">
        <v>1062.33</v>
      </c>
      <c r="FL54">
        <v>744.47900000000004</v>
      </c>
      <c r="FM54">
        <v>25.000399999999999</v>
      </c>
      <c r="FN54">
        <v>23.9068</v>
      </c>
      <c r="FO54">
        <v>30</v>
      </c>
      <c r="FP54">
        <v>23.67</v>
      </c>
      <c r="FQ54">
        <v>23.742599999999999</v>
      </c>
      <c r="FR54">
        <v>32.414900000000003</v>
      </c>
      <c r="FS54">
        <v>14.7684</v>
      </c>
      <c r="FT54">
        <v>47.049199999999999</v>
      </c>
      <c r="FU54">
        <v>25</v>
      </c>
      <c r="FV54">
        <v>400</v>
      </c>
      <c r="FW54">
        <v>17.878399999999999</v>
      </c>
      <c r="FX54">
        <v>101.312</v>
      </c>
      <c r="FY54">
        <v>101.605</v>
      </c>
    </row>
    <row r="55" spans="1:181" x14ac:dyDescent="0.2">
      <c r="A55">
        <v>37</v>
      </c>
      <c r="B55">
        <v>1634251347.0999999</v>
      </c>
      <c r="C55">
        <v>1326.599999904633</v>
      </c>
      <c r="D55" t="s">
        <v>394</v>
      </c>
      <c r="E55" t="s">
        <v>395</v>
      </c>
      <c r="F55" t="s">
        <v>300</v>
      </c>
      <c r="G55">
        <v>1634251347.0999999</v>
      </c>
      <c r="H55">
        <f t="shared" si="46"/>
        <v>7.7043011190635808E-5</v>
      </c>
      <c r="I55">
        <f t="shared" si="47"/>
        <v>7.7043011190635807E-2</v>
      </c>
      <c r="J55">
        <f t="shared" si="48"/>
        <v>-0.41415538033657445</v>
      </c>
      <c r="K55">
        <f t="shared" si="49"/>
        <v>400.23700000000002</v>
      </c>
      <c r="L55">
        <f t="shared" si="50"/>
        <v>536.94200998239171</v>
      </c>
      <c r="M55">
        <f t="shared" si="51"/>
        <v>48.260269946931714</v>
      </c>
      <c r="N55">
        <f t="shared" si="52"/>
        <v>35.973243485611306</v>
      </c>
      <c r="O55">
        <f t="shared" si="53"/>
        <v>4.4281508774823789E-3</v>
      </c>
      <c r="P55">
        <f t="shared" si="54"/>
        <v>2.7442361426186332</v>
      </c>
      <c r="Q55">
        <f t="shared" si="55"/>
        <v>4.4241850795055894E-3</v>
      </c>
      <c r="R55">
        <f t="shared" si="56"/>
        <v>2.7654716817504983E-3</v>
      </c>
      <c r="S55">
        <f t="shared" si="57"/>
        <v>0</v>
      </c>
      <c r="T55">
        <f t="shared" si="58"/>
        <v>25.230082392411109</v>
      </c>
      <c r="U55">
        <f t="shared" si="59"/>
        <v>24.750299999999999</v>
      </c>
      <c r="V55">
        <f t="shared" si="60"/>
        <v>3.1326488620412398</v>
      </c>
      <c r="W55">
        <f t="shared" si="61"/>
        <v>49.8430812181455</v>
      </c>
      <c r="X55">
        <f t="shared" si="62"/>
        <v>1.6087595228551002</v>
      </c>
      <c r="Y55">
        <f t="shared" si="63"/>
        <v>3.2276486195027347</v>
      </c>
      <c r="Z55">
        <f t="shared" si="64"/>
        <v>1.5238893391861397</v>
      </c>
      <c r="AA55">
        <f t="shared" si="65"/>
        <v>-3.3975967935070392</v>
      </c>
      <c r="AB55">
        <f t="shared" si="66"/>
        <v>74.136371445240968</v>
      </c>
      <c r="AC55">
        <f t="shared" si="67"/>
        <v>5.714442530428582</v>
      </c>
      <c r="AD55">
        <f t="shared" si="68"/>
        <v>76.453217182162504</v>
      </c>
      <c r="AE55">
        <v>0</v>
      </c>
      <c r="AF55">
        <v>0</v>
      </c>
      <c r="AG55">
        <f t="shared" si="69"/>
        <v>1</v>
      </c>
      <c r="AH55">
        <f t="shared" si="70"/>
        <v>0</v>
      </c>
      <c r="AI55">
        <f t="shared" si="71"/>
        <v>47757.107234221039</v>
      </c>
      <c r="AJ55" t="s">
        <v>302</v>
      </c>
      <c r="AK55" t="s">
        <v>302</v>
      </c>
      <c r="AL55">
        <v>0</v>
      </c>
      <c r="AM55">
        <v>0</v>
      </c>
      <c r="AN55" t="e">
        <f t="shared" si="72"/>
        <v>#DIV/0!</v>
      </c>
      <c r="AO55">
        <v>0</v>
      </c>
      <c r="AP55" t="s">
        <v>302</v>
      </c>
      <c r="AQ55" t="s">
        <v>302</v>
      </c>
      <c r="AR55">
        <v>0</v>
      </c>
      <c r="AS55">
        <v>0</v>
      </c>
      <c r="AT55" t="e">
        <f t="shared" si="73"/>
        <v>#DIV/0!</v>
      </c>
      <c r="AU55">
        <v>0.5</v>
      </c>
      <c r="AV55">
        <f t="shared" si="74"/>
        <v>0</v>
      </c>
      <c r="AW55">
        <f t="shared" si="75"/>
        <v>-0.41415538033657445</v>
      </c>
      <c r="AX55" t="e">
        <f t="shared" si="76"/>
        <v>#DIV/0!</v>
      </c>
      <c r="AY55" t="e">
        <f t="shared" si="77"/>
        <v>#DIV/0!</v>
      </c>
      <c r="AZ55" t="e">
        <f t="shared" si="78"/>
        <v>#DIV/0!</v>
      </c>
      <c r="BA55" t="e">
        <f t="shared" si="79"/>
        <v>#DIV/0!</v>
      </c>
      <c r="BB55" t="s">
        <v>302</v>
      </c>
      <c r="BC55">
        <v>0</v>
      </c>
      <c r="BD55" t="e">
        <f t="shared" si="80"/>
        <v>#DIV/0!</v>
      </c>
      <c r="BE55" t="e">
        <f t="shared" si="81"/>
        <v>#DIV/0!</v>
      </c>
      <c r="BF55" t="e">
        <f t="shared" si="82"/>
        <v>#DIV/0!</v>
      </c>
      <c r="BG55" t="e">
        <f t="shared" si="83"/>
        <v>#DIV/0!</v>
      </c>
      <c r="BH55" t="e">
        <f t="shared" si="84"/>
        <v>#DIV/0!</v>
      </c>
      <c r="BI55" t="e">
        <f t="shared" si="85"/>
        <v>#DIV/0!</v>
      </c>
      <c r="BJ55" t="e">
        <f t="shared" si="86"/>
        <v>#DIV/0!</v>
      </c>
      <c r="BK55" t="e">
        <f t="shared" si="87"/>
        <v>#DIV/0!</v>
      </c>
      <c r="BL55">
        <f t="shared" si="88"/>
        <v>0</v>
      </c>
      <c r="BM55">
        <f t="shared" si="89"/>
        <v>0</v>
      </c>
      <c r="BN55">
        <f t="shared" si="90"/>
        <v>0</v>
      </c>
      <c r="BO55">
        <f t="shared" si="91"/>
        <v>0</v>
      </c>
      <c r="BP55">
        <v>6</v>
      </c>
      <c r="BQ55">
        <v>0.5</v>
      </c>
      <c r="BR55" t="s">
        <v>303</v>
      </c>
      <c r="BS55">
        <v>1634251347.0999999</v>
      </c>
      <c r="BT55">
        <v>400.23700000000002</v>
      </c>
      <c r="BU55">
        <v>400.00700000000001</v>
      </c>
      <c r="BV55">
        <v>17.899000000000001</v>
      </c>
      <c r="BW55">
        <v>17.8536</v>
      </c>
      <c r="BX55">
        <v>397.94799999999998</v>
      </c>
      <c r="BY55">
        <v>17.785799999999998</v>
      </c>
      <c r="BZ55">
        <v>999.96500000000003</v>
      </c>
      <c r="CA55">
        <v>89.780299999999997</v>
      </c>
      <c r="CB55">
        <v>9.9554900000000002E-2</v>
      </c>
      <c r="CC55">
        <v>25.2514</v>
      </c>
      <c r="CD55">
        <v>24.750299999999999</v>
      </c>
      <c r="CE55">
        <v>999.9</v>
      </c>
      <c r="CF55">
        <v>0</v>
      </c>
      <c r="CG55">
        <v>0</v>
      </c>
      <c r="CH55">
        <v>10001.200000000001</v>
      </c>
      <c r="CI55">
        <v>0</v>
      </c>
      <c r="CJ55">
        <v>1.5289399999999999E-3</v>
      </c>
      <c r="CK55">
        <v>0</v>
      </c>
      <c r="CL55">
        <v>0</v>
      </c>
      <c r="CM55">
        <v>0</v>
      </c>
      <c r="CN55">
        <v>0</v>
      </c>
      <c r="CO55">
        <v>3.21</v>
      </c>
      <c r="CP55">
        <v>0</v>
      </c>
      <c r="CQ55">
        <v>-5.87</v>
      </c>
      <c r="CR55">
        <v>-1.4</v>
      </c>
      <c r="CS55">
        <v>36</v>
      </c>
      <c r="CT55">
        <v>40.875</v>
      </c>
      <c r="CU55">
        <v>37.25</v>
      </c>
      <c r="CV55">
        <v>40.625</v>
      </c>
      <c r="CW55">
        <v>35.936999999999998</v>
      </c>
      <c r="CX55">
        <v>0</v>
      </c>
      <c r="CY55">
        <v>0</v>
      </c>
      <c r="CZ55">
        <v>0</v>
      </c>
      <c r="DA55">
        <v>1270.6999998092649</v>
      </c>
      <c r="DB55">
        <v>0</v>
      </c>
      <c r="DC55">
        <v>2.0473076923076921</v>
      </c>
      <c r="DD55">
        <v>-0.31692318829586003</v>
      </c>
      <c r="DE55">
        <v>-9.9593159555213209</v>
      </c>
      <c r="DF55">
        <v>-6.0273076923076916</v>
      </c>
      <c r="DG55">
        <v>15</v>
      </c>
      <c r="DH55">
        <v>1634251325.0999999</v>
      </c>
      <c r="DI55" t="s">
        <v>396</v>
      </c>
      <c r="DJ55">
        <v>1634251325.0999999</v>
      </c>
      <c r="DK55">
        <v>1634251320.5999999</v>
      </c>
      <c r="DL55">
        <v>136</v>
      </c>
      <c r="DM55">
        <v>5.3999999999999999E-2</v>
      </c>
      <c r="DN55">
        <v>2E-3</v>
      </c>
      <c r="DO55">
        <v>2.2879999999999998</v>
      </c>
      <c r="DP55">
        <v>0.112</v>
      </c>
      <c r="DQ55">
        <v>400</v>
      </c>
      <c r="DR55">
        <v>18</v>
      </c>
      <c r="DS55">
        <v>0.53</v>
      </c>
      <c r="DT55">
        <v>0.09</v>
      </c>
      <c r="DU55">
        <v>0.21471129756097559</v>
      </c>
      <c r="DV55">
        <v>0.235095679442509</v>
      </c>
      <c r="DW55">
        <v>3.9884032120211861E-2</v>
      </c>
      <c r="DX55">
        <v>1</v>
      </c>
      <c r="DY55">
        <v>2.0755882352941182</v>
      </c>
      <c r="DZ55">
        <v>-2.1141154375860798</v>
      </c>
      <c r="EA55">
        <v>1.5163465985454689</v>
      </c>
      <c r="EB55">
        <v>0</v>
      </c>
      <c r="EC55">
        <v>3.7047780487804882E-2</v>
      </c>
      <c r="ED55">
        <v>9.5935099651567934E-2</v>
      </c>
      <c r="EE55">
        <v>1.053825298323416E-2</v>
      </c>
      <c r="EF55">
        <v>1</v>
      </c>
      <c r="EG55">
        <v>2</v>
      </c>
      <c r="EH55">
        <v>3</v>
      </c>
      <c r="EI55" t="s">
        <v>309</v>
      </c>
      <c r="EJ55">
        <v>100</v>
      </c>
      <c r="EK55">
        <v>100</v>
      </c>
      <c r="EL55">
        <v>2.2890000000000001</v>
      </c>
      <c r="EM55">
        <v>0.1132</v>
      </c>
      <c r="EN55">
        <v>1.6753421314855239</v>
      </c>
      <c r="EO55">
        <v>1.948427853356016E-3</v>
      </c>
      <c r="EP55">
        <v>-1.17243448438673E-6</v>
      </c>
      <c r="EQ55">
        <v>3.7522437633766031E-10</v>
      </c>
      <c r="ER55">
        <v>-5.1799305456122068E-2</v>
      </c>
      <c r="ES55">
        <v>1.324990706552629E-3</v>
      </c>
      <c r="ET55">
        <v>4.5198677459254959E-4</v>
      </c>
      <c r="EU55">
        <v>-2.6198240979392152E-7</v>
      </c>
      <c r="EV55">
        <v>2</v>
      </c>
      <c r="EW55">
        <v>2078</v>
      </c>
      <c r="EX55">
        <v>1</v>
      </c>
      <c r="EY55">
        <v>28</v>
      </c>
      <c r="EZ55">
        <v>0.4</v>
      </c>
      <c r="FA55">
        <v>0.4</v>
      </c>
      <c r="FB55">
        <v>1.6198699999999999</v>
      </c>
      <c r="FC55">
        <v>2.5366200000000001</v>
      </c>
      <c r="FD55">
        <v>2.8491200000000001</v>
      </c>
      <c r="FE55">
        <v>3.1762700000000001</v>
      </c>
      <c r="FF55">
        <v>3.0981399999999999</v>
      </c>
      <c r="FG55">
        <v>2.3938000000000001</v>
      </c>
      <c r="FH55">
        <v>33.986499999999999</v>
      </c>
      <c r="FI55">
        <v>15.4016</v>
      </c>
      <c r="FJ55">
        <v>18</v>
      </c>
      <c r="FK55">
        <v>1061</v>
      </c>
      <c r="FL55">
        <v>744.57899999999995</v>
      </c>
      <c r="FM55">
        <v>24.9999</v>
      </c>
      <c r="FN55">
        <v>23.872699999999998</v>
      </c>
      <c r="FO55">
        <v>30.0002</v>
      </c>
      <c r="FP55">
        <v>23.636199999999999</v>
      </c>
      <c r="FQ55">
        <v>23.7088</v>
      </c>
      <c r="FR55">
        <v>32.429600000000001</v>
      </c>
      <c r="FS55">
        <v>13.8461</v>
      </c>
      <c r="FT55">
        <v>49.297800000000002</v>
      </c>
      <c r="FU55">
        <v>25</v>
      </c>
      <c r="FV55">
        <v>400</v>
      </c>
      <c r="FW55">
        <v>17.906400000000001</v>
      </c>
      <c r="FX55">
        <v>101.322</v>
      </c>
      <c r="FY55">
        <v>101.604</v>
      </c>
    </row>
    <row r="56" spans="1:181" x14ac:dyDescent="0.2">
      <c r="A56">
        <v>38</v>
      </c>
      <c r="B56">
        <v>1634251368.5999999</v>
      </c>
      <c r="C56">
        <v>1348.099999904633</v>
      </c>
      <c r="D56" t="s">
        <v>397</v>
      </c>
      <c r="E56" t="s">
        <v>398</v>
      </c>
      <c r="F56" t="s">
        <v>300</v>
      </c>
      <c r="G56">
        <v>1634251368.5999999</v>
      </c>
      <c r="H56">
        <f t="shared" si="46"/>
        <v>6.1947660272392826E-5</v>
      </c>
      <c r="I56">
        <f t="shared" si="47"/>
        <v>6.1947660272392825E-2</v>
      </c>
      <c r="J56">
        <f t="shared" si="48"/>
        <v>-0.3448047279439323</v>
      </c>
      <c r="K56">
        <f t="shared" si="49"/>
        <v>400.15600000000001</v>
      </c>
      <c r="L56">
        <f t="shared" si="50"/>
        <v>541.64370195170011</v>
      </c>
      <c r="M56">
        <f t="shared" si="51"/>
        <v>48.682928944215057</v>
      </c>
      <c r="N56">
        <f t="shared" si="52"/>
        <v>35.9660161179876</v>
      </c>
      <c r="O56">
        <f t="shared" si="53"/>
        <v>3.5715210063983517E-3</v>
      </c>
      <c r="P56">
        <f t="shared" si="54"/>
        <v>2.7448724106070195</v>
      </c>
      <c r="Q56">
        <f t="shared" si="55"/>
        <v>3.5689412847769355E-3</v>
      </c>
      <c r="R56">
        <f t="shared" si="56"/>
        <v>2.2308199200316956E-3</v>
      </c>
      <c r="S56">
        <f t="shared" si="57"/>
        <v>0</v>
      </c>
      <c r="T56">
        <f t="shared" si="58"/>
        <v>25.239362989445283</v>
      </c>
      <c r="U56">
        <f t="shared" si="59"/>
        <v>24.742999999999999</v>
      </c>
      <c r="V56">
        <f t="shared" si="60"/>
        <v>3.1312831692578746</v>
      </c>
      <c r="W56">
        <f t="shared" si="61"/>
        <v>49.939662705524483</v>
      </c>
      <c r="X56">
        <f t="shared" si="62"/>
        <v>1.61236607658561</v>
      </c>
      <c r="Y56">
        <f t="shared" si="63"/>
        <v>3.2286282870854173</v>
      </c>
      <c r="Z56">
        <f t="shared" si="64"/>
        <v>1.5189170926722646</v>
      </c>
      <c r="AA56">
        <f t="shared" si="65"/>
        <v>-2.7318918180125236</v>
      </c>
      <c r="AB56">
        <f t="shared" si="66"/>
        <v>75.988531779231607</v>
      </c>
      <c r="AC56">
        <f t="shared" si="67"/>
        <v>5.855784970807699</v>
      </c>
      <c r="AD56">
        <f t="shared" si="68"/>
        <v>79.112424932026784</v>
      </c>
      <c r="AE56">
        <v>0</v>
      </c>
      <c r="AF56">
        <v>0</v>
      </c>
      <c r="AG56">
        <f t="shared" si="69"/>
        <v>1</v>
      </c>
      <c r="AH56">
        <f t="shared" si="70"/>
        <v>0</v>
      </c>
      <c r="AI56">
        <f t="shared" si="71"/>
        <v>47773.586273364934</v>
      </c>
      <c r="AJ56" t="s">
        <v>302</v>
      </c>
      <c r="AK56" t="s">
        <v>302</v>
      </c>
      <c r="AL56">
        <v>0</v>
      </c>
      <c r="AM56">
        <v>0</v>
      </c>
      <c r="AN56" t="e">
        <f t="shared" si="72"/>
        <v>#DIV/0!</v>
      </c>
      <c r="AO56">
        <v>0</v>
      </c>
      <c r="AP56" t="s">
        <v>302</v>
      </c>
      <c r="AQ56" t="s">
        <v>302</v>
      </c>
      <c r="AR56">
        <v>0</v>
      </c>
      <c r="AS56">
        <v>0</v>
      </c>
      <c r="AT56" t="e">
        <f t="shared" si="73"/>
        <v>#DIV/0!</v>
      </c>
      <c r="AU56">
        <v>0.5</v>
      </c>
      <c r="AV56">
        <f t="shared" si="74"/>
        <v>0</v>
      </c>
      <c r="AW56">
        <f t="shared" si="75"/>
        <v>-0.3448047279439323</v>
      </c>
      <c r="AX56" t="e">
        <f t="shared" si="76"/>
        <v>#DIV/0!</v>
      </c>
      <c r="AY56" t="e">
        <f t="shared" si="77"/>
        <v>#DIV/0!</v>
      </c>
      <c r="AZ56" t="e">
        <f t="shared" si="78"/>
        <v>#DIV/0!</v>
      </c>
      <c r="BA56" t="e">
        <f t="shared" si="79"/>
        <v>#DIV/0!</v>
      </c>
      <c r="BB56" t="s">
        <v>302</v>
      </c>
      <c r="BC56">
        <v>0</v>
      </c>
      <c r="BD56" t="e">
        <f t="shared" si="80"/>
        <v>#DIV/0!</v>
      </c>
      <c r="BE56" t="e">
        <f t="shared" si="81"/>
        <v>#DIV/0!</v>
      </c>
      <c r="BF56" t="e">
        <f t="shared" si="82"/>
        <v>#DIV/0!</v>
      </c>
      <c r="BG56" t="e">
        <f t="shared" si="83"/>
        <v>#DIV/0!</v>
      </c>
      <c r="BH56" t="e">
        <f t="shared" si="84"/>
        <v>#DIV/0!</v>
      </c>
      <c r="BI56" t="e">
        <f t="shared" si="85"/>
        <v>#DIV/0!</v>
      </c>
      <c r="BJ56" t="e">
        <f t="shared" si="86"/>
        <v>#DIV/0!</v>
      </c>
      <c r="BK56" t="e">
        <f t="shared" si="87"/>
        <v>#DIV/0!</v>
      </c>
      <c r="BL56">
        <f t="shared" si="88"/>
        <v>0</v>
      </c>
      <c r="BM56">
        <f t="shared" si="89"/>
        <v>0</v>
      </c>
      <c r="BN56">
        <f t="shared" si="90"/>
        <v>0</v>
      </c>
      <c r="BO56">
        <f t="shared" si="91"/>
        <v>0</v>
      </c>
      <c r="BP56">
        <v>6</v>
      </c>
      <c r="BQ56">
        <v>0.5</v>
      </c>
      <c r="BR56" t="s">
        <v>303</v>
      </c>
      <c r="BS56">
        <v>1634251368.5999999</v>
      </c>
      <c r="BT56">
        <v>400.15600000000001</v>
      </c>
      <c r="BU56">
        <v>399.964</v>
      </c>
      <c r="BV56">
        <v>17.9391</v>
      </c>
      <c r="BW56">
        <v>17.9026</v>
      </c>
      <c r="BX56">
        <v>397.86700000000002</v>
      </c>
      <c r="BY56">
        <v>17.825199999999999</v>
      </c>
      <c r="BZ56">
        <v>1000.05</v>
      </c>
      <c r="CA56">
        <v>89.780100000000004</v>
      </c>
      <c r="CB56">
        <v>9.9887100000000006E-2</v>
      </c>
      <c r="CC56">
        <v>25.256499999999999</v>
      </c>
      <c r="CD56">
        <v>24.742999999999999</v>
      </c>
      <c r="CE56">
        <v>999.9</v>
      </c>
      <c r="CF56">
        <v>0</v>
      </c>
      <c r="CG56">
        <v>0</v>
      </c>
      <c r="CH56">
        <v>10005</v>
      </c>
      <c r="CI56">
        <v>0</v>
      </c>
      <c r="CJ56">
        <v>1.5289399999999999E-3</v>
      </c>
      <c r="CK56">
        <v>0</v>
      </c>
      <c r="CL56">
        <v>0</v>
      </c>
      <c r="CM56">
        <v>0</v>
      </c>
      <c r="CN56">
        <v>0</v>
      </c>
      <c r="CO56">
        <v>0.92</v>
      </c>
      <c r="CP56">
        <v>0</v>
      </c>
      <c r="CQ56">
        <v>-5.16</v>
      </c>
      <c r="CR56">
        <v>-2.23</v>
      </c>
      <c r="CS56">
        <v>35.061999999999998</v>
      </c>
      <c r="CT56">
        <v>41</v>
      </c>
      <c r="CU56">
        <v>37.5</v>
      </c>
      <c r="CV56">
        <v>40.75</v>
      </c>
      <c r="CW56">
        <v>36</v>
      </c>
      <c r="CX56">
        <v>0</v>
      </c>
      <c r="CY56">
        <v>0</v>
      </c>
      <c r="CZ56">
        <v>0</v>
      </c>
      <c r="DA56">
        <v>1292.2999999523161</v>
      </c>
      <c r="DB56">
        <v>0</v>
      </c>
      <c r="DC56">
        <v>2.2607692307692311</v>
      </c>
      <c r="DD56">
        <v>-2.6721366670331572</v>
      </c>
      <c r="DE56">
        <v>7.5928205476951964</v>
      </c>
      <c r="DF56">
        <v>-4.3396153846153842</v>
      </c>
      <c r="DG56">
        <v>15</v>
      </c>
      <c r="DH56">
        <v>1634251325.0999999</v>
      </c>
      <c r="DI56" t="s">
        <v>396</v>
      </c>
      <c r="DJ56">
        <v>1634251325.0999999</v>
      </c>
      <c r="DK56">
        <v>1634251320.5999999</v>
      </c>
      <c r="DL56">
        <v>136</v>
      </c>
      <c r="DM56">
        <v>5.3999999999999999E-2</v>
      </c>
      <c r="DN56">
        <v>2E-3</v>
      </c>
      <c r="DO56">
        <v>2.2879999999999998</v>
      </c>
      <c r="DP56">
        <v>0.112</v>
      </c>
      <c r="DQ56">
        <v>400</v>
      </c>
      <c r="DR56">
        <v>18</v>
      </c>
      <c r="DS56">
        <v>0.53</v>
      </c>
      <c r="DT56">
        <v>0.09</v>
      </c>
      <c r="DU56">
        <v>0.21524268292682919</v>
      </c>
      <c r="DV56">
        <v>-2.0975059233449129E-2</v>
      </c>
      <c r="DW56">
        <v>3.0288283521116909E-2</v>
      </c>
      <c r="DX56">
        <v>1</v>
      </c>
      <c r="DY56">
        <v>2.176571428571429</v>
      </c>
      <c r="DZ56">
        <v>0.16297455968688929</v>
      </c>
      <c r="EA56">
        <v>1.5630500272720329</v>
      </c>
      <c r="EB56">
        <v>1</v>
      </c>
      <c r="EC56">
        <v>3.4583629268292677E-2</v>
      </c>
      <c r="ED56">
        <v>-8.6623933797909489E-2</v>
      </c>
      <c r="EE56">
        <v>1.148008745031797E-2</v>
      </c>
      <c r="EF56">
        <v>1</v>
      </c>
      <c r="EG56">
        <v>3</v>
      </c>
      <c r="EH56">
        <v>3</v>
      </c>
      <c r="EI56" t="s">
        <v>305</v>
      </c>
      <c r="EJ56">
        <v>100</v>
      </c>
      <c r="EK56">
        <v>100</v>
      </c>
      <c r="EL56">
        <v>2.2890000000000001</v>
      </c>
      <c r="EM56">
        <v>0.1139</v>
      </c>
      <c r="EN56">
        <v>1.6753421314855239</v>
      </c>
      <c r="EO56">
        <v>1.948427853356016E-3</v>
      </c>
      <c r="EP56">
        <v>-1.17243448438673E-6</v>
      </c>
      <c r="EQ56">
        <v>3.7522437633766031E-10</v>
      </c>
      <c r="ER56">
        <v>-5.1799305456122068E-2</v>
      </c>
      <c r="ES56">
        <v>1.324990706552629E-3</v>
      </c>
      <c r="ET56">
        <v>4.5198677459254959E-4</v>
      </c>
      <c r="EU56">
        <v>-2.6198240979392152E-7</v>
      </c>
      <c r="EV56">
        <v>2</v>
      </c>
      <c r="EW56">
        <v>2078</v>
      </c>
      <c r="EX56">
        <v>1</v>
      </c>
      <c r="EY56">
        <v>28</v>
      </c>
      <c r="EZ56">
        <v>0.7</v>
      </c>
      <c r="FA56">
        <v>0.8</v>
      </c>
      <c r="FB56">
        <v>1.6198699999999999</v>
      </c>
      <c r="FC56">
        <v>2.5427200000000001</v>
      </c>
      <c r="FD56">
        <v>2.8491200000000001</v>
      </c>
      <c r="FE56">
        <v>3.1774900000000001</v>
      </c>
      <c r="FF56">
        <v>3.0981399999999999</v>
      </c>
      <c r="FG56">
        <v>2.3913600000000002</v>
      </c>
      <c r="FH56">
        <v>33.986499999999999</v>
      </c>
      <c r="FI56">
        <v>15.392899999999999</v>
      </c>
      <c r="FJ56">
        <v>18</v>
      </c>
      <c r="FK56">
        <v>1061.9100000000001</v>
      </c>
      <c r="FL56">
        <v>745.94</v>
      </c>
      <c r="FM56">
        <v>24.9999</v>
      </c>
      <c r="FN56">
        <v>23.870100000000001</v>
      </c>
      <c r="FO56">
        <v>30</v>
      </c>
      <c r="FP56">
        <v>23.6341</v>
      </c>
      <c r="FQ56">
        <v>23.706800000000001</v>
      </c>
      <c r="FR56">
        <v>32.433700000000002</v>
      </c>
      <c r="FS56">
        <v>13.5512</v>
      </c>
      <c r="FT56">
        <v>49.6693</v>
      </c>
      <c r="FU56">
        <v>25</v>
      </c>
      <c r="FV56">
        <v>400</v>
      </c>
      <c r="FW56">
        <v>17.930399999999999</v>
      </c>
      <c r="FX56">
        <v>101.32</v>
      </c>
      <c r="FY56">
        <v>101.605</v>
      </c>
    </row>
    <row r="57" spans="1:181" x14ac:dyDescent="0.2">
      <c r="A57">
        <v>39</v>
      </c>
      <c r="B57">
        <v>1634251373.5999999</v>
      </c>
      <c r="C57">
        <v>1353.099999904633</v>
      </c>
      <c r="D57" t="s">
        <v>399</v>
      </c>
      <c r="E57" t="s">
        <v>400</v>
      </c>
      <c r="F57" t="s">
        <v>300</v>
      </c>
      <c r="G57">
        <v>1634251373.5999999</v>
      </c>
      <c r="H57">
        <f t="shared" si="46"/>
        <v>7.3316039067280621E-5</v>
      </c>
      <c r="I57">
        <f t="shared" si="47"/>
        <v>7.3316039067280625E-2</v>
      </c>
      <c r="J57">
        <f t="shared" si="48"/>
        <v>-0.34934310577812483</v>
      </c>
      <c r="K57">
        <f t="shared" si="49"/>
        <v>400.18400000000003</v>
      </c>
      <c r="L57">
        <f t="shared" si="50"/>
        <v>519.82073675059451</v>
      </c>
      <c r="M57">
        <f t="shared" si="51"/>
        <v>46.722019595757125</v>
      </c>
      <c r="N57">
        <f t="shared" si="52"/>
        <v>35.968947308232003</v>
      </c>
      <c r="O57">
        <f t="shared" si="53"/>
        <v>4.2240995445182441E-3</v>
      </c>
      <c r="P57">
        <f t="shared" si="54"/>
        <v>2.746772999838659</v>
      </c>
      <c r="Q57">
        <f t="shared" si="55"/>
        <v>4.2204939864775269E-3</v>
      </c>
      <c r="R57">
        <f t="shared" si="56"/>
        <v>2.6381324226959213E-3</v>
      </c>
      <c r="S57">
        <f t="shared" si="57"/>
        <v>0</v>
      </c>
      <c r="T57">
        <f t="shared" si="58"/>
        <v>25.237331120039308</v>
      </c>
      <c r="U57">
        <f t="shared" si="59"/>
        <v>24.750299999999999</v>
      </c>
      <c r="V57">
        <f t="shared" si="60"/>
        <v>3.1326488620412398</v>
      </c>
      <c r="W57">
        <f t="shared" si="61"/>
        <v>49.94058837870211</v>
      </c>
      <c r="X57">
        <f t="shared" si="62"/>
        <v>1.6125015050292</v>
      </c>
      <c r="Y57">
        <f t="shared" si="63"/>
        <v>3.2288396219954723</v>
      </c>
      <c r="Z57">
        <f t="shared" si="64"/>
        <v>1.5201473570120398</v>
      </c>
      <c r="AA57">
        <f t="shared" si="65"/>
        <v>-3.2332373228670752</v>
      </c>
      <c r="AB57">
        <f t="shared" si="66"/>
        <v>75.123026373212326</v>
      </c>
      <c r="AC57">
        <f t="shared" si="67"/>
        <v>5.7853267162699495</v>
      </c>
      <c r="AD57">
        <f t="shared" si="68"/>
        <v>77.675115766615207</v>
      </c>
      <c r="AE57">
        <v>0</v>
      </c>
      <c r="AF57">
        <v>0</v>
      </c>
      <c r="AG57">
        <f t="shared" si="69"/>
        <v>1</v>
      </c>
      <c r="AH57">
        <f t="shared" si="70"/>
        <v>0</v>
      </c>
      <c r="AI57">
        <f t="shared" si="71"/>
        <v>47825.115039239579</v>
      </c>
      <c r="AJ57" t="s">
        <v>302</v>
      </c>
      <c r="AK57" t="s">
        <v>302</v>
      </c>
      <c r="AL57">
        <v>0</v>
      </c>
      <c r="AM57">
        <v>0</v>
      </c>
      <c r="AN57" t="e">
        <f t="shared" si="72"/>
        <v>#DIV/0!</v>
      </c>
      <c r="AO57">
        <v>0</v>
      </c>
      <c r="AP57" t="s">
        <v>302</v>
      </c>
      <c r="AQ57" t="s">
        <v>302</v>
      </c>
      <c r="AR57">
        <v>0</v>
      </c>
      <c r="AS57">
        <v>0</v>
      </c>
      <c r="AT57" t="e">
        <f t="shared" si="73"/>
        <v>#DIV/0!</v>
      </c>
      <c r="AU57">
        <v>0.5</v>
      </c>
      <c r="AV57">
        <f t="shared" si="74"/>
        <v>0</v>
      </c>
      <c r="AW57">
        <f t="shared" si="75"/>
        <v>-0.34934310577812483</v>
      </c>
      <c r="AX57" t="e">
        <f t="shared" si="76"/>
        <v>#DIV/0!</v>
      </c>
      <c r="AY57" t="e">
        <f t="shared" si="77"/>
        <v>#DIV/0!</v>
      </c>
      <c r="AZ57" t="e">
        <f t="shared" si="78"/>
        <v>#DIV/0!</v>
      </c>
      <c r="BA57" t="e">
        <f t="shared" si="79"/>
        <v>#DIV/0!</v>
      </c>
      <c r="BB57" t="s">
        <v>302</v>
      </c>
      <c r="BC57">
        <v>0</v>
      </c>
      <c r="BD57" t="e">
        <f t="shared" si="80"/>
        <v>#DIV/0!</v>
      </c>
      <c r="BE57" t="e">
        <f t="shared" si="81"/>
        <v>#DIV/0!</v>
      </c>
      <c r="BF57" t="e">
        <f t="shared" si="82"/>
        <v>#DIV/0!</v>
      </c>
      <c r="BG57" t="e">
        <f t="shared" si="83"/>
        <v>#DIV/0!</v>
      </c>
      <c r="BH57" t="e">
        <f t="shared" si="84"/>
        <v>#DIV/0!</v>
      </c>
      <c r="BI57" t="e">
        <f t="shared" si="85"/>
        <v>#DIV/0!</v>
      </c>
      <c r="BJ57" t="e">
        <f t="shared" si="86"/>
        <v>#DIV/0!</v>
      </c>
      <c r="BK57" t="e">
        <f t="shared" si="87"/>
        <v>#DIV/0!</v>
      </c>
      <c r="BL57">
        <f t="shared" si="88"/>
        <v>0</v>
      </c>
      <c r="BM57">
        <f t="shared" si="89"/>
        <v>0</v>
      </c>
      <c r="BN57">
        <f t="shared" si="90"/>
        <v>0</v>
      </c>
      <c r="BO57">
        <f t="shared" si="91"/>
        <v>0</v>
      </c>
      <c r="BP57">
        <v>6</v>
      </c>
      <c r="BQ57">
        <v>0.5</v>
      </c>
      <c r="BR57" t="s">
        <v>303</v>
      </c>
      <c r="BS57">
        <v>1634251373.5999999</v>
      </c>
      <c r="BT57">
        <v>400.18400000000003</v>
      </c>
      <c r="BU57">
        <v>399.99200000000002</v>
      </c>
      <c r="BV57">
        <v>17.9404</v>
      </c>
      <c r="BW57">
        <v>17.897200000000002</v>
      </c>
      <c r="BX57">
        <v>397.89600000000002</v>
      </c>
      <c r="BY57">
        <v>17.826499999999999</v>
      </c>
      <c r="BZ57">
        <v>1000.01</v>
      </c>
      <c r="CA57">
        <v>89.780900000000003</v>
      </c>
      <c r="CB57">
        <v>0.100123</v>
      </c>
      <c r="CC57">
        <v>25.2576</v>
      </c>
      <c r="CD57">
        <v>24.750299999999999</v>
      </c>
      <c r="CE57">
        <v>999.9</v>
      </c>
      <c r="CF57">
        <v>0</v>
      </c>
      <c r="CG57">
        <v>0</v>
      </c>
      <c r="CH57">
        <v>10016.200000000001</v>
      </c>
      <c r="CI57">
        <v>0</v>
      </c>
      <c r="CJ57">
        <v>1.5289399999999999E-3</v>
      </c>
      <c r="CK57">
        <v>0</v>
      </c>
      <c r="CL57">
        <v>0</v>
      </c>
      <c r="CM57">
        <v>0</v>
      </c>
      <c r="CN57">
        <v>0</v>
      </c>
      <c r="CO57">
        <v>0.12</v>
      </c>
      <c r="CP57">
        <v>0</v>
      </c>
      <c r="CQ57">
        <v>-5.86</v>
      </c>
      <c r="CR57">
        <v>-1.91</v>
      </c>
      <c r="CS57">
        <v>35.186999999999998</v>
      </c>
      <c r="CT57">
        <v>41</v>
      </c>
      <c r="CU57">
        <v>37.375</v>
      </c>
      <c r="CV57">
        <v>40.811999999999998</v>
      </c>
      <c r="CW57">
        <v>36.061999999999998</v>
      </c>
      <c r="CX57">
        <v>0</v>
      </c>
      <c r="CY57">
        <v>0</v>
      </c>
      <c r="CZ57">
        <v>0</v>
      </c>
      <c r="DA57">
        <v>1297.099999904633</v>
      </c>
      <c r="DB57">
        <v>0</v>
      </c>
      <c r="DC57">
        <v>2.146153846153847</v>
      </c>
      <c r="DD57">
        <v>-7.0988033531090986</v>
      </c>
      <c r="DE57">
        <v>-6.6789742915950336</v>
      </c>
      <c r="DF57">
        <v>-4.6523076923076916</v>
      </c>
      <c r="DG57">
        <v>15</v>
      </c>
      <c r="DH57">
        <v>1634251325.0999999</v>
      </c>
      <c r="DI57" t="s">
        <v>396</v>
      </c>
      <c r="DJ57">
        <v>1634251325.0999999</v>
      </c>
      <c r="DK57">
        <v>1634251320.5999999</v>
      </c>
      <c r="DL57">
        <v>136</v>
      </c>
      <c r="DM57">
        <v>5.3999999999999999E-2</v>
      </c>
      <c r="DN57">
        <v>2E-3</v>
      </c>
      <c r="DO57">
        <v>2.2879999999999998</v>
      </c>
      <c r="DP57">
        <v>0.112</v>
      </c>
      <c r="DQ57">
        <v>400</v>
      </c>
      <c r="DR57">
        <v>18</v>
      </c>
      <c r="DS57">
        <v>0.53</v>
      </c>
      <c r="DT57">
        <v>0.09</v>
      </c>
      <c r="DU57">
        <v>0.20321353658536581</v>
      </c>
      <c r="DV57">
        <v>3.2276466898955039E-2</v>
      </c>
      <c r="DW57">
        <v>2.7757137555465831E-2</v>
      </c>
      <c r="DX57">
        <v>1</v>
      </c>
      <c r="DY57">
        <v>2.1838235294117641</v>
      </c>
      <c r="DZ57">
        <v>-1.7374233128834371</v>
      </c>
      <c r="EA57">
        <v>1.72423557607402</v>
      </c>
      <c r="EB57">
        <v>0</v>
      </c>
      <c r="EC57">
        <v>3.3119621951219508E-2</v>
      </c>
      <c r="ED57">
        <v>-1.049901742160274E-2</v>
      </c>
      <c r="EE57">
        <v>1.036133970404835E-2</v>
      </c>
      <c r="EF57">
        <v>1</v>
      </c>
      <c r="EG57">
        <v>2</v>
      </c>
      <c r="EH57">
        <v>3</v>
      </c>
      <c r="EI57" t="s">
        <v>309</v>
      </c>
      <c r="EJ57">
        <v>100</v>
      </c>
      <c r="EK57">
        <v>100</v>
      </c>
      <c r="EL57">
        <v>2.2879999999999998</v>
      </c>
      <c r="EM57">
        <v>0.1139</v>
      </c>
      <c r="EN57">
        <v>1.6753421314855239</v>
      </c>
      <c r="EO57">
        <v>1.948427853356016E-3</v>
      </c>
      <c r="EP57">
        <v>-1.17243448438673E-6</v>
      </c>
      <c r="EQ57">
        <v>3.7522437633766031E-10</v>
      </c>
      <c r="ER57">
        <v>-5.1799305456122068E-2</v>
      </c>
      <c r="ES57">
        <v>1.324990706552629E-3</v>
      </c>
      <c r="ET57">
        <v>4.5198677459254959E-4</v>
      </c>
      <c r="EU57">
        <v>-2.6198240979392152E-7</v>
      </c>
      <c r="EV57">
        <v>2</v>
      </c>
      <c r="EW57">
        <v>2078</v>
      </c>
      <c r="EX57">
        <v>1</v>
      </c>
      <c r="EY57">
        <v>28</v>
      </c>
      <c r="EZ57">
        <v>0.8</v>
      </c>
      <c r="FA57">
        <v>0.9</v>
      </c>
      <c r="FB57">
        <v>1.6198699999999999</v>
      </c>
      <c r="FC57">
        <v>2.5390600000000001</v>
      </c>
      <c r="FD57">
        <v>2.8491200000000001</v>
      </c>
      <c r="FE57">
        <v>3.1762700000000001</v>
      </c>
      <c r="FF57">
        <v>3.0981399999999999</v>
      </c>
      <c r="FG57">
        <v>2.3950200000000001</v>
      </c>
      <c r="FH57">
        <v>33.986499999999999</v>
      </c>
      <c r="FI57">
        <v>15.4016</v>
      </c>
      <c r="FJ57">
        <v>18</v>
      </c>
      <c r="FK57">
        <v>1061.3699999999999</v>
      </c>
      <c r="FL57">
        <v>745.43</v>
      </c>
      <c r="FM57">
        <v>24.9999</v>
      </c>
      <c r="FN57">
        <v>23.8687</v>
      </c>
      <c r="FO57">
        <v>30.0002</v>
      </c>
      <c r="FP57">
        <v>23.6341</v>
      </c>
      <c r="FQ57">
        <v>23.706700000000001</v>
      </c>
      <c r="FR57">
        <v>32.433100000000003</v>
      </c>
      <c r="FS57">
        <v>13.5512</v>
      </c>
      <c r="FT57">
        <v>49.6693</v>
      </c>
      <c r="FU57">
        <v>25</v>
      </c>
      <c r="FV57">
        <v>400</v>
      </c>
      <c r="FW57">
        <v>17.930399999999999</v>
      </c>
      <c r="FX57">
        <v>101.319</v>
      </c>
      <c r="FY57">
        <v>101.604</v>
      </c>
    </row>
    <row r="58" spans="1:181" x14ac:dyDescent="0.2">
      <c r="A58">
        <v>40</v>
      </c>
      <c r="B58">
        <v>1634251378.5999999</v>
      </c>
      <c r="C58">
        <v>1358.099999904633</v>
      </c>
      <c r="D58" t="s">
        <v>401</v>
      </c>
      <c r="E58" t="s">
        <v>402</v>
      </c>
      <c r="F58" t="s">
        <v>300</v>
      </c>
      <c r="G58">
        <v>1634251378.5999999</v>
      </c>
      <c r="H58">
        <f t="shared" si="46"/>
        <v>7.4670114931293488E-5</v>
      </c>
      <c r="I58">
        <f t="shared" si="47"/>
        <v>7.4670114931293483E-2</v>
      </c>
      <c r="J58">
        <f t="shared" si="48"/>
        <v>-0.4232038107931429</v>
      </c>
      <c r="K58">
        <f t="shared" si="49"/>
        <v>400.238</v>
      </c>
      <c r="L58">
        <f t="shared" si="50"/>
        <v>544.64997092723945</v>
      </c>
      <c r="M58">
        <f t="shared" si="51"/>
        <v>48.952722729712519</v>
      </c>
      <c r="N58">
        <f t="shared" si="52"/>
        <v>35.973085257929995</v>
      </c>
      <c r="O58">
        <f t="shared" si="53"/>
        <v>4.3012070200565628E-3</v>
      </c>
      <c r="P58">
        <f t="shared" si="54"/>
        <v>2.7391625343190076</v>
      </c>
      <c r="Q58">
        <f t="shared" si="55"/>
        <v>4.2974583137095831E-3</v>
      </c>
      <c r="R58">
        <f t="shared" si="56"/>
        <v>2.686247972444258E-3</v>
      </c>
      <c r="S58">
        <f t="shared" si="57"/>
        <v>0</v>
      </c>
      <c r="T58">
        <f t="shared" si="58"/>
        <v>25.237403547553832</v>
      </c>
      <c r="U58">
        <f t="shared" si="59"/>
        <v>24.751999999999999</v>
      </c>
      <c r="V58">
        <f t="shared" si="60"/>
        <v>3.1329669748083142</v>
      </c>
      <c r="W58">
        <f t="shared" si="61"/>
        <v>49.939222562511624</v>
      </c>
      <c r="X58">
        <f t="shared" si="62"/>
        <v>1.6125053792879998</v>
      </c>
      <c r="Y58">
        <f t="shared" si="63"/>
        <v>3.2289356873137933</v>
      </c>
      <c r="Z58">
        <f t="shared" si="64"/>
        <v>1.5204615955203145</v>
      </c>
      <c r="AA58">
        <f t="shared" si="65"/>
        <v>-3.2929520684700426</v>
      </c>
      <c r="AB58">
        <f t="shared" si="66"/>
        <v>74.737675031459432</v>
      </c>
      <c r="AC58">
        <f t="shared" si="67"/>
        <v>5.771705626660105</v>
      </c>
      <c r="AD58">
        <f t="shared" si="68"/>
        <v>77.216428589649496</v>
      </c>
      <c r="AE58">
        <v>0</v>
      </c>
      <c r="AF58">
        <v>0</v>
      </c>
      <c r="AG58">
        <f t="shared" si="69"/>
        <v>1</v>
      </c>
      <c r="AH58">
        <f t="shared" si="70"/>
        <v>0</v>
      </c>
      <c r="AI58">
        <f t="shared" si="71"/>
        <v>47618.122201021099</v>
      </c>
      <c r="AJ58" t="s">
        <v>302</v>
      </c>
      <c r="AK58" t="s">
        <v>302</v>
      </c>
      <c r="AL58">
        <v>0</v>
      </c>
      <c r="AM58">
        <v>0</v>
      </c>
      <c r="AN58" t="e">
        <f t="shared" si="72"/>
        <v>#DIV/0!</v>
      </c>
      <c r="AO58">
        <v>0</v>
      </c>
      <c r="AP58" t="s">
        <v>302</v>
      </c>
      <c r="AQ58" t="s">
        <v>302</v>
      </c>
      <c r="AR58">
        <v>0</v>
      </c>
      <c r="AS58">
        <v>0</v>
      </c>
      <c r="AT58" t="e">
        <f t="shared" si="73"/>
        <v>#DIV/0!</v>
      </c>
      <c r="AU58">
        <v>0.5</v>
      </c>
      <c r="AV58">
        <f t="shared" si="74"/>
        <v>0</v>
      </c>
      <c r="AW58">
        <f t="shared" si="75"/>
        <v>-0.4232038107931429</v>
      </c>
      <c r="AX58" t="e">
        <f t="shared" si="76"/>
        <v>#DIV/0!</v>
      </c>
      <c r="AY58" t="e">
        <f t="shared" si="77"/>
        <v>#DIV/0!</v>
      </c>
      <c r="AZ58" t="e">
        <f t="shared" si="78"/>
        <v>#DIV/0!</v>
      </c>
      <c r="BA58" t="e">
        <f t="shared" si="79"/>
        <v>#DIV/0!</v>
      </c>
      <c r="BB58" t="s">
        <v>302</v>
      </c>
      <c r="BC58">
        <v>0</v>
      </c>
      <c r="BD58" t="e">
        <f t="shared" si="80"/>
        <v>#DIV/0!</v>
      </c>
      <c r="BE58" t="e">
        <f t="shared" si="81"/>
        <v>#DIV/0!</v>
      </c>
      <c r="BF58" t="e">
        <f t="shared" si="82"/>
        <v>#DIV/0!</v>
      </c>
      <c r="BG58" t="e">
        <f t="shared" si="83"/>
        <v>#DIV/0!</v>
      </c>
      <c r="BH58" t="e">
        <f t="shared" si="84"/>
        <v>#DIV/0!</v>
      </c>
      <c r="BI58" t="e">
        <f t="shared" si="85"/>
        <v>#DIV/0!</v>
      </c>
      <c r="BJ58" t="e">
        <f t="shared" si="86"/>
        <v>#DIV/0!</v>
      </c>
      <c r="BK58" t="e">
        <f t="shared" si="87"/>
        <v>#DIV/0!</v>
      </c>
      <c r="BL58">
        <f t="shared" si="88"/>
        <v>0</v>
      </c>
      <c r="BM58">
        <f t="shared" si="89"/>
        <v>0</v>
      </c>
      <c r="BN58">
        <f t="shared" si="90"/>
        <v>0</v>
      </c>
      <c r="BO58">
        <f t="shared" si="91"/>
        <v>0</v>
      </c>
      <c r="BP58">
        <v>6</v>
      </c>
      <c r="BQ58">
        <v>0.5</v>
      </c>
      <c r="BR58" t="s">
        <v>303</v>
      </c>
      <c r="BS58">
        <v>1634251378.5999999</v>
      </c>
      <c r="BT58">
        <v>400.238</v>
      </c>
      <c r="BU58">
        <v>400.00200000000001</v>
      </c>
      <c r="BV58">
        <v>17.940799999999999</v>
      </c>
      <c r="BW58">
        <v>17.896799999999999</v>
      </c>
      <c r="BX58">
        <v>397.94900000000001</v>
      </c>
      <c r="BY58">
        <v>17.826799999999999</v>
      </c>
      <c r="BZ58">
        <v>999.96100000000001</v>
      </c>
      <c r="CA58">
        <v>89.778999999999996</v>
      </c>
      <c r="CB58">
        <v>0.100235</v>
      </c>
      <c r="CC58">
        <v>25.258099999999999</v>
      </c>
      <c r="CD58">
        <v>24.751999999999999</v>
      </c>
      <c r="CE58">
        <v>999.9</v>
      </c>
      <c r="CF58">
        <v>0</v>
      </c>
      <c r="CG58">
        <v>0</v>
      </c>
      <c r="CH58">
        <v>9971.25</v>
      </c>
      <c r="CI58">
        <v>0</v>
      </c>
      <c r="CJ58">
        <v>1.5289399999999999E-3</v>
      </c>
      <c r="CK58">
        <v>0</v>
      </c>
      <c r="CL58">
        <v>0</v>
      </c>
      <c r="CM58">
        <v>0</v>
      </c>
      <c r="CN58">
        <v>0</v>
      </c>
      <c r="CO58">
        <v>4.43</v>
      </c>
      <c r="CP58">
        <v>0</v>
      </c>
      <c r="CQ58">
        <v>-5.26</v>
      </c>
      <c r="CR58">
        <v>-1.55</v>
      </c>
      <c r="CS58">
        <v>35</v>
      </c>
      <c r="CT58">
        <v>41</v>
      </c>
      <c r="CU58">
        <v>37.561999999999998</v>
      </c>
      <c r="CV58">
        <v>40.875</v>
      </c>
      <c r="CW58">
        <v>36.061999999999998</v>
      </c>
      <c r="CX58">
        <v>0</v>
      </c>
      <c r="CY58">
        <v>0</v>
      </c>
      <c r="CZ58">
        <v>0</v>
      </c>
      <c r="DA58">
        <v>1302.5</v>
      </c>
      <c r="DB58">
        <v>0</v>
      </c>
      <c r="DC58">
        <v>1.7867999999999999</v>
      </c>
      <c r="DD58">
        <v>1.9684615767049121</v>
      </c>
      <c r="DE58">
        <v>-9.1007691002479962</v>
      </c>
      <c r="DF58">
        <v>-4.8948</v>
      </c>
      <c r="DG58">
        <v>15</v>
      </c>
      <c r="DH58">
        <v>1634251325.0999999</v>
      </c>
      <c r="DI58" t="s">
        <v>396</v>
      </c>
      <c r="DJ58">
        <v>1634251325.0999999</v>
      </c>
      <c r="DK58">
        <v>1634251320.5999999</v>
      </c>
      <c r="DL58">
        <v>136</v>
      </c>
      <c r="DM58">
        <v>5.3999999999999999E-2</v>
      </c>
      <c r="DN58">
        <v>2E-3</v>
      </c>
      <c r="DO58">
        <v>2.2879999999999998</v>
      </c>
      <c r="DP58">
        <v>0.112</v>
      </c>
      <c r="DQ58">
        <v>400</v>
      </c>
      <c r="DR58">
        <v>18</v>
      </c>
      <c r="DS58">
        <v>0.53</v>
      </c>
      <c r="DT58">
        <v>0.09</v>
      </c>
      <c r="DU58">
        <v>0.2078567073170732</v>
      </c>
      <c r="DV58">
        <v>-0.15442910801393689</v>
      </c>
      <c r="DW58">
        <v>2.2377799893212879E-2</v>
      </c>
      <c r="DX58">
        <v>1</v>
      </c>
      <c r="DY58">
        <v>2.0502941176470588</v>
      </c>
      <c r="DZ58">
        <v>-3.6928148774302678</v>
      </c>
      <c r="EA58">
        <v>1.699765529321994</v>
      </c>
      <c r="EB58">
        <v>0</v>
      </c>
      <c r="EC58">
        <v>3.2792858536585368E-2</v>
      </c>
      <c r="ED58">
        <v>8.3624184668989604E-2</v>
      </c>
      <c r="EE58">
        <v>9.9978378440339719E-3</v>
      </c>
      <c r="EF58">
        <v>1</v>
      </c>
      <c r="EG58">
        <v>2</v>
      </c>
      <c r="EH58">
        <v>3</v>
      </c>
      <c r="EI58" t="s">
        <v>309</v>
      </c>
      <c r="EJ58">
        <v>100</v>
      </c>
      <c r="EK58">
        <v>100</v>
      </c>
      <c r="EL58">
        <v>2.2890000000000001</v>
      </c>
      <c r="EM58">
        <v>0.114</v>
      </c>
      <c r="EN58">
        <v>1.6753421314855239</v>
      </c>
      <c r="EO58">
        <v>1.948427853356016E-3</v>
      </c>
      <c r="EP58">
        <v>-1.17243448438673E-6</v>
      </c>
      <c r="EQ58">
        <v>3.7522437633766031E-10</v>
      </c>
      <c r="ER58">
        <v>-5.1799305456122068E-2</v>
      </c>
      <c r="ES58">
        <v>1.324990706552629E-3</v>
      </c>
      <c r="ET58">
        <v>4.5198677459254959E-4</v>
      </c>
      <c r="EU58">
        <v>-2.6198240979392152E-7</v>
      </c>
      <c r="EV58">
        <v>2</v>
      </c>
      <c r="EW58">
        <v>2078</v>
      </c>
      <c r="EX58">
        <v>1</v>
      </c>
      <c r="EY58">
        <v>28</v>
      </c>
      <c r="EZ58">
        <v>0.9</v>
      </c>
      <c r="FA58">
        <v>1</v>
      </c>
      <c r="FB58">
        <v>1.6198699999999999</v>
      </c>
      <c r="FC58">
        <v>2.5439500000000002</v>
      </c>
      <c r="FD58">
        <v>2.8491200000000001</v>
      </c>
      <c r="FE58">
        <v>3.1774900000000001</v>
      </c>
      <c r="FF58">
        <v>3.0981399999999999</v>
      </c>
      <c r="FG58">
        <v>2.3779300000000001</v>
      </c>
      <c r="FH58">
        <v>33.986499999999999</v>
      </c>
      <c r="FI58">
        <v>15.3841</v>
      </c>
      <c r="FJ58">
        <v>18</v>
      </c>
      <c r="FK58">
        <v>1062.3499999999999</v>
      </c>
      <c r="FL58">
        <v>745.72699999999998</v>
      </c>
      <c r="FM58">
        <v>25</v>
      </c>
      <c r="FN58">
        <v>23.8687</v>
      </c>
      <c r="FO58">
        <v>29.9999</v>
      </c>
      <c r="FP58">
        <v>23.632100000000001</v>
      </c>
      <c r="FQ58">
        <v>23.704799999999999</v>
      </c>
      <c r="FR58">
        <v>32.433100000000003</v>
      </c>
      <c r="FS58">
        <v>13.5512</v>
      </c>
      <c r="FT58">
        <v>49.6693</v>
      </c>
      <c r="FU58">
        <v>25</v>
      </c>
      <c r="FV58">
        <v>400</v>
      </c>
      <c r="FW58">
        <v>17.930399999999999</v>
      </c>
      <c r="FX58">
        <v>101.32</v>
      </c>
      <c r="FY58">
        <v>101.60299999999999</v>
      </c>
    </row>
    <row r="59" spans="1:181" x14ac:dyDescent="0.2">
      <c r="A59">
        <v>41</v>
      </c>
      <c r="B59">
        <v>1634251383.5999999</v>
      </c>
      <c r="C59">
        <v>1363.099999904633</v>
      </c>
      <c r="D59" t="s">
        <v>403</v>
      </c>
      <c r="E59" t="s">
        <v>404</v>
      </c>
      <c r="F59" t="s">
        <v>300</v>
      </c>
      <c r="G59">
        <v>1634251383.5999999</v>
      </c>
      <c r="H59">
        <f t="shared" si="46"/>
        <v>7.7729268669441431E-5</v>
      </c>
      <c r="I59">
        <f t="shared" si="47"/>
        <v>7.7729268669441437E-2</v>
      </c>
      <c r="J59">
        <f t="shared" si="48"/>
        <v>-0.36111292057024941</v>
      </c>
      <c r="K59">
        <f t="shared" si="49"/>
        <v>400.18799999999999</v>
      </c>
      <c r="L59">
        <f t="shared" si="50"/>
        <v>516.56275747309758</v>
      </c>
      <c r="M59">
        <f t="shared" si="51"/>
        <v>46.429028950928092</v>
      </c>
      <c r="N59">
        <f t="shared" si="52"/>
        <v>35.969182774044</v>
      </c>
      <c r="O59">
        <f t="shared" si="53"/>
        <v>4.4784478405746411E-3</v>
      </c>
      <c r="P59">
        <f t="shared" si="54"/>
        <v>2.743929556790853</v>
      </c>
      <c r="Q59">
        <f t="shared" si="55"/>
        <v>4.4743910320345047E-3</v>
      </c>
      <c r="R59">
        <f t="shared" si="56"/>
        <v>2.7968585685793721E-3</v>
      </c>
      <c r="S59">
        <f t="shared" si="57"/>
        <v>0</v>
      </c>
      <c r="T59">
        <f t="shared" si="58"/>
        <v>25.239690428115615</v>
      </c>
      <c r="U59">
        <f t="shared" si="59"/>
        <v>24.75</v>
      </c>
      <c r="V59">
        <f t="shared" si="60"/>
        <v>3.1325927274246705</v>
      </c>
      <c r="W59">
        <f t="shared" si="61"/>
        <v>49.926658111083029</v>
      </c>
      <c r="X59">
        <f t="shared" si="62"/>
        <v>1.6123970747209</v>
      </c>
      <c r="Y59">
        <f t="shared" si="63"/>
        <v>3.229531348029421</v>
      </c>
      <c r="Z59">
        <f t="shared" si="64"/>
        <v>1.5201956527037706</v>
      </c>
      <c r="AA59">
        <f t="shared" si="65"/>
        <v>-3.4278607483223671</v>
      </c>
      <c r="AB59">
        <f t="shared" si="66"/>
        <v>75.622189311829999</v>
      </c>
      <c r="AC59">
        <f t="shared" si="67"/>
        <v>5.8298998139211191</v>
      </c>
      <c r="AD59">
        <f t="shared" si="68"/>
        <v>78.024228377428756</v>
      </c>
      <c r="AE59">
        <v>0</v>
      </c>
      <c r="AF59">
        <v>0</v>
      </c>
      <c r="AG59">
        <f t="shared" si="69"/>
        <v>1</v>
      </c>
      <c r="AH59">
        <f t="shared" si="70"/>
        <v>0</v>
      </c>
      <c r="AI59">
        <f t="shared" si="71"/>
        <v>47747.202841390208</v>
      </c>
      <c r="AJ59" t="s">
        <v>302</v>
      </c>
      <c r="AK59" t="s">
        <v>302</v>
      </c>
      <c r="AL59">
        <v>0</v>
      </c>
      <c r="AM59">
        <v>0</v>
      </c>
      <c r="AN59" t="e">
        <f t="shared" si="72"/>
        <v>#DIV/0!</v>
      </c>
      <c r="AO59">
        <v>0</v>
      </c>
      <c r="AP59" t="s">
        <v>302</v>
      </c>
      <c r="AQ59" t="s">
        <v>302</v>
      </c>
      <c r="AR59">
        <v>0</v>
      </c>
      <c r="AS59">
        <v>0</v>
      </c>
      <c r="AT59" t="e">
        <f t="shared" si="73"/>
        <v>#DIV/0!</v>
      </c>
      <c r="AU59">
        <v>0.5</v>
      </c>
      <c r="AV59">
        <f t="shared" si="74"/>
        <v>0</v>
      </c>
      <c r="AW59">
        <f t="shared" si="75"/>
        <v>-0.36111292057024941</v>
      </c>
      <c r="AX59" t="e">
        <f t="shared" si="76"/>
        <v>#DIV/0!</v>
      </c>
      <c r="AY59" t="e">
        <f t="shared" si="77"/>
        <v>#DIV/0!</v>
      </c>
      <c r="AZ59" t="e">
        <f t="shared" si="78"/>
        <v>#DIV/0!</v>
      </c>
      <c r="BA59" t="e">
        <f t="shared" si="79"/>
        <v>#DIV/0!</v>
      </c>
      <c r="BB59" t="s">
        <v>302</v>
      </c>
      <c r="BC59">
        <v>0</v>
      </c>
      <c r="BD59" t="e">
        <f t="shared" si="80"/>
        <v>#DIV/0!</v>
      </c>
      <c r="BE59" t="e">
        <f t="shared" si="81"/>
        <v>#DIV/0!</v>
      </c>
      <c r="BF59" t="e">
        <f t="shared" si="82"/>
        <v>#DIV/0!</v>
      </c>
      <c r="BG59" t="e">
        <f t="shared" si="83"/>
        <v>#DIV/0!</v>
      </c>
      <c r="BH59" t="e">
        <f t="shared" si="84"/>
        <v>#DIV/0!</v>
      </c>
      <c r="BI59" t="e">
        <f t="shared" si="85"/>
        <v>#DIV/0!</v>
      </c>
      <c r="BJ59" t="e">
        <f t="shared" si="86"/>
        <v>#DIV/0!</v>
      </c>
      <c r="BK59" t="e">
        <f t="shared" si="87"/>
        <v>#DIV/0!</v>
      </c>
      <c r="BL59">
        <f t="shared" si="88"/>
        <v>0</v>
      </c>
      <c r="BM59">
        <f t="shared" si="89"/>
        <v>0</v>
      </c>
      <c r="BN59">
        <f t="shared" si="90"/>
        <v>0</v>
      </c>
      <c r="BO59">
        <f t="shared" si="91"/>
        <v>0</v>
      </c>
      <c r="BP59">
        <v>6</v>
      </c>
      <c r="BQ59">
        <v>0.5</v>
      </c>
      <c r="BR59" t="s">
        <v>303</v>
      </c>
      <c r="BS59">
        <v>1634251383.5999999</v>
      </c>
      <c r="BT59">
        <v>400.18799999999999</v>
      </c>
      <c r="BU59">
        <v>399.99</v>
      </c>
      <c r="BV59">
        <v>17.939299999999999</v>
      </c>
      <c r="BW59">
        <v>17.8935</v>
      </c>
      <c r="BX59">
        <v>397.899</v>
      </c>
      <c r="BY59">
        <v>17.825399999999998</v>
      </c>
      <c r="BZ59">
        <v>1000.02</v>
      </c>
      <c r="CA59">
        <v>89.780299999999997</v>
      </c>
      <c r="CB59">
        <v>0.100413</v>
      </c>
      <c r="CC59">
        <v>25.261199999999999</v>
      </c>
      <c r="CD59">
        <v>24.75</v>
      </c>
      <c r="CE59">
        <v>999.9</v>
      </c>
      <c r="CF59">
        <v>0</v>
      </c>
      <c r="CG59">
        <v>0</v>
      </c>
      <c r="CH59">
        <v>9999.3799999999992</v>
      </c>
      <c r="CI59">
        <v>0</v>
      </c>
      <c r="CJ59">
        <v>1.5289399999999999E-3</v>
      </c>
      <c r="CK59">
        <v>0</v>
      </c>
      <c r="CL59">
        <v>0</v>
      </c>
      <c r="CM59">
        <v>0</v>
      </c>
      <c r="CN59">
        <v>0</v>
      </c>
      <c r="CO59">
        <v>0.61</v>
      </c>
      <c r="CP59">
        <v>0</v>
      </c>
      <c r="CQ59">
        <v>-2.38</v>
      </c>
      <c r="CR59">
        <v>-1.17</v>
      </c>
      <c r="CS59">
        <v>35.75</v>
      </c>
      <c r="CT59">
        <v>41.061999999999998</v>
      </c>
      <c r="CU59">
        <v>37.375</v>
      </c>
      <c r="CV59">
        <v>40.811999999999998</v>
      </c>
      <c r="CW59">
        <v>36.061999999999998</v>
      </c>
      <c r="CX59">
        <v>0</v>
      </c>
      <c r="CY59">
        <v>0</v>
      </c>
      <c r="CZ59">
        <v>0</v>
      </c>
      <c r="DA59">
        <v>1307.2999999523161</v>
      </c>
      <c r="DB59">
        <v>0</v>
      </c>
      <c r="DC59">
        <v>1.8524</v>
      </c>
      <c r="DD59">
        <v>-0.90307687123616542</v>
      </c>
      <c r="DE59">
        <v>5.6646153740393803</v>
      </c>
      <c r="DF59">
        <v>-5.5144000000000002</v>
      </c>
      <c r="DG59">
        <v>15</v>
      </c>
      <c r="DH59">
        <v>1634251325.0999999</v>
      </c>
      <c r="DI59" t="s">
        <v>396</v>
      </c>
      <c r="DJ59">
        <v>1634251325.0999999</v>
      </c>
      <c r="DK59">
        <v>1634251320.5999999</v>
      </c>
      <c r="DL59">
        <v>136</v>
      </c>
      <c r="DM59">
        <v>5.3999999999999999E-2</v>
      </c>
      <c r="DN59">
        <v>2E-3</v>
      </c>
      <c r="DO59">
        <v>2.2879999999999998</v>
      </c>
      <c r="DP59">
        <v>0.112</v>
      </c>
      <c r="DQ59">
        <v>400</v>
      </c>
      <c r="DR59">
        <v>18</v>
      </c>
      <c r="DS59">
        <v>0.53</v>
      </c>
      <c r="DT59">
        <v>0.09</v>
      </c>
      <c r="DU59">
        <v>0.20835539024390251</v>
      </c>
      <c r="DV59">
        <v>1.6919644599302629E-2</v>
      </c>
      <c r="DW59">
        <v>2.2383228932785049E-2</v>
      </c>
      <c r="DX59">
        <v>1</v>
      </c>
      <c r="DY59">
        <v>1.923142857142857</v>
      </c>
      <c r="DZ59">
        <v>-1.589823874755381</v>
      </c>
      <c r="EA59">
        <v>1.625304844247593</v>
      </c>
      <c r="EB59">
        <v>0</v>
      </c>
      <c r="EC59">
        <v>3.8152978048780477E-2</v>
      </c>
      <c r="ED59">
        <v>6.6711514285714341E-2</v>
      </c>
      <c r="EE59">
        <v>7.4814924408955112E-3</v>
      </c>
      <c r="EF59">
        <v>1</v>
      </c>
      <c r="EG59">
        <v>2</v>
      </c>
      <c r="EH59">
        <v>3</v>
      </c>
      <c r="EI59" t="s">
        <v>309</v>
      </c>
      <c r="EJ59">
        <v>100</v>
      </c>
      <c r="EK59">
        <v>100</v>
      </c>
      <c r="EL59">
        <v>2.2890000000000001</v>
      </c>
      <c r="EM59">
        <v>0.1139</v>
      </c>
      <c r="EN59">
        <v>1.6753421314855239</v>
      </c>
      <c r="EO59">
        <v>1.948427853356016E-3</v>
      </c>
      <c r="EP59">
        <v>-1.17243448438673E-6</v>
      </c>
      <c r="EQ59">
        <v>3.7522437633766031E-10</v>
      </c>
      <c r="ER59">
        <v>-5.1799305456122068E-2</v>
      </c>
      <c r="ES59">
        <v>1.324990706552629E-3</v>
      </c>
      <c r="ET59">
        <v>4.5198677459254959E-4</v>
      </c>
      <c r="EU59">
        <v>-2.6198240979392152E-7</v>
      </c>
      <c r="EV59">
        <v>2</v>
      </c>
      <c r="EW59">
        <v>2078</v>
      </c>
      <c r="EX59">
        <v>1</v>
      </c>
      <c r="EY59">
        <v>28</v>
      </c>
      <c r="EZ59">
        <v>1</v>
      </c>
      <c r="FA59">
        <v>1.1000000000000001</v>
      </c>
      <c r="FB59">
        <v>1.6198699999999999</v>
      </c>
      <c r="FC59">
        <v>2.5451700000000002</v>
      </c>
      <c r="FD59">
        <v>2.8491200000000001</v>
      </c>
      <c r="FE59">
        <v>3.1762700000000001</v>
      </c>
      <c r="FF59">
        <v>3.0981399999999999</v>
      </c>
      <c r="FG59">
        <v>2.3913600000000002</v>
      </c>
      <c r="FH59">
        <v>34.0092</v>
      </c>
      <c r="FI59">
        <v>15.375400000000001</v>
      </c>
      <c r="FJ59">
        <v>18</v>
      </c>
      <c r="FK59">
        <v>1062.5999999999999</v>
      </c>
      <c r="FL59">
        <v>745.79700000000003</v>
      </c>
      <c r="FM59">
        <v>25.0001</v>
      </c>
      <c r="FN59">
        <v>23.866700000000002</v>
      </c>
      <c r="FO59">
        <v>30.0001</v>
      </c>
      <c r="FP59">
        <v>23.632100000000001</v>
      </c>
      <c r="FQ59">
        <v>23.704799999999999</v>
      </c>
      <c r="FR59">
        <v>32.433199999999999</v>
      </c>
      <c r="FS59">
        <v>13.5512</v>
      </c>
      <c r="FT59">
        <v>49.6693</v>
      </c>
      <c r="FU59">
        <v>25</v>
      </c>
      <c r="FV59">
        <v>400</v>
      </c>
      <c r="FW59">
        <v>17.930399999999999</v>
      </c>
      <c r="FX59">
        <v>101.31699999999999</v>
      </c>
      <c r="FY59">
        <v>101.60299999999999</v>
      </c>
    </row>
    <row r="60" spans="1:181" x14ac:dyDescent="0.2">
      <c r="A60">
        <v>42</v>
      </c>
      <c r="B60">
        <v>1634251388.5999999</v>
      </c>
      <c r="C60">
        <v>1368.099999904633</v>
      </c>
      <c r="D60" t="s">
        <v>405</v>
      </c>
      <c r="E60" t="s">
        <v>406</v>
      </c>
      <c r="F60" t="s">
        <v>300</v>
      </c>
      <c r="G60">
        <v>1634251388.5999999</v>
      </c>
      <c r="H60">
        <f t="shared" si="46"/>
        <v>7.4333263718027228E-5</v>
      </c>
      <c r="I60">
        <f t="shared" si="47"/>
        <v>7.4333263718027232E-2</v>
      </c>
      <c r="J60">
        <f t="shared" si="48"/>
        <v>-0.42474973313848824</v>
      </c>
      <c r="K60">
        <f t="shared" si="49"/>
        <v>400.221</v>
      </c>
      <c r="L60">
        <f t="shared" si="50"/>
        <v>546.13180834155833</v>
      </c>
      <c r="M60">
        <f t="shared" si="51"/>
        <v>49.087304455063013</v>
      </c>
      <c r="N60">
        <f t="shared" si="52"/>
        <v>35.972579835567899</v>
      </c>
      <c r="O60">
        <f t="shared" si="53"/>
        <v>4.2751095708402406E-3</v>
      </c>
      <c r="P60">
        <f t="shared" si="54"/>
        <v>2.7464869395485305</v>
      </c>
      <c r="Q60">
        <f t="shared" si="55"/>
        <v>4.2714160627198789E-3</v>
      </c>
      <c r="R60">
        <f t="shared" si="56"/>
        <v>2.6699666126868732E-3</v>
      </c>
      <c r="S60">
        <f t="shared" si="57"/>
        <v>0</v>
      </c>
      <c r="T60">
        <f t="shared" si="58"/>
        <v>25.24334800550017</v>
      </c>
      <c r="U60">
        <f t="shared" si="59"/>
        <v>24.762899999999998</v>
      </c>
      <c r="V60">
        <f t="shared" si="60"/>
        <v>3.135007309953656</v>
      </c>
      <c r="W60">
        <f t="shared" si="61"/>
        <v>49.910887900318833</v>
      </c>
      <c r="X60">
        <f t="shared" si="62"/>
        <v>1.61214674818337</v>
      </c>
      <c r="Y60">
        <f t="shared" si="63"/>
        <v>3.2300502275237455</v>
      </c>
      <c r="Z60">
        <f t="shared" si="64"/>
        <v>1.5228605617702859</v>
      </c>
      <c r="AA60">
        <f t="shared" si="65"/>
        <v>-3.2780969299650007</v>
      </c>
      <c r="AB60">
        <f t="shared" si="66"/>
        <v>74.182370546355315</v>
      </c>
      <c r="AC60">
        <f t="shared" si="67"/>
        <v>5.7140240087768674</v>
      </c>
      <c r="AD60">
        <f t="shared" si="68"/>
        <v>76.618297625167187</v>
      </c>
      <c r="AE60">
        <v>0</v>
      </c>
      <c r="AF60">
        <v>0</v>
      </c>
      <c r="AG60">
        <f t="shared" si="69"/>
        <v>1</v>
      </c>
      <c r="AH60">
        <f t="shared" si="70"/>
        <v>0</v>
      </c>
      <c r="AI60">
        <f t="shared" si="71"/>
        <v>47816.344185333917</v>
      </c>
      <c r="AJ60" t="s">
        <v>302</v>
      </c>
      <c r="AK60" t="s">
        <v>302</v>
      </c>
      <c r="AL60">
        <v>0</v>
      </c>
      <c r="AM60">
        <v>0</v>
      </c>
      <c r="AN60" t="e">
        <f t="shared" si="72"/>
        <v>#DIV/0!</v>
      </c>
      <c r="AO60">
        <v>0</v>
      </c>
      <c r="AP60" t="s">
        <v>302</v>
      </c>
      <c r="AQ60" t="s">
        <v>302</v>
      </c>
      <c r="AR60">
        <v>0</v>
      </c>
      <c r="AS60">
        <v>0</v>
      </c>
      <c r="AT60" t="e">
        <f t="shared" si="73"/>
        <v>#DIV/0!</v>
      </c>
      <c r="AU60">
        <v>0.5</v>
      </c>
      <c r="AV60">
        <f t="shared" si="74"/>
        <v>0</v>
      </c>
      <c r="AW60">
        <f t="shared" si="75"/>
        <v>-0.42474973313848824</v>
      </c>
      <c r="AX60" t="e">
        <f t="shared" si="76"/>
        <v>#DIV/0!</v>
      </c>
      <c r="AY60" t="e">
        <f t="shared" si="77"/>
        <v>#DIV/0!</v>
      </c>
      <c r="AZ60" t="e">
        <f t="shared" si="78"/>
        <v>#DIV/0!</v>
      </c>
      <c r="BA60" t="e">
        <f t="shared" si="79"/>
        <v>#DIV/0!</v>
      </c>
      <c r="BB60" t="s">
        <v>302</v>
      </c>
      <c r="BC60">
        <v>0</v>
      </c>
      <c r="BD60" t="e">
        <f t="shared" si="80"/>
        <v>#DIV/0!</v>
      </c>
      <c r="BE60" t="e">
        <f t="shared" si="81"/>
        <v>#DIV/0!</v>
      </c>
      <c r="BF60" t="e">
        <f t="shared" si="82"/>
        <v>#DIV/0!</v>
      </c>
      <c r="BG60" t="e">
        <f t="shared" si="83"/>
        <v>#DIV/0!</v>
      </c>
      <c r="BH60" t="e">
        <f t="shared" si="84"/>
        <v>#DIV/0!</v>
      </c>
      <c r="BI60" t="e">
        <f t="shared" si="85"/>
        <v>#DIV/0!</v>
      </c>
      <c r="BJ60" t="e">
        <f t="shared" si="86"/>
        <v>#DIV/0!</v>
      </c>
      <c r="BK60" t="e">
        <f t="shared" si="87"/>
        <v>#DIV/0!</v>
      </c>
      <c r="BL60">
        <f t="shared" si="88"/>
        <v>0</v>
      </c>
      <c r="BM60">
        <f t="shared" si="89"/>
        <v>0</v>
      </c>
      <c r="BN60">
        <f t="shared" si="90"/>
        <v>0</v>
      </c>
      <c r="BO60">
        <f t="shared" si="91"/>
        <v>0</v>
      </c>
      <c r="BP60">
        <v>6</v>
      </c>
      <c r="BQ60">
        <v>0.5</v>
      </c>
      <c r="BR60" t="s">
        <v>303</v>
      </c>
      <c r="BS60">
        <v>1634251388.5999999</v>
      </c>
      <c r="BT60">
        <v>400.221</v>
      </c>
      <c r="BU60">
        <v>399.98399999999998</v>
      </c>
      <c r="BV60">
        <v>17.936299999999999</v>
      </c>
      <c r="BW60">
        <v>17.892499999999998</v>
      </c>
      <c r="BX60">
        <v>397.93200000000002</v>
      </c>
      <c r="BY60">
        <v>17.822399999999998</v>
      </c>
      <c r="BZ60">
        <v>1000</v>
      </c>
      <c r="CA60">
        <v>89.781800000000004</v>
      </c>
      <c r="CB60">
        <v>9.9989900000000007E-2</v>
      </c>
      <c r="CC60">
        <v>25.2639</v>
      </c>
      <c r="CD60">
        <v>24.762899999999998</v>
      </c>
      <c r="CE60">
        <v>999.9</v>
      </c>
      <c r="CF60">
        <v>0</v>
      </c>
      <c r="CG60">
        <v>0</v>
      </c>
      <c r="CH60">
        <v>10014.4</v>
      </c>
      <c r="CI60">
        <v>0</v>
      </c>
      <c r="CJ60">
        <v>1.5289399999999999E-3</v>
      </c>
      <c r="CK60">
        <v>0</v>
      </c>
      <c r="CL60">
        <v>0</v>
      </c>
      <c r="CM60">
        <v>0</v>
      </c>
      <c r="CN60">
        <v>0</v>
      </c>
      <c r="CO60">
        <v>1.94</v>
      </c>
      <c r="CP60">
        <v>0</v>
      </c>
      <c r="CQ60">
        <v>-3.31</v>
      </c>
      <c r="CR60">
        <v>-1.35</v>
      </c>
      <c r="CS60">
        <v>35.061999999999998</v>
      </c>
      <c r="CT60">
        <v>41.061999999999998</v>
      </c>
      <c r="CU60">
        <v>37.625</v>
      </c>
      <c r="CV60">
        <v>40.936999999999998</v>
      </c>
      <c r="CW60">
        <v>36.125</v>
      </c>
      <c r="CX60">
        <v>0</v>
      </c>
      <c r="CY60">
        <v>0</v>
      </c>
      <c r="CZ60">
        <v>0</v>
      </c>
      <c r="DA60">
        <v>1312.099999904633</v>
      </c>
      <c r="DB60">
        <v>0</v>
      </c>
      <c r="DC60">
        <v>2.0804</v>
      </c>
      <c r="DD60">
        <v>2.916153845921067</v>
      </c>
      <c r="DE60">
        <v>1.4999999038378691</v>
      </c>
      <c r="DF60">
        <v>-5.2127999999999997</v>
      </c>
      <c r="DG60">
        <v>15</v>
      </c>
      <c r="DH60">
        <v>1634251325.0999999</v>
      </c>
      <c r="DI60" t="s">
        <v>396</v>
      </c>
      <c r="DJ60">
        <v>1634251325.0999999</v>
      </c>
      <c r="DK60">
        <v>1634251320.5999999</v>
      </c>
      <c r="DL60">
        <v>136</v>
      </c>
      <c r="DM60">
        <v>5.3999999999999999E-2</v>
      </c>
      <c r="DN60">
        <v>2E-3</v>
      </c>
      <c r="DO60">
        <v>2.2879999999999998</v>
      </c>
      <c r="DP60">
        <v>0.112</v>
      </c>
      <c r="DQ60">
        <v>400</v>
      </c>
      <c r="DR60">
        <v>18</v>
      </c>
      <c r="DS60">
        <v>0.53</v>
      </c>
      <c r="DT60">
        <v>0.09</v>
      </c>
      <c r="DU60">
        <v>0.19987748780487799</v>
      </c>
      <c r="DV60">
        <v>3.3882146341463089E-2</v>
      </c>
      <c r="DW60">
        <v>2.200131059191807E-2</v>
      </c>
      <c r="DX60">
        <v>1</v>
      </c>
      <c r="DY60">
        <v>2.0102941176470588</v>
      </c>
      <c r="DZ60">
        <v>1.605944660072619</v>
      </c>
      <c r="EA60">
        <v>1.7822663782124639</v>
      </c>
      <c r="EB60">
        <v>0</v>
      </c>
      <c r="EC60">
        <v>4.2895112195121952E-2</v>
      </c>
      <c r="ED60">
        <v>2.4695552613240489E-2</v>
      </c>
      <c r="EE60">
        <v>2.8010777668948691E-3</v>
      </c>
      <c r="EF60">
        <v>1</v>
      </c>
      <c r="EG60">
        <v>2</v>
      </c>
      <c r="EH60">
        <v>3</v>
      </c>
      <c r="EI60" t="s">
        <v>309</v>
      </c>
      <c r="EJ60">
        <v>100</v>
      </c>
      <c r="EK60">
        <v>100</v>
      </c>
      <c r="EL60">
        <v>2.2890000000000001</v>
      </c>
      <c r="EM60">
        <v>0.1139</v>
      </c>
      <c r="EN60">
        <v>1.6753421314855239</v>
      </c>
      <c r="EO60">
        <v>1.948427853356016E-3</v>
      </c>
      <c r="EP60">
        <v>-1.17243448438673E-6</v>
      </c>
      <c r="EQ60">
        <v>3.7522437633766031E-10</v>
      </c>
      <c r="ER60">
        <v>-5.1799305456122068E-2</v>
      </c>
      <c r="ES60">
        <v>1.324990706552629E-3</v>
      </c>
      <c r="ET60">
        <v>4.5198677459254959E-4</v>
      </c>
      <c r="EU60">
        <v>-2.6198240979392152E-7</v>
      </c>
      <c r="EV60">
        <v>2</v>
      </c>
      <c r="EW60">
        <v>2078</v>
      </c>
      <c r="EX60">
        <v>1</v>
      </c>
      <c r="EY60">
        <v>28</v>
      </c>
      <c r="EZ60">
        <v>1.1000000000000001</v>
      </c>
      <c r="FA60">
        <v>1.1000000000000001</v>
      </c>
      <c r="FB60">
        <v>1.6198699999999999</v>
      </c>
      <c r="FC60">
        <v>2.5427200000000001</v>
      </c>
      <c r="FD60">
        <v>2.8491200000000001</v>
      </c>
      <c r="FE60">
        <v>3.1774900000000001</v>
      </c>
      <c r="FF60">
        <v>3.0981399999999999</v>
      </c>
      <c r="FG60">
        <v>2.4267599999999998</v>
      </c>
      <c r="FH60">
        <v>34.0092</v>
      </c>
      <c r="FI60">
        <v>15.392899999999999</v>
      </c>
      <c r="FJ60">
        <v>18</v>
      </c>
      <c r="FK60">
        <v>1063.23</v>
      </c>
      <c r="FL60">
        <v>745.48</v>
      </c>
      <c r="FM60">
        <v>25.0001</v>
      </c>
      <c r="FN60">
        <v>23.866700000000002</v>
      </c>
      <c r="FO60">
        <v>30</v>
      </c>
      <c r="FP60">
        <v>23.6309</v>
      </c>
      <c r="FQ60">
        <v>23.703700000000001</v>
      </c>
      <c r="FR60">
        <v>32.433199999999999</v>
      </c>
      <c r="FS60">
        <v>13.5512</v>
      </c>
      <c r="FT60">
        <v>49.6693</v>
      </c>
      <c r="FU60">
        <v>25</v>
      </c>
      <c r="FV60">
        <v>400</v>
      </c>
      <c r="FW60">
        <v>17.930399999999999</v>
      </c>
      <c r="FX60">
        <v>101.318</v>
      </c>
      <c r="FY60">
        <v>101.604</v>
      </c>
    </row>
    <row r="61" spans="1:181" x14ac:dyDescent="0.2">
      <c r="A61">
        <v>43</v>
      </c>
      <c r="B61">
        <v>1634251393.5999999</v>
      </c>
      <c r="C61">
        <v>1373.099999904633</v>
      </c>
      <c r="D61" t="s">
        <v>407</v>
      </c>
      <c r="E61" t="s">
        <v>408</v>
      </c>
      <c r="F61" t="s">
        <v>300</v>
      </c>
      <c r="G61">
        <v>1634251393.5999999</v>
      </c>
      <c r="H61">
        <f t="shared" si="46"/>
        <v>7.3989525483354163E-5</v>
      </c>
      <c r="I61">
        <f t="shared" si="47"/>
        <v>7.3989525483354163E-2</v>
      </c>
      <c r="J61">
        <f t="shared" si="48"/>
        <v>-0.33792734067084601</v>
      </c>
      <c r="K61">
        <f t="shared" si="49"/>
        <v>400.209</v>
      </c>
      <c r="L61">
        <f t="shared" si="50"/>
        <v>514.63927444533545</v>
      </c>
      <c r="M61">
        <f t="shared" si="51"/>
        <v>46.255616699198136</v>
      </c>
      <c r="N61">
        <f t="shared" si="52"/>
        <v>35.970659494499401</v>
      </c>
      <c r="O61">
        <f t="shared" si="53"/>
        <v>4.2549172066166565E-3</v>
      </c>
      <c r="P61">
        <f t="shared" si="54"/>
        <v>2.743284813843117</v>
      </c>
      <c r="Q61">
        <f t="shared" si="55"/>
        <v>4.2512542239167821E-3</v>
      </c>
      <c r="R61">
        <f t="shared" si="56"/>
        <v>2.6573627240435564E-3</v>
      </c>
      <c r="S61">
        <f t="shared" si="57"/>
        <v>0</v>
      </c>
      <c r="T61">
        <f t="shared" si="58"/>
        <v>25.245520909854196</v>
      </c>
      <c r="U61">
        <f t="shared" si="59"/>
        <v>24.7622</v>
      </c>
      <c r="V61">
        <f t="shared" si="60"/>
        <v>3.134876244369837</v>
      </c>
      <c r="W61">
        <f t="shared" si="61"/>
        <v>49.89708486546872</v>
      </c>
      <c r="X61">
        <f t="shared" si="62"/>
        <v>1.6119022994844001</v>
      </c>
      <c r="Y61">
        <f t="shared" si="63"/>
        <v>3.2304538508218887</v>
      </c>
      <c r="Z61">
        <f t="shared" si="64"/>
        <v>1.5229739448854369</v>
      </c>
      <c r="AA61">
        <f t="shared" si="65"/>
        <v>-3.2629380738159184</v>
      </c>
      <c r="AB61">
        <f t="shared" si="66"/>
        <v>74.509990131313657</v>
      </c>
      <c r="AC61">
        <f t="shared" si="67"/>
        <v>5.7459992093125756</v>
      </c>
      <c r="AD61">
        <f t="shared" si="68"/>
        <v>76.993051266810312</v>
      </c>
      <c r="AE61">
        <v>0</v>
      </c>
      <c r="AF61">
        <v>0</v>
      </c>
      <c r="AG61">
        <f t="shared" si="69"/>
        <v>1</v>
      </c>
      <c r="AH61">
        <f t="shared" si="70"/>
        <v>0</v>
      </c>
      <c r="AI61">
        <f t="shared" si="71"/>
        <v>47728.894305286274</v>
      </c>
      <c r="AJ61" t="s">
        <v>302</v>
      </c>
      <c r="AK61" t="s">
        <v>302</v>
      </c>
      <c r="AL61">
        <v>0</v>
      </c>
      <c r="AM61">
        <v>0</v>
      </c>
      <c r="AN61" t="e">
        <f t="shared" si="72"/>
        <v>#DIV/0!</v>
      </c>
      <c r="AO61">
        <v>0</v>
      </c>
      <c r="AP61" t="s">
        <v>302</v>
      </c>
      <c r="AQ61" t="s">
        <v>302</v>
      </c>
      <c r="AR61">
        <v>0</v>
      </c>
      <c r="AS61">
        <v>0</v>
      </c>
      <c r="AT61" t="e">
        <f t="shared" si="73"/>
        <v>#DIV/0!</v>
      </c>
      <c r="AU61">
        <v>0.5</v>
      </c>
      <c r="AV61">
        <f t="shared" si="74"/>
        <v>0</v>
      </c>
      <c r="AW61">
        <f t="shared" si="75"/>
        <v>-0.33792734067084601</v>
      </c>
      <c r="AX61" t="e">
        <f t="shared" si="76"/>
        <v>#DIV/0!</v>
      </c>
      <c r="AY61" t="e">
        <f t="shared" si="77"/>
        <v>#DIV/0!</v>
      </c>
      <c r="AZ61" t="e">
        <f t="shared" si="78"/>
        <v>#DIV/0!</v>
      </c>
      <c r="BA61" t="e">
        <f t="shared" si="79"/>
        <v>#DIV/0!</v>
      </c>
      <c r="BB61" t="s">
        <v>302</v>
      </c>
      <c r="BC61">
        <v>0</v>
      </c>
      <c r="BD61" t="e">
        <f t="shared" si="80"/>
        <v>#DIV/0!</v>
      </c>
      <c r="BE61" t="e">
        <f t="shared" si="81"/>
        <v>#DIV/0!</v>
      </c>
      <c r="BF61" t="e">
        <f t="shared" si="82"/>
        <v>#DIV/0!</v>
      </c>
      <c r="BG61" t="e">
        <f t="shared" si="83"/>
        <v>#DIV/0!</v>
      </c>
      <c r="BH61" t="e">
        <f t="shared" si="84"/>
        <v>#DIV/0!</v>
      </c>
      <c r="BI61" t="e">
        <f t="shared" si="85"/>
        <v>#DIV/0!</v>
      </c>
      <c r="BJ61" t="e">
        <f t="shared" si="86"/>
        <v>#DIV/0!</v>
      </c>
      <c r="BK61" t="e">
        <f t="shared" si="87"/>
        <v>#DIV/0!</v>
      </c>
      <c r="BL61">
        <f t="shared" si="88"/>
        <v>0</v>
      </c>
      <c r="BM61">
        <f t="shared" si="89"/>
        <v>0</v>
      </c>
      <c r="BN61">
        <f t="shared" si="90"/>
        <v>0</v>
      </c>
      <c r="BO61">
        <f t="shared" si="91"/>
        <v>0</v>
      </c>
      <c r="BP61">
        <v>6</v>
      </c>
      <c r="BQ61">
        <v>0.5</v>
      </c>
      <c r="BR61" t="s">
        <v>303</v>
      </c>
      <c r="BS61">
        <v>1634251393.5999999</v>
      </c>
      <c r="BT61">
        <v>400.209</v>
      </c>
      <c r="BU61">
        <v>400.024</v>
      </c>
      <c r="BV61">
        <v>17.934000000000001</v>
      </c>
      <c r="BW61">
        <v>17.8904</v>
      </c>
      <c r="BX61">
        <v>397.92099999999999</v>
      </c>
      <c r="BY61">
        <v>17.8201</v>
      </c>
      <c r="BZ61">
        <v>999.94399999999996</v>
      </c>
      <c r="CA61">
        <v>89.779700000000005</v>
      </c>
      <c r="CB61">
        <v>9.9986599999999995E-2</v>
      </c>
      <c r="CC61">
        <v>25.265999999999998</v>
      </c>
      <c r="CD61">
        <v>24.7622</v>
      </c>
      <c r="CE61">
        <v>999.9</v>
      </c>
      <c r="CF61">
        <v>0</v>
      </c>
      <c r="CG61">
        <v>0</v>
      </c>
      <c r="CH61">
        <v>9995.6200000000008</v>
      </c>
      <c r="CI61">
        <v>0</v>
      </c>
      <c r="CJ61">
        <v>1.5289399999999999E-3</v>
      </c>
      <c r="CK61">
        <v>0</v>
      </c>
      <c r="CL61">
        <v>0</v>
      </c>
      <c r="CM61">
        <v>0</v>
      </c>
      <c r="CN61">
        <v>0</v>
      </c>
      <c r="CO61">
        <v>3.4</v>
      </c>
      <c r="CP61">
        <v>0</v>
      </c>
      <c r="CQ61">
        <v>-4.1100000000000003</v>
      </c>
      <c r="CR61">
        <v>-1.63</v>
      </c>
      <c r="CS61">
        <v>36.25</v>
      </c>
      <c r="CT61">
        <v>41.061999999999998</v>
      </c>
      <c r="CU61">
        <v>37.375</v>
      </c>
      <c r="CV61">
        <v>40.875</v>
      </c>
      <c r="CW61">
        <v>36.125</v>
      </c>
      <c r="CX61">
        <v>0</v>
      </c>
      <c r="CY61">
        <v>0</v>
      </c>
      <c r="CZ61">
        <v>0</v>
      </c>
      <c r="DA61">
        <v>1317.5</v>
      </c>
      <c r="DB61">
        <v>0</v>
      </c>
      <c r="DC61">
        <v>2.418076923076923</v>
      </c>
      <c r="DD61">
        <v>3.6181196126032922</v>
      </c>
      <c r="DE61">
        <v>4.0748719239010107</v>
      </c>
      <c r="DF61">
        <v>-5.0773076923076932</v>
      </c>
      <c r="DG61">
        <v>15</v>
      </c>
      <c r="DH61">
        <v>1634251325.0999999</v>
      </c>
      <c r="DI61" t="s">
        <v>396</v>
      </c>
      <c r="DJ61">
        <v>1634251325.0999999</v>
      </c>
      <c r="DK61">
        <v>1634251320.5999999</v>
      </c>
      <c r="DL61">
        <v>136</v>
      </c>
      <c r="DM61">
        <v>5.3999999999999999E-2</v>
      </c>
      <c r="DN61">
        <v>2E-3</v>
      </c>
      <c r="DO61">
        <v>2.2879999999999998</v>
      </c>
      <c r="DP61">
        <v>0.112</v>
      </c>
      <c r="DQ61">
        <v>400</v>
      </c>
      <c r="DR61">
        <v>18</v>
      </c>
      <c r="DS61">
        <v>0.53</v>
      </c>
      <c r="DT61">
        <v>0.09</v>
      </c>
      <c r="DU61">
        <v>0.20998473170731699</v>
      </c>
      <c r="DV61">
        <v>8.4439923344948278E-2</v>
      </c>
      <c r="DW61">
        <v>2.4658485766443021E-2</v>
      </c>
      <c r="DX61">
        <v>1</v>
      </c>
      <c r="DY61">
        <v>2.092058823529412</v>
      </c>
      <c r="DZ61">
        <v>3.1706677937447161</v>
      </c>
      <c r="EA61">
        <v>1.747892477867804</v>
      </c>
      <c r="EB61">
        <v>0</v>
      </c>
      <c r="EC61">
        <v>4.4147595121951218E-2</v>
      </c>
      <c r="ED61">
        <v>4.7695296167248142E-3</v>
      </c>
      <c r="EE61">
        <v>1.042487466135385E-3</v>
      </c>
      <c r="EF61">
        <v>1</v>
      </c>
      <c r="EG61">
        <v>2</v>
      </c>
      <c r="EH61">
        <v>3</v>
      </c>
      <c r="EI61" t="s">
        <v>309</v>
      </c>
      <c r="EJ61">
        <v>100</v>
      </c>
      <c r="EK61">
        <v>100</v>
      </c>
      <c r="EL61">
        <v>2.2879999999999998</v>
      </c>
      <c r="EM61">
        <v>0.1139</v>
      </c>
      <c r="EN61">
        <v>1.6753421314855239</v>
      </c>
      <c r="EO61">
        <v>1.948427853356016E-3</v>
      </c>
      <c r="EP61">
        <v>-1.17243448438673E-6</v>
      </c>
      <c r="EQ61">
        <v>3.7522437633766031E-10</v>
      </c>
      <c r="ER61">
        <v>-5.1799305456122068E-2</v>
      </c>
      <c r="ES61">
        <v>1.324990706552629E-3</v>
      </c>
      <c r="ET61">
        <v>4.5198677459254959E-4</v>
      </c>
      <c r="EU61">
        <v>-2.6198240979392152E-7</v>
      </c>
      <c r="EV61">
        <v>2</v>
      </c>
      <c r="EW61">
        <v>2078</v>
      </c>
      <c r="EX61">
        <v>1</v>
      </c>
      <c r="EY61">
        <v>28</v>
      </c>
      <c r="EZ61">
        <v>1.1000000000000001</v>
      </c>
      <c r="FA61">
        <v>1.2</v>
      </c>
      <c r="FB61">
        <v>1.6198699999999999</v>
      </c>
      <c r="FC61">
        <v>2.5378400000000001</v>
      </c>
      <c r="FD61">
        <v>2.8491200000000001</v>
      </c>
      <c r="FE61">
        <v>3.1774900000000001</v>
      </c>
      <c r="FF61">
        <v>3.0981399999999999</v>
      </c>
      <c r="FG61">
        <v>2.4011200000000001</v>
      </c>
      <c r="FH61">
        <v>33.986499999999999</v>
      </c>
      <c r="FI61">
        <v>15.392899999999999</v>
      </c>
      <c r="FJ61">
        <v>18</v>
      </c>
      <c r="FK61">
        <v>1062.49</v>
      </c>
      <c r="FL61">
        <v>745.721</v>
      </c>
      <c r="FM61">
        <v>24.9999</v>
      </c>
      <c r="FN61">
        <v>23.866599999999998</v>
      </c>
      <c r="FO61">
        <v>30</v>
      </c>
      <c r="FP61">
        <v>23.630099999999999</v>
      </c>
      <c r="FQ61">
        <v>23.7028</v>
      </c>
      <c r="FR61">
        <v>32.433399999999999</v>
      </c>
      <c r="FS61">
        <v>13.5512</v>
      </c>
      <c r="FT61">
        <v>49.6693</v>
      </c>
      <c r="FU61">
        <v>25</v>
      </c>
      <c r="FV61">
        <v>400</v>
      </c>
      <c r="FW61">
        <v>17.930399999999999</v>
      </c>
      <c r="FX61">
        <v>101.318</v>
      </c>
      <c r="FY61">
        <v>101.604</v>
      </c>
    </row>
    <row r="62" spans="1:181" x14ac:dyDescent="0.2">
      <c r="A62">
        <v>44</v>
      </c>
      <c r="B62">
        <v>1634251398.5999999</v>
      </c>
      <c r="C62">
        <v>1378.099999904633</v>
      </c>
      <c r="D62" t="s">
        <v>409</v>
      </c>
      <c r="E62" t="s">
        <v>410</v>
      </c>
      <c r="F62" t="s">
        <v>300</v>
      </c>
      <c r="G62">
        <v>1634251398.5999999</v>
      </c>
      <c r="H62">
        <f t="shared" si="46"/>
        <v>5.4986844529005646E-5</v>
      </c>
      <c r="I62">
        <f t="shared" si="47"/>
        <v>5.4986844529005645E-2</v>
      </c>
      <c r="J62">
        <f t="shared" si="48"/>
        <v>-0.41701007008832386</v>
      </c>
      <c r="K62">
        <f t="shared" si="49"/>
        <v>400.20699999999999</v>
      </c>
      <c r="L62">
        <f t="shared" si="50"/>
        <v>597.35050993497339</v>
      </c>
      <c r="M62">
        <f t="shared" si="51"/>
        <v>53.688948094623683</v>
      </c>
      <c r="N62">
        <f t="shared" si="52"/>
        <v>35.969991642668994</v>
      </c>
      <c r="O62">
        <f t="shared" si="53"/>
        <v>3.1635629010966755E-3</v>
      </c>
      <c r="P62">
        <f t="shared" si="54"/>
        <v>2.7442061198077599</v>
      </c>
      <c r="Q62">
        <f t="shared" si="55"/>
        <v>3.1615381882819735E-3</v>
      </c>
      <c r="R62">
        <f t="shared" si="56"/>
        <v>1.9761431678022652E-3</v>
      </c>
      <c r="S62">
        <f t="shared" si="57"/>
        <v>0</v>
      </c>
      <c r="T62">
        <f t="shared" si="58"/>
        <v>25.252385301635069</v>
      </c>
      <c r="U62">
        <f t="shared" si="59"/>
        <v>24.757999999999999</v>
      </c>
      <c r="V62">
        <f t="shared" si="60"/>
        <v>3.1340899514307483</v>
      </c>
      <c r="W62">
        <f t="shared" si="61"/>
        <v>49.900281988392535</v>
      </c>
      <c r="X62">
        <f t="shared" si="62"/>
        <v>1.6121590504257002</v>
      </c>
      <c r="Y62">
        <f t="shared" si="63"/>
        <v>3.2307614029129326</v>
      </c>
      <c r="Z62">
        <f t="shared" si="64"/>
        <v>1.5219309010050481</v>
      </c>
      <c r="AA62">
        <f t="shared" si="65"/>
        <v>-2.4249198437291488</v>
      </c>
      <c r="AB62">
        <f t="shared" si="66"/>
        <v>75.393098312716674</v>
      </c>
      <c r="AC62">
        <f t="shared" si="67"/>
        <v>5.8120740888027678</v>
      </c>
      <c r="AD62">
        <f t="shared" si="68"/>
        <v>78.780252557790291</v>
      </c>
      <c r="AE62">
        <v>0</v>
      </c>
      <c r="AF62">
        <v>0</v>
      </c>
      <c r="AG62">
        <f t="shared" si="69"/>
        <v>1</v>
      </c>
      <c r="AH62">
        <f t="shared" si="70"/>
        <v>0</v>
      </c>
      <c r="AI62">
        <f t="shared" si="71"/>
        <v>47753.662325113197</v>
      </c>
      <c r="AJ62" t="s">
        <v>302</v>
      </c>
      <c r="AK62" t="s">
        <v>302</v>
      </c>
      <c r="AL62">
        <v>0</v>
      </c>
      <c r="AM62">
        <v>0</v>
      </c>
      <c r="AN62" t="e">
        <f t="shared" si="72"/>
        <v>#DIV/0!</v>
      </c>
      <c r="AO62">
        <v>0</v>
      </c>
      <c r="AP62" t="s">
        <v>302</v>
      </c>
      <c r="AQ62" t="s">
        <v>302</v>
      </c>
      <c r="AR62">
        <v>0</v>
      </c>
      <c r="AS62">
        <v>0</v>
      </c>
      <c r="AT62" t="e">
        <f t="shared" si="73"/>
        <v>#DIV/0!</v>
      </c>
      <c r="AU62">
        <v>0.5</v>
      </c>
      <c r="AV62">
        <f t="shared" si="74"/>
        <v>0</v>
      </c>
      <c r="AW62">
        <f t="shared" si="75"/>
        <v>-0.41701007008832386</v>
      </c>
      <c r="AX62" t="e">
        <f t="shared" si="76"/>
        <v>#DIV/0!</v>
      </c>
      <c r="AY62" t="e">
        <f t="shared" si="77"/>
        <v>#DIV/0!</v>
      </c>
      <c r="AZ62" t="e">
        <f t="shared" si="78"/>
        <v>#DIV/0!</v>
      </c>
      <c r="BA62" t="e">
        <f t="shared" si="79"/>
        <v>#DIV/0!</v>
      </c>
      <c r="BB62" t="s">
        <v>302</v>
      </c>
      <c r="BC62">
        <v>0</v>
      </c>
      <c r="BD62" t="e">
        <f t="shared" si="80"/>
        <v>#DIV/0!</v>
      </c>
      <c r="BE62" t="e">
        <f t="shared" si="81"/>
        <v>#DIV/0!</v>
      </c>
      <c r="BF62" t="e">
        <f t="shared" si="82"/>
        <v>#DIV/0!</v>
      </c>
      <c r="BG62" t="e">
        <f t="shared" si="83"/>
        <v>#DIV/0!</v>
      </c>
      <c r="BH62" t="e">
        <f t="shared" si="84"/>
        <v>#DIV/0!</v>
      </c>
      <c r="BI62" t="e">
        <f t="shared" si="85"/>
        <v>#DIV/0!</v>
      </c>
      <c r="BJ62" t="e">
        <f t="shared" si="86"/>
        <v>#DIV/0!</v>
      </c>
      <c r="BK62" t="e">
        <f t="shared" si="87"/>
        <v>#DIV/0!</v>
      </c>
      <c r="BL62">
        <f t="shared" si="88"/>
        <v>0</v>
      </c>
      <c r="BM62">
        <f t="shared" si="89"/>
        <v>0</v>
      </c>
      <c r="BN62">
        <f t="shared" si="90"/>
        <v>0</v>
      </c>
      <c r="BO62">
        <f t="shared" si="91"/>
        <v>0</v>
      </c>
      <c r="BP62">
        <v>6</v>
      </c>
      <c r="BQ62">
        <v>0.5</v>
      </c>
      <c r="BR62" t="s">
        <v>303</v>
      </c>
      <c r="BS62">
        <v>1634251398.5999999</v>
      </c>
      <c r="BT62">
        <v>400.20699999999999</v>
      </c>
      <c r="BU62">
        <v>399.97</v>
      </c>
      <c r="BV62">
        <v>17.937100000000001</v>
      </c>
      <c r="BW62">
        <v>17.904699999999998</v>
      </c>
      <c r="BX62">
        <v>397.91800000000001</v>
      </c>
      <c r="BY62">
        <v>17.8232</v>
      </c>
      <c r="BZ62">
        <v>1000.01</v>
      </c>
      <c r="CA62">
        <v>89.778700000000001</v>
      </c>
      <c r="CB62">
        <v>9.9766999999999995E-2</v>
      </c>
      <c r="CC62">
        <v>25.267600000000002</v>
      </c>
      <c r="CD62">
        <v>24.757999999999999</v>
      </c>
      <c r="CE62">
        <v>999.9</v>
      </c>
      <c r="CF62">
        <v>0</v>
      </c>
      <c r="CG62">
        <v>0</v>
      </c>
      <c r="CH62">
        <v>10001.200000000001</v>
      </c>
      <c r="CI62">
        <v>0</v>
      </c>
      <c r="CJ62">
        <v>1.5289399999999999E-3</v>
      </c>
      <c r="CK62">
        <v>0</v>
      </c>
      <c r="CL62">
        <v>0</v>
      </c>
      <c r="CM62">
        <v>0</v>
      </c>
      <c r="CN62">
        <v>0</v>
      </c>
      <c r="CO62">
        <v>7.27</v>
      </c>
      <c r="CP62">
        <v>0</v>
      </c>
      <c r="CQ62">
        <v>-5.19</v>
      </c>
      <c r="CR62">
        <v>-0.74</v>
      </c>
      <c r="CS62">
        <v>34.811999999999998</v>
      </c>
      <c r="CT62">
        <v>41.125</v>
      </c>
      <c r="CU62">
        <v>37.686999999999998</v>
      </c>
      <c r="CV62">
        <v>40.936999999999998</v>
      </c>
      <c r="CW62">
        <v>36.186999999999998</v>
      </c>
      <c r="CX62">
        <v>0</v>
      </c>
      <c r="CY62">
        <v>0</v>
      </c>
      <c r="CZ62">
        <v>0</v>
      </c>
      <c r="DA62">
        <v>1322.2999999523161</v>
      </c>
      <c r="DB62">
        <v>0</v>
      </c>
      <c r="DC62">
        <v>2.609230769230769</v>
      </c>
      <c r="DD62">
        <v>4.7719658263321127</v>
      </c>
      <c r="DE62">
        <v>-0.30461523164084298</v>
      </c>
      <c r="DF62">
        <v>-4.6273076923076921</v>
      </c>
      <c r="DG62">
        <v>15</v>
      </c>
      <c r="DH62">
        <v>1634251325.0999999</v>
      </c>
      <c r="DI62" t="s">
        <v>396</v>
      </c>
      <c r="DJ62">
        <v>1634251325.0999999</v>
      </c>
      <c r="DK62">
        <v>1634251320.5999999</v>
      </c>
      <c r="DL62">
        <v>136</v>
      </c>
      <c r="DM62">
        <v>5.3999999999999999E-2</v>
      </c>
      <c r="DN62">
        <v>2E-3</v>
      </c>
      <c r="DO62">
        <v>2.2879999999999998</v>
      </c>
      <c r="DP62">
        <v>0.112</v>
      </c>
      <c r="DQ62">
        <v>400</v>
      </c>
      <c r="DR62">
        <v>18</v>
      </c>
      <c r="DS62">
        <v>0.53</v>
      </c>
      <c r="DT62">
        <v>0.09</v>
      </c>
      <c r="DU62">
        <v>0.20407992682926829</v>
      </c>
      <c r="DV62">
        <v>-0.17324648780487811</v>
      </c>
      <c r="DW62">
        <v>3.244372998870524E-2</v>
      </c>
      <c r="DX62">
        <v>1</v>
      </c>
      <c r="DY62">
        <v>2.282857142857142</v>
      </c>
      <c r="DZ62">
        <v>3.1866927592954979</v>
      </c>
      <c r="EA62">
        <v>1.6584787718673679</v>
      </c>
      <c r="EB62">
        <v>0</v>
      </c>
      <c r="EC62">
        <v>4.4023668292682928E-2</v>
      </c>
      <c r="ED62">
        <v>-7.4566620209058944E-3</v>
      </c>
      <c r="EE62">
        <v>1.809879402051489E-3</v>
      </c>
      <c r="EF62">
        <v>1</v>
      </c>
      <c r="EG62">
        <v>2</v>
      </c>
      <c r="EH62">
        <v>3</v>
      </c>
      <c r="EI62" t="s">
        <v>309</v>
      </c>
      <c r="EJ62">
        <v>100</v>
      </c>
      <c r="EK62">
        <v>100</v>
      </c>
      <c r="EL62">
        <v>2.2890000000000001</v>
      </c>
      <c r="EM62">
        <v>0.1139</v>
      </c>
      <c r="EN62">
        <v>1.6753421314855239</v>
      </c>
      <c r="EO62">
        <v>1.948427853356016E-3</v>
      </c>
      <c r="EP62">
        <v>-1.17243448438673E-6</v>
      </c>
      <c r="EQ62">
        <v>3.7522437633766031E-10</v>
      </c>
      <c r="ER62">
        <v>-5.1799305456122068E-2</v>
      </c>
      <c r="ES62">
        <v>1.324990706552629E-3</v>
      </c>
      <c r="ET62">
        <v>4.5198677459254959E-4</v>
      </c>
      <c r="EU62">
        <v>-2.6198240979392152E-7</v>
      </c>
      <c r="EV62">
        <v>2</v>
      </c>
      <c r="EW62">
        <v>2078</v>
      </c>
      <c r="EX62">
        <v>1</v>
      </c>
      <c r="EY62">
        <v>28</v>
      </c>
      <c r="EZ62">
        <v>1.2</v>
      </c>
      <c r="FA62">
        <v>1.3</v>
      </c>
      <c r="FB62">
        <v>1.6198699999999999</v>
      </c>
      <c r="FC62">
        <v>2.5451700000000002</v>
      </c>
      <c r="FD62">
        <v>2.8491200000000001</v>
      </c>
      <c r="FE62">
        <v>3.1774900000000001</v>
      </c>
      <c r="FF62">
        <v>3.0981399999999999</v>
      </c>
      <c r="FG62">
        <v>2.3864700000000001</v>
      </c>
      <c r="FH62">
        <v>33.986499999999999</v>
      </c>
      <c r="FI62">
        <v>15.375400000000001</v>
      </c>
      <c r="FJ62">
        <v>18</v>
      </c>
      <c r="FK62">
        <v>1062.74</v>
      </c>
      <c r="FL62">
        <v>745.83699999999999</v>
      </c>
      <c r="FM62">
        <v>25</v>
      </c>
      <c r="FN62">
        <v>23.864699999999999</v>
      </c>
      <c r="FO62">
        <v>30</v>
      </c>
      <c r="FP62">
        <v>23.630099999999999</v>
      </c>
      <c r="FQ62">
        <v>23.7027</v>
      </c>
      <c r="FR62">
        <v>32.433599999999998</v>
      </c>
      <c r="FS62">
        <v>13.5512</v>
      </c>
      <c r="FT62">
        <v>50.040799999999997</v>
      </c>
      <c r="FU62">
        <v>25</v>
      </c>
      <c r="FV62">
        <v>400</v>
      </c>
      <c r="FW62">
        <v>17.930399999999999</v>
      </c>
      <c r="FX62">
        <v>101.319</v>
      </c>
      <c r="FY62">
        <v>101.604</v>
      </c>
    </row>
    <row r="63" spans="1:181" x14ac:dyDescent="0.2">
      <c r="A63">
        <v>45</v>
      </c>
      <c r="B63">
        <v>1634251403.5999999</v>
      </c>
      <c r="C63">
        <v>1383.099999904633</v>
      </c>
      <c r="D63" t="s">
        <v>411</v>
      </c>
      <c r="E63" t="s">
        <v>412</v>
      </c>
      <c r="F63" t="s">
        <v>300</v>
      </c>
      <c r="G63">
        <v>1634251403.5999999</v>
      </c>
      <c r="H63">
        <f t="shared" si="46"/>
        <v>6.5674952957991376E-5</v>
      </c>
      <c r="I63">
        <f t="shared" si="47"/>
        <v>6.5674952957991375E-2</v>
      </c>
      <c r="J63">
        <f t="shared" si="48"/>
        <v>-0.40125791497487834</v>
      </c>
      <c r="K63">
        <f t="shared" si="49"/>
        <v>400.17599999999999</v>
      </c>
      <c r="L63">
        <f t="shared" si="50"/>
        <v>556.50749227356471</v>
      </c>
      <c r="M63">
        <f t="shared" si="51"/>
        <v>50.018738696465142</v>
      </c>
      <c r="N63">
        <f t="shared" si="52"/>
        <v>35.967707631072003</v>
      </c>
      <c r="O63">
        <f t="shared" si="53"/>
        <v>3.7877019584182181E-3</v>
      </c>
      <c r="P63">
        <f t="shared" si="54"/>
        <v>2.7439182991502822</v>
      </c>
      <c r="Q63">
        <f t="shared" si="55"/>
        <v>3.7847996178010232E-3</v>
      </c>
      <c r="R63">
        <f t="shared" si="56"/>
        <v>2.3657603335117744E-3</v>
      </c>
      <c r="S63">
        <f t="shared" si="57"/>
        <v>0</v>
      </c>
      <c r="T63">
        <f t="shared" si="58"/>
        <v>25.250026171921593</v>
      </c>
      <c r="U63">
        <f t="shared" si="59"/>
        <v>24.7468</v>
      </c>
      <c r="V63">
        <f t="shared" si="60"/>
        <v>3.1319940128809081</v>
      </c>
      <c r="W63">
        <f t="shared" si="61"/>
        <v>49.941482214830408</v>
      </c>
      <c r="X63">
        <f t="shared" si="62"/>
        <v>1.6135477332606001</v>
      </c>
      <c r="Y63">
        <f t="shared" si="63"/>
        <v>3.2308767415426205</v>
      </c>
      <c r="Z63">
        <f t="shared" si="64"/>
        <v>1.518446279620308</v>
      </c>
      <c r="AA63">
        <f t="shared" si="65"/>
        <v>-2.8962654254474196</v>
      </c>
      <c r="AB63">
        <f t="shared" si="66"/>
        <v>77.130766311452106</v>
      </c>
      <c r="AC63">
        <f t="shared" si="67"/>
        <v>5.9463380173223461</v>
      </c>
      <c r="AD63">
        <f t="shared" si="68"/>
        <v>80.180838903327029</v>
      </c>
      <c r="AE63">
        <v>0</v>
      </c>
      <c r="AF63">
        <v>0</v>
      </c>
      <c r="AG63">
        <f t="shared" si="69"/>
        <v>1</v>
      </c>
      <c r="AH63">
        <f t="shared" si="70"/>
        <v>0</v>
      </c>
      <c r="AI63">
        <f t="shared" si="71"/>
        <v>47745.763185173186</v>
      </c>
      <c r="AJ63" t="s">
        <v>302</v>
      </c>
      <c r="AK63" t="s">
        <v>302</v>
      </c>
      <c r="AL63">
        <v>0</v>
      </c>
      <c r="AM63">
        <v>0</v>
      </c>
      <c r="AN63" t="e">
        <f t="shared" si="72"/>
        <v>#DIV/0!</v>
      </c>
      <c r="AO63">
        <v>0</v>
      </c>
      <c r="AP63" t="s">
        <v>302</v>
      </c>
      <c r="AQ63" t="s">
        <v>302</v>
      </c>
      <c r="AR63">
        <v>0</v>
      </c>
      <c r="AS63">
        <v>0</v>
      </c>
      <c r="AT63" t="e">
        <f t="shared" si="73"/>
        <v>#DIV/0!</v>
      </c>
      <c r="AU63">
        <v>0.5</v>
      </c>
      <c r="AV63">
        <f t="shared" si="74"/>
        <v>0</v>
      </c>
      <c r="AW63">
        <f t="shared" si="75"/>
        <v>-0.40125791497487834</v>
      </c>
      <c r="AX63" t="e">
        <f t="shared" si="76"/>
        <v>#DIV/0!</v>
      </c>
      <c r="AY63" t="e">
        <f t="shared" si="77"/>
        <v>#DIV/0!</v>
      </c>
      <c r="AZ63" t="e">
        <f t="shared" si="78"/>
        <v>#DIV/0!</v>
      </c>
      <c r="BA63" t="e">
        <f t="shared" si="79"/>
        <v>#DIV/0!</v>
      </c>
      <c r="BB63" t="s">
        <v>302</v>
      </c>
      <c r="BC63">
        <v>0</v>
      </c>
      <c r="BD63" t="e">
        <f t="shared" si="80"/>
        <v>#DIV/0!</v>
      </c>
      <c r="BE63" t="e">
        <f t="shared" si="81"/>
        <v>#DIV/0!</v>
      </c>
      <c r="BF63" t="e">
        <f t="shared" si="82"/>
        <v>#DIV/0!</v>
      </c>
      <c r="BG63" t="e">
        <f t="shared" si="83"/>
        <v>#DIV/0!</v>
      </c>
      <c r="BH63" t="e">
        <f t="shared" si="84"/>
        <v>#DIV/0!</v>
      </c>
      <c r="BI63" t="e">
        <f t="shared" si="85"/>
        <v>#DIV/0!</v>
      </c>
      <c r="BJ63" t="e">
        <f t="shared" si="86"/>
        <v>#DIV/0!</v>
      </c>
      <c r="BK63" t="e">
        <f t="shared" si="87"/>
        <v>#DIV/0!</v>
      </c>
      <c r="BL63">
        <f t="shared" si="88"/>
        <v>0</v>
      </c>
      <c r="BM63">
        <f t="shared" si="89"/>
        <v>0</v>
      </c>
      <c r="BN63">
        <f t="shared" si="90"/>
        <v>0</v>
      </c>
      <c r="BO63">
        <f t="shared" si="91"/>
        <v>0</v>
      </c>
      <c r="BP63">
        <v>6</v>
      </c>
      <c r="BQ63">
        <v>0.5</v>
      </c>
      <c r="BR63" t="s">
        <v>303</v>
      </c>
      <c r="BS63">
        <v>1634251403.5999999</v>
      </c>
      <c r="BT63">
        <v>400.17599999999999</v>
      </c>
      <c r="BU63">
        <v>399.95100000000002</v>
      </c>
      <c r="BV63">
        <v>17.952300000000001</v>
      </c>
      <c r="BW63">
        <v>17.913599999999999</v>
      </c>
      <c r="BX63">
        <v>397.88799999999998</v>
      </c>
      <c r="BY63">
        <v>17.838100000000001</v>
      </c>
      <c r="BZ63">
        <v>999.93700000000001</v>
      </c>
      <c r="CA63">
        <v>89.779700000000005</v>
      </c>
      <c r="CB63">
        <v>0.100022</v>
      </c>
      <c r="CC63">
        <v>25.2682</v>
      </c>
      <c r="CD63">
        <v>24.7468</v>
      </c>
      <c r="CE63">
        <v>999.9</v>
      </c>
      <c r="CF63">
        <v>0</v>
      </c>
      <c r="CG63">
        <v>0</v>
      </c>
      <c r="CH63">
        <v>9999.3799999999992</v>
      </c>
      <c r="CI63">
        <v>0</v>
      </c>
      <c r="CJ63">
        <v>1.5289399999999999E-3</v>
      </c>
      <c r="CK63">
        <v>0</v>
      </c>
      <c r="CL63">
        <v>0</v>
      </c>
      <c r="CM63">
        <v>0</v>
      </c>
      <c r="CN63">
        <v>0</v>
      </c>
      <c r="CO63">
        <v>3.79</v>
      </c>
      <c r="CP63">
        <v>0</v>
      </c>
      <c r="CQ63">
        <v>-6.42</v>
      </c>
      <c r="CR63">
        <v>-1.94</v>
      </c>
      <c r="CS63">
        <v>36.061999999999998</v>
      </c>
      <c r="CT63">
        <v>41.125</v>
      </c>
      <c r="CU63">
        <v>37.375</v>
      </c>
      <c r="CV63">
        <v>41</v>
      </c>
      <c r="CW63">
        <v>36.186999999999998</v>
      </c>
      <c r="CX63">
        <v>0</v>
      </c>
      <c r="CY63">
        <v>0</v>
      </c>
      <c r="CZ63">
        <v>0</v>
      </c>
      <c r="DA63">
        <v>1327.099999904633</v>
      </c>
      <c r="DB63">
        <v>0</v>
      </c>
      <c r="DC63">
        <v>2.5984615384615379</v>
      </c>
      <c r="DD63">
        <v>-0.32546994427880549</v>
      </c>
      <c r="DE63">
        <v>-0.1555554556899543</v>
      </c>
      <c r="DF63">
        <v>-4.2811538461538472</v>
      </c>
      <c r="DG63">
        <v>15</v>
      </c>
      <c r="DH63">
        <v>1634251325.0999999</v>
      </c>
      <c r="DI63" t="s">
        <v>396</v>
      </c>
      <c r="DJ63">
        <v>1634251325.0999999</v>
      </c>
      <c r="DK63">
        <v>1634251320.5999999</v>
      </c>
      <c r="DL63">
        <v>136</v>
      </c>
      <c r="DM63">
        <v>5.3999999999999999E-2</v>
      </c>
      <c r="DN63">
        <v>2E-3</v>
      </c>
      <c r="DO63">
        <v>2.2879999999999998</v>
      </c>
      <c r="DP63">
        <v>0.112</v>
      </c>
      <c r="DQ63">
        <v>400</v>
      </c>
      <c r="DR63">
        <v>18</v>
      </c>
      <c r="DS63">
        <v>0.53</v>
      </c>
      <c r="DT63">
        <v>0.09</v>
      </c>
      <c r="DU63">
        <v>0.20341968292682919</v>
      </c>
      <c r="DV63">
        <v>4.9996369337979393E-2</v>
      </c>
      <c r="DW63">
        <v>3.2482074103575898E-2</v>
      </c>
      <c r="DX63">
        <v>1</v>
      </c>
      <c r="DY63">
        <v>2.5005882352941171</v>
      </c>
      <c r="DZ63">
        <v>0.40717666207587588</v>
      </c>
      <c r="EA63">
        <v>1.8321330242875711</v>
      </c>
      <c r="EB63">
        <v>1</v>
      </c>
      <c r="EC63">
        <v>4.1109514634146339E-2</v>
      </c>
      <c r="ED63">
        <v>-4.7194923344947737E-2</v>
      </c>
      <c r="EE63">
        <v>5.6570512634109126E-3</v>
      </c>
      <c r="EF63">
        <v>1</v>
      </c>
      <c r="EG63">
        <v>3</v>
      </c>
      <c r="EH63">
        <v>3</v>
      </c>
      <c r="EI63" t="s">
        <v>305</v>
      </c>
      <c r="EJ63">
        <v>100</v>
      </c>
      <c r="EK63">
        <v>100</v>
      </c>
      <c r="EL63">
        <v>2.2879999999999998</v>
      </c>
      <c r="EM63">
        <v>0.1142</v>
      </c>
      <c r="EN63">
        <v>1.6753421314855239</v>
      </c>
      <c r="EO63">
        <v>1.948427853356016E-3</v>
      </c>
      <c r="EP63">
        <v>-1.17243448438673E-6</v>
      </c>
      <c r="EQ63">
        <v>3.7522437633766031E-10</v>
      </c>
      <c r="ER63">
        <v>-5.1799305456122068E-2</v>
      </c>
      <c r="ES63">
        <v>1.324990706552629E-3</v>
      </c>
      <c r="ET63">
        <v>4.5198677459254959E-4</v>
      </c>
      <c r="EU63">
        <v>-2.6198240979392152E-7</v>
      </c>
      <c r="EV63">
        <v>2</v>
      </c>
      <c r="EW63">
        <v>2078</v>
      </c>
      <c r="EX63">
        <v>1</v>
      </c>
      <c r="EY63">
        <v>28</v>
      </c>
      <c r="EZ63">
        <v>1.3</v>
      </c>
      <c r="FA63">
        <v>1.4</v>
      </c>
      <c r="FB63">
        <v>1.6198699999999999</v>
      </c>
      <c r="FC63">
        <v>2.5390600000000001</v>
      </c>
      <c r="FD63">
        <v>2.8491200000000001</v>
      </c>
      <c r="FE63">
        <v>3.1774900000000001</v>
      </c>
      <c r="FF63">
        <v>3.0981399999999999</v>
      </c>
      <c r="FG63">
        <v>2.4462899999999999</v>
      </c>
      <c r="FH63">
        <v>33.986499999999999</v>
      </c>
      <c r="FI63">
        <v>15.392899999999999</v>
      </c>
      <c r="FJ63">
        <v>18</v>
      </c>
      <c r="FK63">
        <v>1063.1099999999999</v>
      </c>
      <c r="FL63">
        <v>745.85599999999999</v>
      </c>
      <c r="FM63">
        <v>25.0001</v>
      </c>
      <c r="FN63">
        <v>23.864699999999999</v>
      </c>
      <c r="FO63">
        <v>30</v>
      </c>
      <c r="FP63">
        <v>23.6282</v>
      </c>
      <c r="FQ63">
        <v>23.700900000000001</v>
      </c>
      <c r="FR63">
        <v>32.435400000000001</v>
      </c>
      <c r="FS63">
        <v>13.5512</v>
      </c>
      <c r="FT63">
        <v>50.040799999999997</v>
      </c>
      <c r="FU63">
        <v>25</v>
      </c>
      <c r="FV63">
        <v>400</v>
      </c>
      <c r="FW63">
        <v>17.930399999999999</v>
      </c>
      <c r="FX63">
        <v>101.322</v>
      </c>
      <c r="FY63">
        <v>101.60599999999999</v>
      </c>
    </row>
    <row r="64" spans="1:181" x14ac:dyDescent="0.2">
      <c r="A64">
        <v>46</v>
      </c>
      <c r="B64">
        <v>1634251408.5999999</v>
      </c>
      <c r="C64">
        <v>1388.099999904633</v>
      </c>
      <c r="D64" t="s">
        <v>413</v>
      </c>
      <c r="E64" t="s">
        <v>414</v>
      </c>
      <c r="F64" t="s">
        <v>300</v>
      </c>
      <c r="G64">
        <v>1634251408.5999999</v>
      </c>
      <c r="H64">
        <f t="shared" si="46"/>
        <v>7.3997531543558859E-5</v>
      </c>
      <c r="I64">
        <f t="shared" si="47"/>
        <v>7.3997531543558856E-2</v>
      </c>
      <c r="J64">
        <f t="shared" si="48"/>
        <v>-0.34795765742499302</v>
      </c>
      <c r="K64">
        <f t="shared" si="49"/>
        <v>400.21300000000002</v>
      </c>
      <c r="L64">
        <f t="shared" si="50"/>
        <v>518.14587400966377</v>
      </c>
      <c r="M64">
        <f t="shared" si="51"/>
        <v>46.57043606717523</v>
      </c>
      <c r="N64">
        <f t="shared" si="52"/>
        <v>35.970746588256702</v>
      </c>
      <c r="O64">
        <f t="shared" si="53"/>
        <v>4.2629197734596466E-3</v>
      </c>
      <c r="P64">
        <f t="shared" si="54"/>
        <v>2.7445374049690776</v>
      </c>
      <c r="Q64">
        <f t="shared" si="55"/>
        <v>4.2592446821893577E-3</v>
      </c>
      <c r="R64">
        <f t="shared" si="56"/>
        <v>2.6623578471033087E-3</v>
      </c>
      <c r="S64">
        <f t="shared" si="57"/>
        <v>0</v>
      </c>
      <c r="T64">
        <f t="shared" si="58"/>
        <v>25.248227410802734</v>
      </c>
      <c r="U64">
        <f t="shared" si="59"/>
        <v>24.758099999999999</v>
      </c>
      <c r="V64">
        <f t="shared" si="60"/>
        <v>3.1341086706878869</v>
      </c>
      <c r="W64">
        <f t="shared" si="61"/>
        <v>49.949334895722991</v>
      </c>
      <c r="X64">
        <f t="shared" si="62"/>
        <v>1.6138494541392201</v>
      </c>
      <c r="Y64">
        <f t="shared" si="63"/>
        <v>3.2309728598156151</v>
      </c>
      <c r="Z64">
        <f t="shared" si="64"/>
        <v>1.5202592165486668</v>
      </c>
      <c r="AA64">
        <f t="shared" si="65"/>
        <v>-3.2632911410709458</v>
      </c>
      <c r="AB64">
        <f t="shared" si="66"/>
        <v>75.550163394459432</v>
      </c>
      <c r="AC64">
        <f t="shared" si="67"/>
        <v>5.8235144483814008</v>
      </c>
      <c r="AD64">
        <f t="shared" si="68"/>
        <v>78.110386701769883</v>
      </c>
      <c r="AE64">
        <v>0</v>
      </c>
      <c r="AF64">
        <v>0</v>
      </c>
      <c r="AG64">
        <f t="shared" si="69"/>
        <v>1</v>
      </c>
      <c r="AH64">
        <f t="shared" si="70"/>
        <v>0</v>
      </c>
      <c r="AI64">
        <f t="shared" si="71"/>
        <v>47762.506181486315</v>
      </c>
      <c r="AJ64" t="s">
        <v>302</v>
      </c>
      <c r="AK64" t="s">
        <v>302</v>
      </c>
      <c r="AL64">
        <v>0</v>
      </c>
      <c r="AM64">
        <v>0</v>
      </c>
      <c r="AN64" t="e">
        <f t="shared" si="72"/>
        <v>#DIV/0!</v>
      </c>
      <c r="AO64">
        <v>0</v>
      </c>
      <c r="AP64" t="s">
        <v>302</v>
      </c>
      <c r="AQ64" t="s">
        <v>302</v>
      </c>
      <c r="AR64">
        <v>0</v>
      </c>
      <c r="AS64">
        <v>0</v>
      </c>
      <c r="AT64" t="e">
        <f t="shared" si="73"/>
        <v>#DIV/0!</v>
      </c>
      <c r="AU64">
        <v>0.5</v>
      </c>
      <c r="AV64">
        <f t="shared" si="74"/>
        <v>0</v>
      </c>
      <c r="AW64">
        <f t="shared" si="75"/>
        <v>-0.34795765742499302</v>
      </c>
      <c r="AX64" t="e">
        <f t="shared" si="76"/>
        <v>#DIV/0!</v>
      </c>
      <c r="AY64" t="e">
        <f t="shared" si="77"/>
        <v>#DIV/0!</v>
      </c>
      <c r="AZ64" t="e">
        <f t="shared" si="78"/>
        <v>#DIV/0!</v>
      </c>
      <c r="BA64" t="e">
        <f t="shared" si="79"/>
        <v>#DIV/0!</v>
      </c>
      <c r="BB64" t="s">
        <v>302</v>
      </c>
      <c r="BC64">
        <v>0</v>
      </c>
      <c r="BD64" t="e">
        <f t="shared" si="80"/>
        <v>#DIV/0!</v>
      </c>
      <c r="BE64" t="e">
        <f t="shared" si="81"/>
        <v>#DIV/0!</v>
      </c>
      <c r="BF64" t="e">
        <f t="shared" si="82"/>
        <v>#DIV/0!</v>
      </c>
      <c r="BG64" t="e">
        <f t="shared" si="83"/>
        <v>#DIV/0!</v>
      </c>
      <c r="BH64" t="e">
        <f t="shared" si="84"/>
        <v>#DIV/0!</v>
      </c>
      <c r="BI64" t="e">
        <f t="shared" si="85"/>
        <v>#DIV/0!</v>
      </c>
      <c r="BJ64" t="e">
        <f t="shared" si="86"/>
        <v>#DIV/0!</v>
      </c>
      <c r="BK64" t="e">
        <f t="shared" si="87"/>
        <v>#DIV/0!</v>
      </c>
      <c r="BL64">
        <f t="shared" si="88"/>
        <v>0</v>
      </c>
      <c r="BM64">
        <f t="shared" si="89"/>
        <v>0</v>
      </c>
      <c r="BN64">
        <f t="shared" si="90"/>
        <v>0</v>
      </c>
      <c r="BO64">
        <f t="shared" si="91"/>
        <v>0</v>
      </c>
      <c r="BP64">
        <v>6</v>
      </c>
      <c r="BQ64">
        <v>0.5</v>
      </c>
      <c r="BR64" t="s">
        <v>303</v>
      </c>
      <c r="BS64">
        <v>1634251408.5999999</v>
      </c>
      <c r="BT64">
        <v>400.21300000000002</v>
      </c>
      <c r="BU64">
        <v>400.02199999999999</v>
      </c>
      <c r="BV64">
        <v>17.9558</v>
      </c>
      <c r="BW64">
        <v>17.912199999999999</v>
      </c>
      <c r="BX64">
        <v>397.92500000000001</v>
      </c>
      <c r="BY64">
        <v>17.8415</v>
      </c>
      <c r="BZ64">
        <v>1000.03</v>
      </c>
      <c r="CA64">
        <v>89.779300000000006</v>
      </c>
      <c r="CB64">
        <v>9.97059E-2</v>
      </c>
      <c r="CC64">
        <v>25.268699999999999</v>
      </c>
      <c r="CD64">
        <v>24.758099999999999</v>
      </c>
      <c r="CE64">
        <v>999.9</v>
      </c>
      <c r="CF64">
        <v>0</v>
      </c>
      <c r="CG64">
        <v>0</v>
      </c>
      <c r="CH64">
        <v>10003.1</v>
      </c>
      <c r="CI64">
        <v>0</v>
      </c>
      <c r="CJ64">
        <v>1.5289399999999999E-3</v>
      </c>
      <c r="CK64">
        <v>0</v>
      </c>
      <c r="CL64">
        <v>0</v>
      </c>
      <c r="CM64">
        <v>0</v>
      </c>
      <c r="CN64">
        <v>0</v>
      </c>
      <c r="CO64">
        <v>0.75</v>
      </c>
      <c r="CP64">
        <v>0</v>
      </c>
      <c r="CQ64">
        <v>-4.37</v>
      </c>
      <c r="CR64">
        <v>-1.25</v>
      </c>
      <c r="CS64">
        <v>35.25</v>
      </c>
      <c r="CT64">
        <v>41.125</v>
      </c>
      <c r="CU64">
        <v>37.625</v>
      </c>
      <c r="CV64">
        <v>41</v>
      </c>
      <c r="CW64">
        <v>36.186999999999998</v>
      </c>
      <c r="CX64">
        <v>0</v>
      </c>
      <c r="CY64">
        <v>0</v>
      </c>
      <c r="CZ64">
        <v>0</v>
      </c>
      <c r="DA64">
        <v>1332.5</v>
      </c>
      <c r="DB64">
        <v>0</v>
      </c>
      <c r="DC64">
        <v>2.3616000000000001</v>
      </c>
      <c r="DD64">
        <v>-2.2099998349104131</v>
      </c>
      <c r="DE64">
        <v>-2.043077131041882</v>
      </c>
      <c r="DF64">
        <v>-4.1564000000000014</v>
      </c>
      <c r="DG64">
        <v>15</v>
      </c>
      <c r="DH64">
        <v>1634251325.0999999</v>
      </c>
      <c r="DI64" t="s">
        <v>396</v>
      </c>
      <c r="DJ64">
        <v>1634251325.0999999</v>
      </c>
      <c r="DK64">
        <v>1634251320.5999999</v>
      </c>
      <c r="DL64">
        <v>136</v>
      </c>
      <c r="DM64">
        <v>5.3999999999999999E-2</v>
      </c>
      <c r="DN64">
        <v>2E-3</v>
      </c>
      <c r="DO64">
        <v>2.2879999999999998</v>
      </c>
      <c r="DP64">
        <v>0.112</v>
      </c>
      <c r="DQ64">
        <v>400</v>
      </c>
      <c r="DR64">
        <v>18</v>
      </c>
      <c r="DS64">
        <v>0.53</v>
      </c>
      <c r="DT64">
        <v>0.09</v>
      </c>
      <c r="DU64">
        <v>0.21360507317073171</v>
      </c>
      <c r="DV64">
        <v>5.0355993031358737E-2</v>
      </c>
      <c r="DW64">
        <v>3.2034958721866937E-2</v>
      </c>
      <c r="DX64">
        <v>1</v>
      </c>
      <c r="DY64">
        <v>2.5111764705882358</v>
      </c>
      <c r="DZ64">
        <v>-0.94361792054099447</v>
      </c>
      <c r="EA64">
        <v>1.6926237285661541</v>
      </c>
      <c r="EB64">
        <v>1</v>
      </c>
      <c r="EC64">
        <v>3.9977473170731713E-2</v>
      </c>
      <c r="ED64">
        <v>-2.1689506620208961E-2</v>
      </c>
      <c r="EE64">
        <v>5.1635352932743617E-3</v>
      </c>
      <c r="EF64">
        <v>1</v>
      </c>
      <c r="EG64">
        <v>3</v>
      </c>
      <c r="EH64">
        <v>3</v>
      </c>
      <c r="EI64" t="s">
        <v>305</v>
      </c>
      <c r="EJ64">
        <v>100</v>
      </c>
      <c r="EK64">
        <v>100</v>
      </c>
      <c r="EL64">
        <v>2.2879999999999998</v>
      </c>
      <c r="EM64">
        <v>0.1143</v>
      </c>
      <c r="EN64">
        <v>1.6753421314855239</v>
      </c>
      <c r="EO64">
        <v>1.948427853356016E-3</v>
      </c>
      <c r="EP64">
        <v>-1.17243448438673E-6</v>
      </c>
      <c r="EQ64">
        <v>3.7522437633766031E-10</v>
      </c>
      <c r="ER64">
        <v>-5.1799305456122068E-2</v>
      </c>
      <c r="ES64">
        <v>1.324990706552629E-3</v>
      </c>
      <c r="ET64">
        <v>4.5198677459254959E-4</v>
      </c>
      <c r="EU64">
        <v>-2.6198240979392152E-7</v>
      </c>
      <c r="EV64">
        <v>2</v>
      </c>
      <c r="EW64">
        <v>2078</v>
      </c>
      <c r="EX64">
        <v>1</v>
      </c>
      <c r="EY64">
        <v>28</v>
      </c>
      <c r="EZ64">
        <v>1.4</v>
      </c>
      <c r="FA64">
        <v>1.5</v>
      </c>
      <c r="FB64">
        <v>1.6198699999999999</v>
      </c>
      <c r="FC64">
        <v>2.5378400000000001</v>
      </c>
      <c r="FD64">
        <v>2.8491200000000001</v>
      </c>
      <c r="FE64">
        <v>3.1774900000000001</v>
      </c>
      <c r="FF64">
        <v>3.0981399999999999</v>
      </c>
      <c r="FG64">
        <v>2.3718300000000001</v>
      </c>
      <c r="FH64">
        <v>33.986499999999999</v>
      </c>
      <c r="FI64">
        <v>15.3841</v>
      </c>
      <c r="FJ64">
        <v>18</v>
      </c>
      <c r="FK64">
        <v>1063.6500000000001</v>
      </c>
      <c r="FL64">
        <v>745.85599999999999</v>
      </c>
      <c r="FM64">
        <v>25.0002</v>
      </c>
      <c r="FN64">
        <v>23.8627</v>
      </c>
      <c r="FO64">
        <v>29.9999</v>
      </c>
      <c r="FP64">
        <v>23.6282</v>
      </c>
      <c r="FQ64">
        <v>23.700900000000001</v>
      </c>
      <c r="FR64">
        <v>32.435000000000002</v>
      </c>
      <c r="FS64">
        <v>13.5512</v>
      </c>
      <c r="FT64">
        <v>50.040799999999997</v>
      </c>
      <c r="FU64">
        <v>25</v>
      </c>
      <c r="FV64">
        <v>400</v>
      </c>
      <c r="FW64">
        <v>17.930399999999999</v>
      </c>
      <c r="FX64">
        <v>101.322</v>
      </c>
      <c r="FY64">
        <v>101.605</v>
      </c>
    </row>
    <row r="65" spans="1:181" x14ac:dyDescent="0.2">
      <c r="A65">
        <v>47</v>
      </c>
      <c r="B65">
        <v>1634251413.5999999</v>
      </c>
      <c r="C65">
        <v>1393.099999904633</v>
      </c>
      <c r="D65" t="s">
        <v>415</v>
      </c>
      <c r="E65" t="s">
        <v>416</v>
      </c>
      <c r="F65" t="s">
        <v>300</v>
      </c>
      <c r="G65">
        <v>1634251413.5999999</v>
      </c>
      <c r="H65">
        <f t="shared" si="46"/>
        <v>7.3488921996612723E-5</v>
      </c>
      <c r="I65">
        <f t="shared" si="47"/>
        <v>7.3488921996612722E-2</v>
      </c>
      <c r="J65">
        <f t="shared" si="48"/>
        <v>-0.37442524240582992</v>
      </c>
      <c r="K65">
        <f t="shared" si="49"/>
        <v>400.21600000000001</v>
      </c>
      <c r="L65">
        <f t="shared" si="50"/>
        <v>529.02140673453425</v>
      </c>
      <c r="M65">
        <f t="shared" si="51"/>
        <v>47.548115515006359</v>
      </c>
      <c r="N65">
        <f t="shared" si="52"/>
        <v>35.971165545864004</v>
      </c>
      <c r="O65">
        <f t="shared" si="53"/>
        <v>4.2300177978351469E-3</v>
      </c>
      <c r="P65">
        <f t="shared" si="54"/>
        <v>2.7407468831451243</v>
      </c>
      <c r="Q65">
        <f t="shared" si="55"/>
        <v>4.226394191664061E-3</v>
      </c>
      <c r="R65">
        <f t="shared" si="56"/>
        <v>2.6418216702441574E-3</v>
      </c>
      <c r="S65">
        <f t="shared" si="57"/>
        <v>0</v>
      </c>
      <c r="T65">
        <f t="shared" si="58"/>
        <v>25.249942049496191</v>
      </c>
      <c r="U65">
        <f t="shared" si="59"/>
        <v>24.7638</v>
      </c>
      <c r="V65">
        <f t="shared" si="60"/>
        <v>3.1351758298842745</v>
      </c>
      <c r="W65">
        <f t="shared" si="61"/>
        <v>49.937833544106638</v>
      </c>
      <c r="X65">
        <f t="shared" si="62"/>
        <v>1.6136314550006998</v>
      </c>
      <c r="Y65">
        <f t="shared" si="63"/>
        <v>3.2312804550791951</v>
      </c>
      <c r="Z65">
        <f t="shared" si="64"/>
        <v>1.5215443748835746</v>
      </c>
      <c r="AA65">
        <f t="shared" si="65"/>
        <v>-3.2408614600506209</v>
      </c>
      <c r="AB65">
        <f t="shared" si="66"/>
        <v>74.840007430826617</v>
      </c>
      <c r="AC65">
        <f t="shared" si="67"/>
        <v>5.7769651649127152</v>
      </c>
      <c r="AD65">
        <f t="shared" si="68"/>
        <v>77.376111135688717</v>
      </c>
      <c r="AE65">
        <v>0</v>
      </c>
      <c r="AF65">
        <v>0</v>
      </c>
      <c r="AG65">
        <f t="shared" si="69"/>
        <v>1</v>
      </c>
      <c r="AH65">
        <f t="shared" si="70"/>
        <v>0</v>
      </c>
      <c r="AI65">
        <f t="shared" si="71"/>
        <v>47659.221971897103</v>
      </c>
      <c r="AJ65" t="s">
        <v>302</v>
      </c>
      <c r="AK65" t="s">
        <v>302</v>
      </c>
      <c r="AL65">
        <v>0</v>
      </c>
      <c r="AM65">
        <v>0</v>
      </c>
      <c r="AN65" t="e">
        <f t="shared" si="72"/>
        <v>#DIV/0!</v>
      </c>
      <c r="AO65">
        <v>0</v>
      </c>
      <c r="AP65" t="s">
        <v>302</v>
      </c>
      <c r="AQ65" t="s">
        <v>302</v>
      </c>
      <c r="AR65">
        <v>0</v>
      </c>
      <c r="AS65">
        <v>0</v>
      </c>
      <c r="AT65" t="e">
        <f t="shared" si="73"/>
        <v>#DIV/0!</v>
      </c>
      <c r="AU65">
        <v>0.5</v>
      </c>
      <c r="AV65">
        <f t="shared" si="74"/>
        <v>0</v>
      </c>
      <c r="AW65">
        <f t="shared" si="75"/>
        <v>-0.37442524240582992</v>
      </c>
      <c r="AX65" t="e">
        <f t="shared" si="76"/>
        <v>#DIV/0!</v>
      </c>
      <c r="AY65" t="e">
        <f t="shared" si="77"/>
        <v>#DIV/0!</v>
      </c>
      <c r="AZ65" t="e">
        <f t="shared" si="78"/>
        <v>#DIV/0!</v>
      </c>
      <c r="BA65" t="e">
        <f t="shared" si="79"/>
        <v>#DIV/0!</v>
      </c>
      <c r="BB65" t="s">
        <v>302</v>
      </c>
      <c r="BC65">
        <v>0</v>
      </c>
      <c r="BD65" t="e">
        <f t="shared" si="80"/>
        <v>#DIV/0!</v>
      </c>
      <c r="BE65" t="e">
        <f t="shared" si="81"/>
        <v>#DIV/0!</v>
      </c>
      <c r="BF65" t="e">
        <f t="shared" si="82"/>
        <v>#DIV/0!</v>
      </c>
      <c r="BG65" t="e">
        <f t="shared" si="83"/>
        <v>#DIV/0!</v>
      </c>
      <c r="BH65" t="e">
        <f t="shared" si="84"/>
        <v>#DIV/0!</v>
      </c>
      <c r="BI65" t="e">
        <f t="shared" si="85"/>
        <v>#DIV/0!</v>
      </c>
      <c r="BJ65" t="e">
        <f t="shared" si="86"/>
        <v>#DIV/0!</v>
      </c>
      <c r="BK65" t="e">
        <f t="shared" si="87"/>
        <v>#DIV/0!</v>
      </c>
      <c r="BL65">
        <f t="shared" si="88"/>
        <v>0</v>
      </c>
      <c r="BM65">
        <f t="shared" si="89"/>
        <v>0</v>
      </c>
      <c r="BN65">
        <f t="shared" si="90"/>
        <v>0</v>
      </c>
      <c r="BO65">
        <f t="shared" si="91"/>
        <v>0</v>
      </c>
      <c r="BP65">
        <v>6</v>
      </c>
      <c r="BQ65">
        <v>0.5</v>
      </c>
      <c r="BR65" t="s">
        <v>303</v>
      </c>
      <c r="BS65">
        <v>1634251413.5999999</v>
      </c>
      <c r="BT65">
        <v>400.21600000000001</v>
      </c>
      <c r="BU65">
        <v>400.00900000000001</v>
      </c>
      <c r="BV65">
        <v>17.953299999999999</v>
      </c>
      <c r="BW65">
        <v>17.91</v>
      </c>
      <c r="BX65">
        <v>397.92700000000002</v>
      </c>
      <c r="BY65">
        <v>17.839099999999998</v>
      </c>
      <c r="BZ65">
        <v>1000.04</v>
      </c>
      <c r="CA65">
        <v>89.779200000000003</v>
      </c>
      <c r="CB65">
        <v>0.100179</v>
      </c>
      <c r="CC65">
        <v>25.270299999999999</v>
      </c>
      <c r="CD65">
        <v>24.7638</v>
      </c>
      <c r="CE65">
        <v>999.9</v>
      </c>
      <c r="CF65">
        <v>0</v>
      </c>
      <c r="CG65">
        <v>0</v>
      </c>
      <c r="CH65">
        <v>9980.6200000000008</v>
      </c>
      <c r="CI65">
        <v>0</v>
      </c>
      <c r="CJ65">
        <v>1.5289399999999999E-3</v>
      </c>
      <c r="CK65">
        <v>0</v>
      </c>
      <c r="CL65">
        <v>0</v>
      </c>
      <c r="CM65">
        <v>0</v>
      </c>
      <c r="CN65">
        <v>0</v>
      </c>
      <c r="CO65">
        <v>-0.47</v>
      </c>
      <c r="CP65">
        <v>0</v>
      </c>
      <c r="CQ65">
        <v>1.84</v>
      </c>
      <c r="CR65">
        <v>-0.64</v>
      </c>
      <c r="CS65">
        <v>36.125</v>
      </c>
      <c r="CT65">
        <v>41.125</v>
      </c>
      <c r="CU65">
        <v>37.561999999999998</v>
      </c>
      <c r="CV65">
        <v>41</v>
      </c>
      <c r="CW65">
        <v>36.125</v>
      </c>
      <c r="CX65">
        <v>0</v>
      </c>
      <c r="CY65">
        <v>0</v>
      </c>
      <c r="CZ65">
        <v>0</v>
      </c>
      <c r="DA65">
        <v>1337.2999999523161</v>
      </c>
      <c r="DB65">
        <v>0</v>
      </c>
      <c r="DC65">
        <v>1.7656000000000001</v>
      </c>
      <c r="DD65">
        <v>-6.2961537761565838</v>
      </c>
      <c r="DE65">
        <v>2.6984613672280839</v>
      </c>
      <c r="DF65">
        <v>-3.8083999999999998</v>
      </c>
      <c r="DG65">
        <v>15</v>
      </c>
      <c r="DH65">
        <v>1634251325.0999999</v>
      </c>
      <c r="DI65" t="s">
        <v>396</v>
      </c>
      <c r="DJ65">
        <v>1634251325.0999999</v>
      </c>
      <c r="DK65">
        <v>1634251320.5999999</v>
      </c>
      <c r="DL65">
        <v>136</v>
      </c>
      <c r="DM65">
        <v>5.3999999999999999E-2</v>
      </c>
      <c r="DN65">
        <v>2E-3</v>
      </c>
      <c r="DO65">
        <v>2.2879999999999998</v>
      </c>
      <c r="DP65">
        <v>0.112</v>
      </c>
      <c r="DQ65">
        <v>400</v>
      </c>
      <c r="DR65">
        <v>18</v>
      </c>
      <c r="DS65">
        <v>0.53</v>
      </c>
      <c r="DT65">
        <v>0.09</v>
      </c>
      <c r="DU65">
        <v>0.20899475609756099</v>
      </c>
      <c r="DV65">
        <v>0.1442142020905926</v>
      </c>
      <c r="DW65">
        <v>3.0262425264134741E-2</v>
      </c>
      <c r="DX65">
        <v>1</v>
      </c>
      <c r="DY65">
        <v>2.1191428571428572</v>
      </c>
      <c r="DZ65">
        <v>-4.4106457925636011</v>
      </c>
      <c r="EA65">
        <v>1.670521512117991</v>
      </c>
      <c r="EB65">
        <v>0</v>
      </c>
      <c r="EC65">
        <v>3.9818785365853662E-2</v>
      </c>
      <c r="ED65">
        <v>1.0495300348432121E-2</v>
      </c>
      <c r="EE65">
        <v>5.0451067053213583E-3</v>
      </c>
      <c r="EF65">
        <v>1</v>
      </c>
      <c r="EG65">
        <v>2</v>
      </c>
      <c r="EH65">
        <v>3</v>
      </c>
      <c r="EI65" t="s">
        <v>309</v>
      </c>
      <c r="EJ65">
        <v>100</v>
      </c>
      <c r="EK65">
        <v>100</v>
      </c>
      <c r="EL65">
        <v>2.2890000000000001</v>
      </c>
      <c r="EM65">
        <v>0.1142</v>
      </c>
      <c r="EN65">
        <v>1.6753421314855239</v>
      </c>
      <c r="EO65">
        <v>1.948427853356016E-3</v>
      </c>
      <c r="EP65">
        <v>-1.17243448438673E-6</v>
      </c>
      <c r="EQ65">
        <v>3.7522437633766031E-10</v>
      </c>
      <c r="ER65">
        <v>-5.1799305456122068E-2</v>
      </c>
      <c r="ES65">
        <v>1.324990706552629E-3</v>
      </c>
      <c r="ET65">
        <v>4.5198677459254959E-4</v>
      </c>
      <c r="EU65">
        <v>-2.6198240979392152E-7</v>
      </c>
      <c r="EV65">
        <v>2</v>
      </c>
      <c r="EW65">
        <v>2078</v>
      </c>
      <c r="EX65">
        <v>1</v>
      </c>
      <c r="EY65">
        <v>28</v>
      </c>
      <c r="EZ65">
        <v>1.5</v>
      </c>
      <c r="FA65">
        <v>1.6</v>
      </c>
      <c r="FB65">
        <v>1.6198699999999999</v>
      </c>
      <c r="FC65">
        <v>2.5415000000000001</v>
      </c>
      <c r="FD65">
        <v>2.8491200000000001</v>
      </c>
      <c r="FE65">
        <v>3.1762700000000001</v>
      </c>
      <c r="FF65">
        <v>3.0981399999999999</v>
      </c>
      <c r="FG65">
        <v>2.4035600000000001</v>
      </c>
      <c r="FH65">
        <v>34.0092</v>
      </c>
      <c r="FI65">
        <v>15.3841</v>
      </c>
      <c r="FJ65">
        <v>18</v>
      </c>
      <c r="FK65">
        <v>1063.3800000000001</v>
      </c>
      <c r="FL65">
        <v>745.88699999999994</v>
      </c>
      <c r="FM65">
        <v>25.000399999999999</v>
      </c>
      <c r="FN65">
        <v>23.8627</v>
      </c>
      <c r="FO65">
        <v>30.0001</v>
      </c>
      <c r="FP65">
        <v>23.626899999999999</v>
      </c>
      <c r="FQ65">
        <v>23.6997</v>
      </c>
      <c r="FR65">
        <v>32.435600000000001</v>
      </c>
      <c r="FS65">
        <v>13.5512</v>
      </c>
      <c r="FT65">
        <v>50.040799999999997</v>
      </c>
      <c r="FU65">
        <v>25</v>
      </c>
      <c r="FV65">
        <v>400</v>
      </c>
      <c r="FW65">
        <v>17.930399999999999</v>
      </c>
      <c r="FX65">
        <v>101.32299999999999</v>
      </c>
      <c r="FY65">
        <v>101.605</v>
      </c>
    </row>
    <row r="66" spans="1:181" x14ac:dyDescent="0.2">
      <c r="A66">
        <v>48</v>
      </c>
      <c r="B66">
        <v>1634251418.5999999</v>
      </c>
      <c r="C66">
        <v>1398.099999904633</v>
      </c>
      <c r="D66" t="s">
        <v>417</v>
      </c>
      <c r="E66" t="s">
        <v>418</v>
      </c>
      <c r="F66" t="s">
        <v>300</v>
      </c>
      <c r="G66">
        <v>1634251418.5999999</v>
      </c>
      <c r="H66">
        <f t="shared" si="46"/>
        <v>7.2636033192005731E-5</v>
      </c>
      <c r="I66">
        <f t="shared" si="47"/>
        <v>7.2636033192005733E-2</v>
      </c>
      <c r="J66">
        <f t="shared" si="48"/>
        <v>-0.4090631173879718</v>
      </c>
      <c r="K66">
        <f t="shared" si="49"/>
        <v>400.214</v>
      </c>
      <c r="L66">
        <f t="shared" si="50"/>
        <v>543.70111888009046</v>
      </c>
      <c r="M66">
        <f t="shared" si="51"/>
        <v>48.867618423852456</v>
      </c>
      <c r="N66">
        <f t="shared" si="52"/>
        <v>35.971059026268001</v>
      </c>
      <c r="O66">
        <f t="shared" si="53"/>
        <v>4.1821571402634082E-3</v>
      </c>
      <c r="P66">
        <f t="shared" si="54"/>
        <v>2.7454991531532595</v>
      </c>
      <c r="Q66">
        <f t="shared" si="55"/>
        <v>4.1786211574677849E-3</v>
      </c>
      <c r="R66">
        <f t="shared" si="56"/>
        <v>2.6119556609709685E-3</v>
      </c>
      <c r="S66">
        <f t="shared" si="57"/>
        <v>0</v>
      </c>
      <c r="T66">
        <f t="shared" si="58"/>
        <v>25.252810686515108</v>
      </c>
      <c r="U66">
        <f t="shared" si="59"/>
        <v>24.760899999999999</v>
      </c>
      <c r="V66">
        <f t="shared" si="60"/>
        <v>3.1346328495624278</v>
      </c>
      <c r="W66">
        <f t="shared" si="61"/>
        <v>49.927429626123605</v>
      </c>
      <c r="X66">
        <f t="shared" si="62"/>
        <v>1.6135448608926</v>
      </c>
      <c r="Y66">
        <f t="shared" si="63"/>
        <v>3.2317803519537533</v>
      </c>
      <c r="Z66">
        <f t="shared" si="64"/>
        <v>1.5210879886698279</v>
      </c>
      <c r="AA66">
        <f t="shared" si="65"/>
        <v>-3.2032490637674527</v>
      </c>
      <c r="AB66">
        <f t="shared" si="66"/>
        <v>75.783859376536924</v>
      </c>
      <c r="AC66">
        <f t="shared" si="67"/>
        <v>5.8396875515274536</v>
      </c>
      <c r="AD66">
        <f t="shared" si="68"/>
        <v>78.420297864296927</v>
      </c>
      <c r="AE66">
        <v>0</v>
      </c>
      <c r="AF66">
        <v>0</v>
      </c>
      <c r="AG66">
        <f t="shared" si="69"/>
        <v>1</v>
      </c>
      <c r="AH66">
        <f t="shared" si="70"/>
        <v>0</v>
      </c>
      <c r="AI66">
        <f t="shared" si="71"/>
        <v>47787.986084706616</v>
      </c>
      <c r="AJ66" t="s">
        <v>302</v>
      </c>
      <c r="AK66" t="s">
        <v>302</v>
      </c>
      <c r="AL66">
        <v>0</v>
      </c>
      <c r="AM66">
        <v>0</v>
      </c>
      <c r="AN66" t="e">
        <f t="shared" si="72"/>
        <v>#DIV/0!</v>
      </c>
      <c r="AO66">
        <v>0</v>
      </c>
      <c r="AP66" t="s">
        <v>302</v>
      </c>
      <c r="AQ66" t="s">
        <v>302</v>
      </c>
      <c r="AR66">
        <v>0</v>
      </c>
      <c r="AS66">
        <v>0</v>
      </c>
      <c r="AT66" t="e">
        <f t="shared" si="73"/>
        <v>#DIV/0!</v>
      </c>
      <c r="AU66">
        <v>0.5</v>
      </c>
      <c r="AV66">
        <f t="shared" si="74"/>
        <v>0</v>
      </c>
      <c r="AW66">
        <f t="shared" si="75"/>
        <v>-0.4090631173879718</v>
      </c>
      <c r="AX66" t="e">
        <f t="shared" si="76"/>
        <v>#DIV/0!</v>
      </c>
      <c r="AY66" t="e">
        <f t="shared" si="77"/>
        <v>#DIV/0!</v>
      </c>
      <c r="AZ66" t="e">
        <f t="shared" si="78"/>
        <v>#DIV/0!</v>
      </c>
      <c r="BA66" t="e">
        <f t="shared" si="79"/>
        <v>#DIV/0!</v>
      </c>
      <c r="BB66" t="s">
        <v>302</v>
      </c>
      <c r="BC66">
        <v>0</v>
      </c>
      <c r="BD66" t="e">
        <f t="shared" si="80"/>
        <v>#DIV/0!</v>
      </c>
      <c r="BE66" t="e">
        <f t="shared" si="81"/>
        <v>#DIV/0!</v>
      </c>
      <c r="BF66" t="e">
        <f t="shared" si="82"/>
        <v>#DIV/0!</v>
      </c>
      <c r="BG66" t="e">
        <f t="shared" si="83"/>
        <v>#DIV/0!</v>
      </c>
      <c r="BH66" t="e">
        <f t="shared" si="84"/>
        <v>#DIV/0!</v>
      </c>
      <c r="BI66" t="e">
        <f t="shared" si="85"/>
        <v>#DIV/0!</v>
      </c>
      <c r="BJ66" t="e">
        <f t="shared" si="86"/>
        <v>#DIV/0!</v>
      </c>
      <c r="BK66" t="e">
        <f t="shared" si="87"/>
        <v>#DIV/0!</v>
      </c>
      <c r="BL66">
        <f t="shared" si="88"/>
        <v>0</v>
      </c>
      <c r="BM66">
        <f t="shared" si="89"/>
        <v>0</v>
      </c>
      <c r="BN66">
        <f t="shared" si="90"/>
        <v>0</v>
      </c>
      <c r="BO66">
        <f t="shared" si="91"/>
        <v>0</v>
      </c>
      <c r="BP66">
        <v>6</v>
      </c>
      <c r="BQ66">
        <v>0.5</v>
      </c>
      <c r="BR66" t="s">
        <v>303</v>
      </c>
      <c r="BS66">
        <v>1634251418.5999999</v>
      </c>
      <c r="BT66">
        <v>400.214</v>
      </c>
      <c r="BU66">
        <v>399.98599999999999</v>
      </c>
      <c r="BV66">
        <v>17.952300000000001</v>
      </c>
      <c r="BW66">
        <v>17.909500000000001</v>
      </c>
      <c r="BX66">
        <v>397.92500000000001</v>
      </c>
      <c r="BY66">
        <v>17.838100000000001</v>
      </c>
      <c r="BZ66">
        <v>999.98199999999997</v>
      </c>
      <c r="CA66">
        <v>89.779399999999995</v>
      </c>
      <c r="CB66">
        <v>0.100162</v>
      </c>
      <c r="CC66">
        <v>25.2729</v>
      </c>
      <c r="CD66">
        <v>24.760899999999999</v>
      </c>
      <c r="CE66">
        <v>999.9</v>
      </c>
      <c r="CF66">
        <v>0</v>
      </c>
      <c r="CG66">
        <v>0</v>
      </c>
      <c r="CH66">
        <v>10008.799999999999</v>
      </c>
      <c r="CI66">
        <v>0</v>
      </c>
      <c r="CJ66">
        <v>1.5289399999999999E-3</v>
      </c>
      <c r="CK66">
        <v>0</v>
      </c>
      <c r="CL66">
        <v>0</v>
      </c>
      <c r="CM66">
        <v>0</v>
      </c>
      <c r="CN66">
        <v>0</v>
      </c>
      <c r="CO66">
        <v>1.71</v>
      </c>
      <c r="CP66">
        <v>0</v>
      </c>
      <c r="CQ66">
        <v>-7.82</v>
      </c>
      <c r="CR66">
        <v>-2.56</v>
      </c>
      <c r="CS66">
        <v>35.875</v>
      </c>
      <c r="CT66">
        <v>41.125</v>
      </c>
      <c r="CU66">
        <v>37.625</v>
      </c>
      <c r="CV66">
        <v>41</v>
      </c>
      <c r="CW66">
        <v>36.186999999999998</v>
      </c>
      <c r="CX66">
        <v>0</v>
      </c>
      <c r="CY66">
        <v>0</v>
      </c>
      <c r="CZ66">
        <v>0</v>
      </c>
      <c r="DA66">
        <v>1342.099999904633</v>
      </c>
      <c r="DB66">
        <v>0</v>
      </c>
      <c r="DC66">
        <v>1.4812000000000001</v>
      </c>
      <c r="DD66">
        <v>-3.564615489260925</v>
      </c>
      <c r="DE66">
        <v>-7.7300000944809906</v>
      </c>
      <c r="DF66">
        <v>-4.3959999999999999</v>
      </c>
      <c r="DG66">
        <v>15</v>
      </c>
      <c r="DH66">
        <v>1634251325.0999999</v>
      </c>
      <c r="DI66" t="s">
        <v>396</v>
      </c>
      <c r="DJ66">
        <v>1634251325.0999999</v>
      </c>
      <c r="DK66">
        <v>1634251320.5999999</v>
      </c>
      <c r="DL66">
        <v>136</v>
      </c>
      <c r="DM66">
        <v>5.3999999999999999E-2</v>
      </c>
      <c r="DN66">
        <v>2E-3</v>
      </c>
      <c r="DO66">
        <v>2.2879999999999998</v>
      </c>
      <c r="DP66">
        <v>0.112</v>
      </c>
      <c r="DQ66">
        <v>400</v>
      </c>
      <c r="DR66">
        <v>18</v>
      </c>
      <c r="DS66">
        <v>0.53</v>
      </c>
      <c r="DT66">
        <v>0.09</v>
      </c>
      <c r="DU66">
        <v>0.2188995609756097</v>
      </c>
      <c r="DV66">
        <v>-7.5938383275261617E-2</v>
      </c>
      <c r="DW66">
        <v>1.6043936418699049E-2</v>
      </c>
      <c r="DX66">
        <v>1</v>
      </c>
      <c r="DY66">
        <v>1.824411764705882</v>
      </c>
      <c r="DZ66">
        <v>-6.0847977964191733</v>
      </c>
      <c r="EA66">
        <v>1.8694371458314749</v>
      </c>
      <c r="EB66">
        <v>0</v>
      </c>
      <c r="EC66">
        <v>3.9859019512195122E-2</v>
      </c>
      <c r="ED66">
        <v>4.204140000000002E-2</v>
      </c>
      <c r="EE66">
        <v>4.9916587897977979E-3</v>
      </c>
      <c r="EF66">
        <v>1</v>
      </c>
      <c r="EG66">
        <v>2</v>
      </c>
      <c r="EH66">
        <v>3</v>
      </c>
      <c r="EI66" t="s">
        <v>309</v>
      </c>
      <c r="EJ66">
        <v>100</v>
      </c>
      <c r="EK66">
        <v>100</v>
      </c>
      <c r="EL66">
        <v>2.2890000000000001</v>
      </c>
      <c r="EM66">
        <v>0.1142</v>
      </c>
      <c r="EN66">
        <v>1.6753421314855239</v>
      </c>
      <c r="EO66">
        <v>1.948427853356016E-3</v>
      </c>
      <c r="EP66">
        <v>-1.17243448438673E-6</v>
      </c>
      <c r="EQ66">
        <v>3.7522437633766031E-10</v>
      </c>
      <c r="ER66">
        <v>-5.1799305456122068E-2</v>
      </c>
      <c r="ES66">
        <v>1.324990706552629E-3</v>
      </c>
      <c r="ET66">
        <v>4.5198677459254959E-4</v>
      </c>
      <c r="EU66">
        <v>-2.6198240979392152E-7</v>
      </c>
      <c r="EV66">
        <v>2</v>
      </c>
      <c r="EW66">
        <v>2078</v>
      </c>
      <c r="EX66">
        <v>1</v>
      </c>
      <c r="EY66">
        <v>28</v>
      </c>
      <c r="EZ66">
        <v>1.6</v>
      </c>
      <c r="FA66">
        <v>1.6</v>
      </c>
      <c r="FB66">
        <v>1.6198699999999999</v>
      </c>
      <c r="FC66">
        <v>2.5402800000000001</v>
      </c>
      <c r="FD66">
        <v>2.8491200000000001</v>
      </c>
      <c r="FE66">
        <v>3.1774900000000001</v>
      </c>
      <c r="FF66">
        <v>3.0981399999999999</v>
      </c>
      <c r="FG66">
        <v>2.3864700000000001</v>
      </c>
      <c r="FH66">
        <v>33.986499999999999</v>
      </c>
      <c r="FI66">
        <v>15.375400000000001</v>
      </c>
      <c r="FJ66">
        <v>18</v>
      </c>
      <c r="FK66">
        <v>1062.1500000000001</v>
      </c>
      <c r="FL66">
        <v>745.98900000000003</v>
      </c>
      <c r="FM66">
        <v>25.0002</v>
      </c>
      <c r="FN66">
        <v>23.8611</v>
      </c>
      <c r="FO66">
        <v>30</v>
      </c>
      <c r="FP66">
        <v>23.626100000000001</v>
      </c>
      <c r="FQ66">
        <v>23.698799999999999</v>
      </c>
      <c r="FR66">
        <v>32.435600000000001</v>
      </c>
      <c r="FS66">
        <v>13.5512</v>
      </c>
      <c r="FT66">
        <v>50.040799999999997</v>
      </c>
      <c r="FU66">
        <v>25</v>
      </c>
      <c r="FV66">
        <v>400</v>
      </c>
      <c r="FW66">
        <v>17.930399999999999</v>
      </c>
      <c r="FX66">
        <v>101.322</v>
      </c>
      <c r="FY66">
        <v>101.604</v>
      </c>
    </row>
    <row r="67" spans="1:181" x14ac:dyDescent="0.2">
      <c r="A67">
        <v>49</v>
      </c>
      <c r="B67">
        <v>1634251423.5999999</v>
      </c>
      <c r="C67">
        <v>1403.099999904633</v>
      </c>
      <c r="D67" t="s">
        <v>419</v>
      </c>
      <c r="E67" t="s">
        <v>420</v>
      </c>
      <c r="F67" t="s">
        <v>300</v>
      </c>
      <c r="G67">
        <v>1634251423.5999999</v>
      </c>
      <c r="H67">
        <f t="shared" si="46"/>
        <v>7.4336697256489526E-5</v>
      </c>
      <c r="I67">
        <f t="shared" si="47"/>
        <v>7.4336697256489531E-2</v>
      </c>
      <c r="J67">
        <f t="shared" si="48"/>
        <v>-0.35642794566279029</v>
      </c>
      <c r="K67">
        <f t="shared" si="49"/>
        <v>400.226</v>
      </c>
      <c r="L67">
        <f t="shared" si="50"/>
        <v>520.79381744963962</v>
      </c>
      <c r="M67">
        <f t="shared" si="51"/>
        <v>46.808791188878885</v>
      </c>
      <c r="N67">
        <f t="shared" si="52"/>
        <v>35.972192131815795</v>
      </c>
      <c r="O67">
        <f t="shared" si="53"/>
        <v>4.278874440284546E-3</v>
      </c>
      <c r="P67">
        <f t="shared" si="54"/>
        <v>2.7445467878576495</v>
      </c>
      <c r="Q67">
        <f t="shared" si="55"/>
        <v>4.2751718138361464E-3</v>
      </c>
      <c r="R67">
        <f t="shared" si="56"/>
        <v>2.6723147752830338E-3</v>
      </c>
      <c r="S67">
        <f t="shared" si="57"/>
        <v>0</v>
      </c>
      <c r="T67">
        <f t="shared" si="58"/>
        <v>25.252333702828114</v>
      </c>
      <c r="U67">
        <f t="shared" si="59"/>
        <v>24.763300000000001</v>
      </c>
      <c r="V67">
        <f t="shared" si="60"/>
        <v>3.1350822067232018</v>
      </c>
      <c r="W67">
        <f t="shared" si="61"/>
        <v>49.927227227735486</v>
      </c>
      <c r="X67">
        <f t="shared" si="62"/>
        <v>1.6135383198212601</v>
      </c>
      <c r="Y67">
        <f t="shared" si="63"/>
        <v>3.2317803519537533</v>
      </c>
      <c r="Z67">
        <f t="shared" si="64"/>
        <v>1.5215438869019418</v>
      </c>
      <c r="AA67">
        <f t="shared" si="65"/>
        <v>-3.278248349011188</v>
      </c>
      <c r="AB67">
        <f t="shared" si="66"/>
        <v>75.402457675189666</v>
      </c>
      <c r="AC67">
        <f t="shared" si="67"/>
        <v>5.8123841881553417</v>
      </c>
      <c r="AD67">
        <f t="shared" si="68"/>
        <v>77.936593514333822</v>
      </c>
      <c r="AE67">
        <v>0</v>
      </c>
      <c r="AF67">
        <v>0</v>
      </c>
      <c r="AG67">
        <f t="shared" si="69"/>
        <v>1</v>
      </c>
      <c r="AH67">
        <f t="shared" si="70"/>
        <v>0</v>
      </c>
      <c r="AI67">
        <f t="shared" si="71"/>
        <v>47762.09963034805</v>
      </c>
      <c r="AJ67" t="s">
        <v>302</v>
      </c>
      <c r="AK67" t="s">
        <v>302</v>
      </c>
      <c r="AL67">
        <v>0</v>
      </c>
      <c r="AM67">
        <v>0</v>
      </c>
      <c r="AN67" t="e">
        <f t="shared" si="72"/>
        <v>#DIV/0!</v>
      </c>
      <c r="AO67">
        <v>0</v>
      </c>
      <c r="AP67" t="s">
        <v>302</v>
      </c>
      <c r="AQ67" t="s">
        <v>302</v>
      </c>
      <c r="AR67">
        <v>0</v>
      </c>
      <c r="AS67">
        <v>0</v>
      </c>
      <c r="AT67" t="e">
        <f t="shared" si="73"/>
        <v>#DIV/0!</v>
      </c>
      <c r="AU67">
        <v>0.5</v>
      </c>
      <c r="AV67">
        <f t="shared" si="74"/>
        <v>0</v>
      </c>
      <c r="AW67">
        <f t="shared" si="75"/>
        <v>-0.35642794566279029</v>
      </c>
      <c r="AX67" t="e">
        <f t="shared" si="76"/>
        <v>#DIV/0!</v>
      </c>
      <c r="AY67" t="e">
        <f t="shared" si="77"/>
        <v>#DIV/0!</v>
      </c>
      <c r="AZ67" t="e">
        <f t="shared" si="78"/>
        <v>#DIV/0!</v>
      </c>
      <c r="BA67" t="e">
        <f t="shared" si="79"/>
        <v>#DIV/0!</v>
      </c>
      <c r="BB67" t="s">
        <v>302</v>
      </c>
      <c r="BC67">
        <v>0</v>
      </c>
      <c r="BD67" t="e">
        <f t="shared" si="80"/>
        <v>#DIV/0!</v>
      </c>
      <c r="BE67" t="e">
        <f t="shared" si="81"/>
        <v>#DIV/0!</v>
      </c>
      <c r="BF67" t="e">
        <f t="shared" si="82"/>
        <v>#DIV/0!</v>
      </c>
      <c r="BG67" t="e">
        <f t="shared" si="83"/>
        <v>#DIV/0!</v>
      </c>
      <c r="BH67" t="e">
        <f t="shared" si="84"/>
        <v>#DIV/0!</v>
      </c>
      <c r="BI67" t="e">
        <f t="shared" si="85"/>
        <v>#DIV/0!</v>
      </c>
      <c r="BJ67" t="e">
        <f t="shared" si="86"/>
        <v>#DIV/0!</v>
      </c>
      <c r="BK67" t="e">
        <f t="shared" si="87"/>
        <v>#DIV/0!</v>
      </c>
      <c r="BL67">
        <f t="shared" si="88"/>
        <v>0</v>
      </c>
      <c r="BM67">
        <f t="shared" si="89"/>
        <v>0</v>
      </c>
      <c r="BN67">
        <f t="shared" si="90"/>
        <v>0</v>
      </c>
      <c r="BO67">
        <f t="shared" si="91"/>
        <v>0</v>
      </c>
      <c r="BP67">
        <v>6</v>
      </c>
      <c r="BQ67">
        <v>0.5</v>
      </c>
      <c r="BR67" t="s">
        <v>303</v>
      </c>
      <c r="BS67">
        <v>1634251423.5999999</v>
      </c>
      <c r="BT67">
        <v>400.226</v>
      </c>
      <c r="BU67">
        <v>400.03</v>
      </c>
      <c r="BV67">
        <v>17.952200000000001</v>
      </c>
      <c r="BW67">
        <v>17.9084</v>
      </c>
      <c r="BX67">
        <v>397.93799999999999</v>
      </c>
      <c r="BY67">
        <v>17.838000000000001</v>
      </c>
      <c r="BZ67">
        <v>1000.03</v>
      </c>
      <c r="CA67">
        <v>89.779799999999994</v>
      </c>
      <c r="CB67">
        <v>9.9898299999999995E-2</v>
      </c>
      <c r="CC67">
        <v>25.2729</v>
      </c>
      <c r="CD67">
        <v>24.763300000000001</v>
      </c>
      <c r="CE67">
        <v>999.9</v>
      </c>
      <c r="CF67">
        <v>0</v>
      </c>
      <c r="CG67">
        <v>0</v>
      </c>
      <c r="CH67">
        <v>10003.1</v>
      </c>
      <c r="CI67">
        <v>0</v>
      </c>
      <c r="CJ67">
        <v>1.5289399999999999E-3</v>
      </c>
      <c r="CK67">
        <v>0</v>
      </c>
      <c r="CL67">
        <v>0</v>
      </c>
      <c r="CM67">
        <v>0</v>
      </c>
      <c r="CN67">
        <v>0</v>
      </c>
      <c r="CO67">
        <v>2.4900000000000002</v>
      </c>
      <c r="CP67">
        <v>0</v>
      </c>
      <c r="CQ67">
        <v>-5.3</v>
      </c>
      <c r="CR67">
        <v>-1.49</v>
      </c>
      <c r="CS67">
        <v>36</v>
      </c>
      <c r="CT67">
        <v>41.186999999999998</v>
      </c>
      <c r="CU67">
        <v>37.561999999999998</v>
      </c>
      <c r="CV67">
        <v>41</v>
      </c>
      <c r="CW67">
        <v>36.186999999999998</v>
      </c>
      <c r="CX67">
        <v>0</v>
      </c>
      <c r="CY67">
        <v>0</v>
      </c>
      <c r="CZ67">
        <v>0</v>
      </c>
      <c r="DA67">
        <v>1347.5</v>
      </c>
      <c r="DB67">
        <v>0</v>
      </c>
      <c r="DC67">
        <v>1.5219230769230769</v>
      </c>
      <c r="DD67">
        <v>6.8741878786448609</v>
      </c>
      <c r="DE67">
        <v>-4.6300854690655431</v>
      </c>
      <c r="DF67">
        <v>-4.4588461538461539</v>
      </c>
      <c r="DG67">
        <v>15</v>
      </c>
      <c r="DH67">
        <v>1634251325.0999999</v>
      </c>
      <c r="DI67" t="s">
        <v>396</v>
      </c>
      <c r="DJ67">
        <v>1634251325.0999999</v>
      </c>
      <c r="DK67">
        <v>1634251320.5999999</v>
      </c>
      <c r="DL67">
        <v>136</v>
      </c>
      <c r="DM67">
        <v>5.3999999999999999E-2</v>
      </c>
      <c r="DN67">
        <v>2E-3</v>
      </c>
      <c r="DO67">
        <v>2.2879999999999998</v>
      </c>
      <c r="DP67">
        <v>0.112</v>
      </c>
      <c r="DQ67">
        <v>400</v>
      </c>
      <c r="DR67">
        <v>18</v>
      </c>
      <c r="DS67">
        <v>0.53</v>
      </c>
      <c r="DT67">
        <v>0.09</v>
      </c>
      <c r="DU67">
        <v>0.218913756097561</v>
      </c>
      <c r="DV67">
        <v>-6.8257839721212862E-4</v>
      </c>
      <c r="DW67">
        <v>1.5995598871489151E-2</v>
      </c>
      <c r="DX67">
        <v>1</v>
      </c>
      <c r="DY67">
        <v>1.6808823529411769</v>
      </c>
      <c r="DZ67">
        <v>-1.229416737109049</v>
      </c>
      <c r="EA67">
        <v>1.482508541086514</v>
      </c>
      <c r="EB67">
        <v>0</v>
      </c>
      <c r="EC67">
        <v>4.2530378048780487E-2</v>
      </c>
      <c r="ED67">
        <v>1.036306411149826E-2</v>
      </c>
      <c r="EE67">
        <v>1.8445704990873921E-3</v>
      </c>
      <c r="EF67">
        <v>1</v>
      </c>
      <c r="EG67">
        <v>2</v>
      </c>
      <c r="EH67">
        <v>3</v>
      </c>
      <c r="EI67" t="s">
        <v>309</v>
      </c>
      <c r="EJ67">
        <v>100</v>
      </c>
      <c r="EK67">
        <v>100</v>
      </c>
      <c r="EL67">
        <v>2.2879999999999998</v>
      </c>
      <c r="EM67">
        <v>0.1142</v>
      </c>
      <c r="EN67">
        <v>1.6753421314855239</v>
      </c>
      <c r="EO67">
        <v>1.948427853356016E-3</v>
      </c>
      <c r="EP67">
        <v>-1.17243448438673E-6</v>
      </c>
      <c r="EQ67">
        <v>3.7522437633766031E-10</v>
      </c>
      <c r="ER67">
        <v>-5.1799305456122068E-2</v>
      </c>
      <c r="ES67">
        <v>1.324990706552629E-3</v>
      </c>
      <c r="ET67">
        <v>4.5198677459254959E-4</v>
      </c>
      <c r="EU67">
        <v>-2.6198240979392152E-7</v>
      </c>
      <c r="EV67">
        <v>2</v>
      </c>
      <c r="EW67">
        <v>2078</v>
      </c>
      <c r="EX67">
        <v>1</v>
      </c>
      <c r="EY67">
        <v>28</v>
      </c>
      <c r="EZ67">
        <v>1.6</v>
      </c>
      <c r="FA67">
        <v>1.7</v>
      </c>
      <c r="FB67">
        <v>1.6198699999999999</v>
      </c>
      <c r="FC67">
        <v>2.5341800000000001</v>
      </c>
      <c r="FD67">
        <v>2.8491200000000001</v>
      </c>
      <c r="FE67">
        <v>3.1774900000000001</v>
      </c>
      <c r="FF67">
        <v>3.0981399999999999</v>
      </c>
      <c r="FG67">
        <v>2.4108900000000002</v>
      </c>
      <c r="FH67">
        <v>34.0092</v>
      </c>
      <c r="FI67">
        <v>15.392899999999999</v>
      </c>
      <c r="FJ67">
        <v>18</v>
      </c>
      <c r="FK67">
        <v>1063.23</v>
      </c>
      <c r="FL67">
        <v>745.75800000000004</v>
      </c>
      <c r="FM67">
        <v>25</v>
      </c>
      <c r="FN67">
        <v>23.860700000000001</v>
      </c>
      <c r="FO67">
        <v>30</v>
      </c>
      <c r="FP67">
        <v>23.625499999999999</v>
      </c>
      <c r="FQ67">
        <v>23.698799999999999</v>
      </c>
      <c r="FR67">
        <v>32.434399999999997</v>
      </c>
      <c r="FS67">
        <v>13.5512</v>
      </c>
      <c r="FT67">
        <v>50.040799999999997</v>
      </c>
      <c r="FU67">
        <v>25</v>
      </c>
      <c r="FV67">
        <v>400</v>
      </c>
      <c r="FW67">
        <v>17.930399999999999</v>
      </c>
      <c r="FX67">
        <v>101.321</v>
      </c>
      <c r="FY67">
        <v>101.604</v>
      </c>
    </row>
    <row r="68" spans="1:181" x14ac:dyDescent="0.2">
      <c r="A68">
        <v>50</v>
      </c>
      <c r="B68">
        <v>1634251847.0999999</v>
      </c>
      <c r="C68">
        <v>1826.599999904633</v>
      </c>
      <c r="D68" t="s">
        <v>423</v>
      </c>
      <c r="E68" t="s">
        <v>424</v>
      </c>
      <c r="F68" t="s">
        <v>300</v>
      </c>
      <c r="G68">
        <v>1634251847.0999999</v>
      </c>
      <c r="H68">
        <f t="shared" si="46"/>
        <v>3.5415814501248968E-4</v>
      </c>
      <c r="I68">
        <f t="shared" si="47"/>
        <v>0.35415814501248966</v>
      </c>
      <c r="J68">
        <f t="shared" si="48"/>
        <v>-0.78343640473274423</v>
      </c>
      <c r="K68">
        <f t="shared" si="49"/>
        <v>400.38400000000001</v>
      </c>
      <c r="L68">
        <f t="shared" si="50"/>
        <v>449.32604304810735</v>
      </c>
      <c r="M68">
        <f t="shared" si="51"/>
        <v>40.388142273072248</v>
      </c>
      <c r="N68">
        <f t="shared" si="52"/>
        <v>35.988935442432002</v>
      </c>
      <c r="O68">
        <f t="shared" si="53"/>
        <v>2.0767437584609208E-2</v>
      </c>
      <c r="P68">
        <f t="shared" si="54"/>
        <v>2.7418218239720704</v>
      </c>
      <c r="Q68">
        <f t="shared" si="55"/>
        <v>2.0680444383249608E-2</v>
      </c>
      <c r="R68">
        <f t="shared" si="56"/>
        <v>1.2933063251739808E-2</v>
      </c>
      <c r="S68">
        <f t="shared" si="57"/>
        <v>0</v>
      </c>
      <c r="T68">
        <f t="shared" si="58"/>
        <v>25.043917490960776</v>
      </c>
      <c r="U68">
        <f t="shared" si="59"/>
        <v>24.619399999999999</v>
      </c>
      <c r="V68">
        <f t="shared" si="60"/>
        <v>3.1082387942085745</v>
      </c>
      <c r="W68">
        <f t="shared" si="61"/>
        <v>50.185945114581273</v>
      </c>
      <c r="X68">
        <f t="shared" si="62"/>
        <v>1.6093108147872002</v>
      </c>
      <c r="Y68">
        <f t="shared" si="63"/>
        <v>3.2066962395804772</v>
      </c>
      <c r="Z68">
        <f t="shared" si="64"/>
        <v>1.4989279794213743</v>
      </c>
      <c r="AA68">
        <f t="shared" si="65"/>
        <v>-15.618374195050794</v>
      </c>
      <c r="AB68">
        <f t="shared" si="66"/>
        <v>77.249215505723214</v>
      </c>
      <c r="AC68">
        <f t="shared" si="67"/>
        <v>5.9524189133164738</v>
      </c>
      <c r="AD68">
        <f t="shared" si="68"/>
        <v>67.583260223988901</v>
      </c>
      <c r="AE68">
        <v>0</v>
      </c>
      <c r="AF68">
        <v>0</v>
      </c>
      <c r="AG68">
        <f t="shared" si="69"/>
        <v>1</v>
      </c>
      <c r="AH68">
        <f t="shared" si="70"/>
        <v>0</v>
      </c>
      <c r="AI68">
        <f t="shared" si="71"/>
        <v>47709.098351581924</v>
      </c>
      <c r="AJ68" t="s">
        <v>302</v>
      </c>
      <c r="AK68" t="s">
        <v>302</v>
      </c>
      <c r="AL68">
        <v>0</v>
      </c>
      <c r="AM68">
        <v>0</v>
      </c>
      <c r="AN68" t="e">
        <f t="shared" si="72"/>
        <v>#DIV/0!</v>
      </c>
      <c r="AO68">
        <v>0</v>
      </c>
      <c r="AP68" t="s">
        <v>302</v>
      </c>
      <c r="AQ68" t="s">
        <v>302</v>
      </c>
      <c r="AR68">
        <v>0</v>
      </c>
      <c r="AS68">
        <v>0</v>
      </c>
      <c r="AT68" t="e">
        <f t="shared" si="73"/>
        <v>#DIV/0!</v>
      </c>
      <c r="AU68">
        <v>0.5</v>
      </c>
      <c r="AV68">
        <f t="shared" si="74"/>
        <v>0</v>
      </c>
      <c r="AW68">
        <f t="shared" si="75"/>
        <v>-0.78343640473274423</v>
      </c>
      <c r="AX68" t="e">
        <f t="shared" si="76"/>
        <v>#DIV/0!</v>
      </c>
      <c r="AY68" t="e">
        <f t="shared" si="77"/>
        <v>#DIV/0!</v>
      </c>
      <c r="AZ68" t="e">
        <f t="shared" si="78"/>
        <v>#DIV/0!</v>
      </c>
      <c r="BA68" t="e">
        <f t="shared" si="79"/>
        <v>#DIV/0!</v>
      </c>
      <c r="BB68" t="s">
        <v>302</v>
      </c>
      <c r="BC68">
        <v>0</v>
      </c>
      <c r="BD68" t="e">
        <f t="shared" si="80"/>
        <v>#DIV/0!</v>
      </c>
      <c r="BE68" t="e">
        <f t="shared" si="81"/>
        <v>#DIV/0!</v>
      </c>
      <c r="BF68" t="e">
        <f t="shared" si="82"/>
        <v>#DIV/0!</v>
      </c>
      <c r="BG68" t="e">
        <f t="shared" si="83"/>
        <v>#DIV/0!</v>
      </c>
      <c r="BH68" t="e">
        <f t="shared" si="84"/>
        <v>#DIV/0!</v>
      </c>
      <c r="BI68" t="e">
        <f t="shared" si="85"/>
        <v>#DIV/0!</v>
      </c>
      <c r="BJ68" t="e">
        <f t="shared" si="86"/>
        <v>#DIV/0!</v>
      </c>
      <c r="BK68" t="e">
        <f t="shared" si="87"/>
        <v>#DIV/0!</v>
      </c>
      <c r="BL68">
        <f t="shared" si="88"/>
        <v>0</v>
      </c>
      <c r="BM68">
        <f t="shared" si="89"/>
        <v>0</v>
      </c>
      <c r="BN68">
        <f t="shared" si="90"/>
        <v>0</v>
      </c>
      <c r="BO68">
        <f t="shared" si="91"/>
        <v>0</v>
      </c>
      <c r="BP68">
        <v>6</v>
      </c>
      <c r="BQ68">
        <v>0.5</v>
      </c>
      <c r="BR68" t="s">
        <v>303</v>
      </c>
      <c r="BS68">
        <v>1634251847.0999999</v>
      </c>
      <c r="BT68">
        <v>400.38400000000001</v>
      </c>
      <c r="BU68">
        <v>399.99900000000002</v>
      </c>
      <c r="BV68">
        <v>17.9039</v>
      </c>
      <c r="BW68">
        <v>17.6952</v>
      </c>
      <c r="BX68">
        <v>398.11200000000002</v>
      </c>
      <c r="BY68">
        <v>17.791899999999998</v>
      </c>
      <c r="BZ68">
        <v>999.95399999999995</v>
      </c>
      <c r="CA68">
        <v>89.785899999999998</v>
      </c>
      <c r="CB68">
        <v>0.100148</v>
      </c>
      <c r="CC68">
        <v>25.141999999999999</v>
      </c>
      <c r="CD68">
        <v>24.619399999999999</v>
      </c>
      <c r="CE68">
        <v>999.9</v>
      </c>
      <c r="CF68">
        <v>0</v>
      </c>
      <c r="CG68">
        <v>0</v>
      </c>
      <c r="CH68">
        <v>9986.25</v>
      </c>
      <c r="CI68">
        <v>0</v>
      </c>
      <c r="CJ68">
        <v>1.5289399999999999E-3</v>
      </c>
      <c r="CK68">
        <v>0</v>
      </c>
      <c r="CL68">
        <v>0</v>
      </c>
      <c r="CM68">
        <v>0</v>
      </c>
      <c r="CN68">
        <v>0</v>
      </c>
      <c r="CO68">
        <v>0.66</v>
      </c>
      <c r="CP68">
        <v>0</v>
      </c>
      <c r="CQ68">
        <v>-10.82</v>
      </c>
      <c r="CR68">
        <v>-1.8</v>
      </c>
      <c r="CS68">
        <v>35</v>
      </c>
      <c r="CT68">
        <v>39.186999999999998</v>
      </c>
      <c r="CU68">
        <v>36.311999999999998</v>
      </c>
      <c r="CV68">
        <v>38.061999999999998</v>
      </c>
      <c r="CW68">
        <v>35.061999999999998</v>
      </c>
      <c r="CX68">
        <v>0</v>
      </c>
      <c r="CY68">
        <v>0</v>
      </c>
      <c r="CZ68">
        <v>0</v>
      </c>
      <c r="DA68">
        <v>1771.099999904633</v>
      </c>
      <c r="DB68">
        <v>0</v>
      </c>
      <c r="DC68">
        <v>2.4061538461538459</v>
      </c>
      <c r="DD68">
        <v>-10.006153809022621</v>
      </c>
      <c r="DE68">
        <v>0.50290609261135066</v>
      </c>
      <c r="DF68">
        <v>-7.8011538461538468</v>
      </c>
      <c r="DG68">
        <v>15</v>
      </c>
      <c r="DH68">
        <v>1634251741.0999999</v>
      </c>
      <c r="DI68" t="s">
        <v>425</v>
      </c>
      <c r="DJ68">
        <v>1634251741.0999999</v>
      </c>
      <c r="DK68">
        <v>1634251737.0999999</v>
      </c>
      <c r="DL68">
        <v>137</v>
      </c>
      <c r="DM68">
        <v>-1.7000000000000001E-2</v>
      </c>
      <c r="DN68">
        <v>-1E-3</v>
      </c>
      <c r="DO68">
        <v>2.2719999999999998</v>
      </c>
      <c r="DP68">
        <v>0.108</v>
      </c>
      <c r="DQ68">
        <v>400</v>
      </c>
      <c r="DR68">
        <v>18</v>
      </c>
      <c r="DS68">
        <v>0.24</v>
      </c>
      <c r="DT68">
        <v>0.12</v>
      </c>
      <c r="DU68">
        <v>0.38562458536585359</v>
      </c>
      <c r="DV68">
        <v>-0.1212070452961668</v>
      </c>
      <c r="DW68">
        <v>2.5836358479132172E-2</v>
      </c>
      <c r="DX68">
        <v>1</v>
      </c>
      <c r="DY68">
        <v>2.5452941176470589</v>
      </c>
      <c r="DZ68">
        <v>-4.832047076499312</v>
      </c>
      <c r="EA68">
        <v>1.5098894297151031</v>
      </c>
      <c r="EB68">
        <v>0</v>
      </c>
      <c r="EC68">
        <v>0.21883439024390239</v>
      </c>
      <c r="ED68">
        <v>-4.1346878048780483E-2</v>
      </c>
      <c r="EE68">
        <v>5.5959040633961994E-3</v>
      </c>
      <c r="EF68">
        <v>1</v>
      </c>
      <c r="EG68">
        <v>2</v>
      </c>
      <c r="EH68">
        <v>3</v>
      </c>
      <c r="EI68" t="s">
        <v>309</v>
      </c>
      <c r="EJ68">
        <v>100</v>
      </c>
      <c r="EK68">
        <v>100</v>
      </c>
      <c r="EL68">
        <v>2.2719999999999998</v>
      </c>
      <c r="EM68">
        <v>0.112</v>
      </c>
      <c r="EN68">
        <v>1.6587626693933919</v>
      </c>
      <c r="EO68">
        <v>1.948427853356016E-3</v>
      </c>
      <c r="EP68">
        <v>-1.17243448438673E-6</v>
      </c>
      <c r="EQ68">
        <v>3.7522437633766031E-10</v>
      </c>
      <c r="ER68">
        <v>-5.3183939359933929E-2</v>
      </c>
      <c r="ES68">
        <v>1.324990706552629E-3</v>
      </c>
      <c r="ET68">
        <v>4.5198677459254959E-4</v>
      </c>
      <c r="EU68">
        <v>-2.6198240979392152E-7</v>
      </c>
      <c r="EV68">
        <v>2</v>
      </c>
      <c r="EW68">
        <v>2078</v>
      </c>
      <c r="EX68">
        <v>1</v>
      </c>
      <c r="EY68">
        <v>28</v>
      </c>
      <c r="EZ68">
        <v>1.8</v>
      </c>
      <c r="FA68">
        <v>1.8</v>
      </c>
      <c r="FB68">
        <v>1.6198699999999999</v>
      </c>
      <c r="FC68">
        <v>2.5366200000000001</v>
      </c>
      <c r="FD68">
        <v>2.8491200000000001</v>
      </c>
      <c r="FE68">
        <v>3.1774900000000001</v>
      </c>
      <c r="FF68">
        <v>3.0981399999999999</v>
      </c>
      <c r="FG68">
        <v>2.4096700000000002</v>
      </c>
      <c r="FH68">
        <v>33.941299999999998</v>
      </c>
      <c r="FI68">
        <v>15.3316</v>
      </c>
      <c r="FJ68">
        <v>18</v>
      </c>
      <c r="FK68">
        <v>1063.1500000000001</v>
      </c>
      <c r="FL68">
        <v>747.17700000000002</v>
      </c>
      <c r="FM68">
        <v>24.9999</v>
      </c>
      <c r="FN68">
        <v>23.752700000000001</v>
      </c>
      <c r="FO68">
        <v>30</v>
      </c>
      <c r="FP68">
        <v>23.5259</v>
      </c>
      <c r="FQ68">
        <v>23.599699999999999</v>
      </c>
      <c r="FR68">
        <v>32.441499999999998</v>
      </c>
      <c r="FS68">
        <v>14.038</v>
      </c>
      <c r="FT68">
        <v>51.171999999999997</v>
      </c>
      <c r="FU68">
        <v>25</v>
      </c>
      <c r="FV68">
        <v>400</v>
      </c>
      <c r="FW68">
        <v>17.7469</v>
      </c>
      <c r="FX68">
        <v>101.348</v>
      </c>
      <c r="FY68">
        <v>101.63</v>
      </c>
    </row>
    <row r="69" spans="1:181" x14ac:dyDescent="0.2">
      <c r="A69">
        <v>51</v>
      </c>
      <c r="B69">
        <v>1634251852.0999999</v>
      </c>
      <c r="C69">
        <v>1831.599999904633</v>
      </c>
      <c r="D69" t="s">
        <v>426</v>
      </c>
      <c r="E69" t="s">
        <v>427</v>
      </c>
      <c r="F69" t="s">
        <v>300</v>
      </c>
      <c r="G69">
        <v>1634251852.0999999</v>
      </c>
      <c r="H69">
        <f t="shared" si="46"/>
        <v>3.6928469929631074E-4</v>
      </c>
      <c r="I69">
        <f t="shared" si="47"/>
        <v>0.36928469929631075</v>
      </c>
      <c r="J69">
        <f t="shared" si="48"/>
        <v>-0.82119759813316873</v>
      </c>
      <c r="K69">
        <f t="shared" si="49"/>
        <v>400.38900000000001</v>
      </c>
      <c r="L69">
        <f t="shared" si="50"/>
        <v>449.66192056571373</v>
      </c>
      <c r="M69">
        <f t="shared" si="51"/>
        <v>40.418403123001539</v>
      </c>
      <c r="N69">
        <f t="shared" si="52"/>
        <v>35.989447333355997</v>
      </c>
      <c r="O69">
        <f t="shared" si="53"/>
        <v>2.1650221852451371E-2</v>
      </c>
      <c r="P69">
        <f t="shared" si="54"/>
        <v>2.7478316951668651</v>
      </c>
      <c r="Q69">
        <f t="shared" si="55"/>
        <v>2.1555899571971703E-2</v>
      </c>
      <c r="R69">
        <f t="shared" si="56"/>
        <v>1.3480877350338111E-2</v>
      </c>
      <c r="S69">
        <f t="shared" si="57"/>
        <v>0</v>
      </c>
      <c r="T69">
        <f t="shared" si="58"/>
        <v>25.038635836686286</v>
      </c>
      <c r="U69">
        <f t="shared" si="59"/>
        <v>24.625900000000001</v>
      </c>
      <c r="V69">
        <f t="shared" si="60"/>
        <v>3.1094469715257871</v>
      </c>
      <c r="W69">
        <f t="shared" si="61"/>
        <v>50.210942606931596</v>
      </c>
      <c r="X69">
        <f t="shared" si="62"/>
        <v>1.6099877543256</v>
      </c>
      <c r="Y69">
        <f t="shared" si="63"/>
        <v>3.2064479787386864</v>
      </c>
      <c r="Z69">
        <f t="shared" si="64"/>
        <v>1.499459217200187</v>
      </c>
      <c r="AA69">
        <f t="shared" si="65"/>
        <v>-16.285455238967305</v>
      </c>
      <c r="AB69">
        <f t="shared" si="66"/>
        <v>76.263039489695217</v>
      </c>
      <c r="AC69">
        <f t="shared" si="67"/>
        <v>5.8637302452045201</v>
      </c>
      <c r="AD69">
        <f t="shared" si="68"/>
        <v>65.841314495932437</v>
      </c>
      <c r="AE69">
        <v>0</v>
      </c>
      <c r="AF69">
        <v>0</v>
      </c>
      <c r="AG69">
        <f t="shared" si="69"/>
        <v>1</v>
      </c>
      <c r="AH69">
        <f t="shared" si="70"/>
        <v>0</v>
      </c>
      <c r="AI69">
        <f t="shared" si="71"/>
        <v>47872.794278908572</v>
      </c>
      <c r="AJ69" t="s">
        <v>302</v>
      </c>
      <c r="AK69" t="s">
        <v>302</v>
      </c>
      <c r="AL69">
        <v>0</v>
      </c>
      <c r="AM69">
        <v>0</v>
      </c>
      <c r="AN69" t="e">
        <f t="shared" si="72"/>
        <v>#DIV/0!</v>
      </c>
      <c r="AO69">
        <v>0</v>
      </c>
      <c r="AP69" t="s">
        <v>302</v>
      </c>
      <c r="AQ69" t="s">
        <v>302</v>
      </c>
      <c r="AR69">
        <v>0</v>
      </c>
      <c r="AS69">
        <v>0</v>
      </c>
      <c r="AT69" t="e">
        <f t="shared" si="73"/>
        <v>#DIV/0!</v>
      </c>
      <c r="AU69">
        <v>0.5</v>
      </c>
      <c r="AV69">
        <f t="shared" si="74"/>
        <v>0</v>
      </c>
      <c r="AW69">
        <f t="shared" si="75"/>
        <v>-0.82119759813316873</v>
      </c>
      <c r="AX69" t="e">
        <f t="shared" si="76"/>
        <v>#DIV/0!</v>
      </c>
      <c r="AY69" t="e">
        <f t="shared" si="77"/>
        <v>#DIV/0!</v>
      </c>
      <c r="AZ69" t="e">
        <f t="shared" si="78"/>
        <v>#DIV/0!</v>
      </c>
      <c r="BA69" t="e">
        <f t="shared" si="79"/>
        <v>#DIV/0!</v>
      </c>
      <c r="BB69" t="s">
        <v>302</v>
      </c>
      <c r="BC69">
        <v>0</v>
      </c>
      <c r="BD69" t="e">
        <f t="shared" si="80"/>
        <v>#DIV/0!</v>
      </c>
      <c r="BE69" t="e">
        <f t="shared" si="81"/>
        <v>#DIV/0!</v>
      </c>
      <c r="BF69" t="e">
        <f t="shared" si="82"/>
        <v>#DIV/0!</v>
      </c>
      <c r="BG69" t="e">
        <f t="shared" si="83"/>
        <v>#DIV/0!</v>
      </c>
      <c r="BH69" t="e">
        <f t="shared" si="84"/>
        <v>#DIV/0!</v>
      </c>
      <c r="BI69" t="e">
        <f t="shared" si="85"/>
        <v>#DIV/0!</v>
      </c>
      <c r="BJ69" t="e">
        <f t="shared" si="86"/>
        <v>#DIV/0!</v>
      </c>
      <c r="BK69" t="e">
        <f t="shared" si="87"/>
        <v>#DIV/0!</v>
      </c>
      <c r="BL69">
        <f t="shared" si="88"/>
        <v>0</v>
      </c>
      <c r="BM69">
        <f t="shared" si="89"/>
        <v>0</v>
      </c>
      <c r="BN69">
        <f t="shared" si="90"/>
        <v>0</v>
      </c>
      <c r="BO69">
        <f t="shared" si="91"/>
        <v>0</v>
      </c>
      <c r="BP69">
        <v>6</v>
      </c>
      <c r="BQ69">
        <v>0.5</v>
      </c>
      <c r="BR69" t="s">
        <v>303</v>
      </c>
      <c r="BS69">
        <v>1634251852.0999999</v>
      </c>
      <c r="BT69">
        <v>400.38900000000001</v>
      </c>
      <c r="BU69">
        <v>399.98500000000001</v>
      </c>
      <c r="BV69">
        <v>17.9114</v>
      </c>
      <c r="BW69">
        <v>17.6938</v>
      </c>
      <c r="BX69">
        <v>398.11599999999999</v>
      </c>
      <c r="BY69">
        <v>17.799199999999999</v>
      </c>
      <c r="BZ69">
        <v>1000.01</v>
      </c>
      <c r="CA69">
        <v>89.786199999999994</v>
      </c>
      <c r="CB69">
        <v>0.100004</v>
      </c>
      <c r="CC69">
        <v>25.140699999999999</v>
      </c>
      <c r="CD69">
        <v>24.625900000000001</v>
      </c>
      <c r="CE69">
        <v>999.9</v>
      </c>
      <c r="CF69">
        <v>0</v>
      </c>
      <c r="CG69">
        <v>0</v>
      </c>
      <c r="CH69">
        <v>10021.9</v>
      </c>
      <c r="CI69">
        <v>0</v>
      </c>
      <c r="CJ69">
        <v>1.5289399999999999E-3</v>
      </c>
      <c r="CK69">
        <v>0</v>
      </c>
      <c r="CL69">
        <v>0</v>
      </c>
      <c r="CM69">
        <v>0</v>
      </c>
      <c r="CN69">
        <v>0</v>
      </c>
      <c r="CO69">
        <v>0.05</v>
      </c>
      <c r="CP69">
        <v>0</v>
      </c>
      <c r="CQ69">
        <v>-6.41</v>
      </c>
      <c r="CR69">
        <v>-0.87</v>
      </c>
      <c r="CS69">
        <v>33.875</v>
      </c>
      <c r="CT69">
        <v>39.25</v>
      </c>
      <c r="CU69">
        <v>36.561999999999998</v>
      </c>
      <c r="CV69">
        <v>38.186999999999998</v>
      </c>
      <c r="CW69">
        <v>35.125</v>
      </c>
      <c r="CX69">
        <v>0</v>
      </c>
      <c r="CY69">
        <v>0</v>
      </c>
      <c r="CZ69">
        <v>0</v>
      </c>
      <c r="DA69">
        <v>1775.8999998569491</v>
      </c>
      <c r="DB69">
        <v>0</v>
      </c>
      <c r="DC69">
        <v>2.1288461538461538</v>
      </c>
      <c r="DD69">
        <v>-9.5449572536403053</v>
      </c>
      <c r="DE69">
        <v>-0.35931620253727953</v>
      </c>
      <c r="DF69">
        <v>-8.2219230769230762</v>
      </c>
      <c r="DG69">
        <v>15</v>
      </c>
      <c r="DH69">
        <v>1634251741.0999999</v>
      </c>
      <c r="DI69" t="s">
        <v>425</v>
      </c>
      <c r="DJ69">
        <v>1634251741.0999999</v>
      </c>
      <c r="DK69">
        <v>1634251737.0999999</v>
      </c>
      <c r="DL69">
        <v>137</v>
      </c>
      <c r="DM69">
        <v>-1.7000000000000001E-2</v>
      </c>
      <c r="DN69">
        <v>-1E-3</v>
      </c>
      <c r="DO69">
        <v>2.2719999999999998</v>
      </c>
      <c r="DP69">
        <v>0.108</v>
      </c>
      <c r="DQ69">
        <v>400</v>
      </c>
      <c r="DR69">
        <v>18</v>
      </c>
      <c r="DS69">
        <v>0.24</v>
      </c>
      <c r="DT69">
        <v>0.12</v>
      </c>
      <c r="DU69">
        <v>0.38548829268292678</v>
      </c>
      <c r="DV69">
        <v>-0.14265370034843181</v>
      </c>
      <c r="DW69">
        <v>2.493564555962632E-2</v>
      </c>
      <c r="DX69">
        <v>1</v>
      </c>
      <c r="DY69">
        <v>2.3241176470588241</v>
      </c>
      <c r="DZ69">
        <v>-4.5245984784446307</v>
      </c>
      <c r="EA69">
        <v>1.433254457205819</v>
      </c>
      <c r="EB69">
        <v>0</v>
      </c>
      <c r="EC69">
        <v>0.21699880487804879</v>
      </c>
      <c r="ED69">
        <v>-4.092664808362307E-2</v>
      </c>
      <c r="EE69">
        <v>5.7874058648805914E-3</v>
      </c>
      <c r="EF69">
        <v>1</v>
      </c>
      <c r="EG69">
        <v>2</v>
      </c>
      <c r="EH69">
        <v>3</v>
      </c>
      <c r="EI69" t="s">
        <v>309</v>
      </c>
      <c r="EJ69">
        <v>100</v>
      </c>
      <c r="EK69">
        <v>100</v>
      </c>
      <c r="EL69">
        <v>2.2730000000000001</v>
      </c>
      <c r="EM69">
        <v>0.11219999999999999</v>
      </c>
      <c r="EN69">
        <v>1.6587626693933919</v>
      </c>
      <c r="EO69">
        <v>1.948427853356016E-3</v>
      </c>
      <c r="EP69">
        <v>-1.17243448438673E-6</v>
      </c>
      <c r="EQ69">
        <v>3.7522437633766031E-10</v>
      </c>
      <c r="ER69">
        <v>-5.3183939359933929E-2</v>
      </c>
      <c r="ES69">
        <v>1.324990706552629E-3</v>
      </c>
      <c r="ET69">
        <v>4.5198677459254959E-4</v>
      </c>
      <c r="EU69">
        <v>-2.6198240979392152E-7</v>
      </c>
      <c r="EV69">
        <v>2</v>
      </c>
      <c r="EW69">
        <v>2078</v>
      </c>
      <c r="EX69">
        <v>1</v>
      </c>
      <c r="EY69">
        <v>28</v>
      </c>
      <c r="EZ69">
        <v>1.9</v>
      </c>
      <c r="FA69">
        <v>1.9</v>
      </c>
      <c r="FB69">
        <v>1.6198699999999999</v>
      </c>
      <c r="FC69">
        <v>2.5451700000000002</v>
      </c>
      <c r="FD69">
        <v>2.8491200000000001</v>
      </c>
      <c r="FE69">
        <v>3.1774900000000001</v>
      </c>
      <c r="FF69">
        <v>3.0981399999999999</v>
      </c>
      <c r="FG69">
        <v>2.3718300000000001</v>
      </c>
      <c r="FH69">
        <v>33.941299999999998</v>
      </c>
      <c r="FI69">
        <v>15.3141</v>
      </c>
      <c r="FJ69">
        <v>18</v>
      </c>
      <c r="FK69">
        <v>1062.73</v>
      </c>
      <c r="FL69">
        <v>746.94299999999998</v>
      </c>
      <c r="FM69">
        <v>25</v>
      </c>
      <c r="FN69">
        <v>23.750699999999998</v>
      </c>
      <c r="FO69">
        <v>30</v>
      </c>
      <c r="FP69">
        <v>23.5244</v>
      </c>
      <c r="FQ69">
        <v>23.597899999999999</v>
      </c>
      <c r="FR69">
        <v>32.440899999999999</v>
      </c>
      <c r="FS69">
        <v>14.038</v>
      </c>
      <c r="FT69">
        <v>51.171999999999997</v>
      </c>
      <c r="FU69">
        <v>25</v>
      </c>
      <c r="FV69">
        <v>400</v>
      </c>
      <c r="FW69">
        <v>17.7469</v>
      </c>
      <c r="FX69">
        <v>101.349</v>
      </c>
      <c r="FY69">
        <v>101.631</v>
      </c>
    </row>
    <row r="70" spans="1:181" x14ac:dyDescent="0.2">
      <c r="A70">
        <v>52</v>
      </c>
      <c r="B70">
        <v>1634251857.0999999</v>
      </c>
      <c r="C70">
        <v>1836.599999904633</v>
      </c>
      <c r="D70" t="s">
        <v>428</v>
      </c>
      <c r="E70" t="s">
        <v>429</v>
      </c>
      <c r="F70" t="s">
        <v>300</v>
      </c>
      <c r="G70">
        <v>1634251857.0999999</v>
      </c>
      <c r="H70">
        <f t="shared" si="46"/>
        <v>3.726659994495465E-4</v>
      </c>
      <c r="I70">
        <f t="shared" si="47"/>
        <v>0.37266599944954648</v>
      </c>
      <c r="J70">
        <f t="shared" si="48"/>
        <v>-0.78419016419755738</v>
      </c>
      <c r="K70">
        <f t="shared" si="49"/>
        <v>400.37299999999999</v>
      </c>
      <c r="L70">
        <f t="shared" si="50"/>
        <v>446.41029104380505</v>
      </c>
      <c r="M70">
        <f t="shared" si="51"/>
        <v>40.125572136163413</v>
      </c>
      <c r="N70">
        <f t="shared" si="52"/>
        <v>35.987511970900606</v>
      </c>
      <c r="O70">
        <f t="shared" si="53"/>
        <v>2.1852880561146995E-2</v>
      </c>
      <c r="P70">
        <f t="shared" si="54"/>
        <v>2.7430728738210641</v>
      </c>
      <c r="Q70">
        <f t="shared" si="55"/>
        <v>2.1756622510355369E-2</v>
      </c>
      <c r="R70">
        <f t="shared" si="56"/>
        <v>1.360650201734322E-2</v>
      </c>
      <c r="S70">
        <f t="shared" si="57"/>
        <v>0</v>
      </c>
      <c r="T70">
        <f t="shared" si="58"/>
        <v>25.035435267146852</v>
      </c>
      <c r="U70">
        <f t="shared" si="59"/>
        <v>24.624199999999998</v>
      </c>
      <c r="V70">
        <f t="shared" si="60"/>
        <v>3.1091309470572845</v>
      </c>
      <c r="W70">
        <f t="shared" si="61"/>
        <v>50.215127251114275</v>
      </c>
      <c r="X70">
        <f t="shared" si="62"/>
        <v>1.6099205694679801</v>
      </c>
      <c r="Y70">
        <f t="shared" si="63"/>
        <v>3.206046977471825</v>
      </c>
      <c r="Z70">
        <f t="shared" si="64"/>
        <v>1.4992103775893044</v>
      </c>
      <c r="AA70">
        <f t="shared" si="65"/>
        <v>-16.434570575725001</v>
      </c>
      <c r="AB70">
        <f t="shared" si="66"/>
        <v>76.071809831458452</v>
      </c>
      <c r="AC70">
        <f t="shared" si="67"/>
        <v>5.8590620008666709</v>
      </c>
      <c r="AD70">
        <f t="shared" si="68"/>
        <v>65.49630125660012</v>
      </c>
      <c r="AE70">
        <v>0</v>
      </c>
      <c r="AF70">
        <v>0</v>
      </c>
      <c r="AG70">
        <f t="shared" si="69"/>
        <v>1</v>
      </c>
      <c r="AH70">
        <f t="shared" si="70"/>
        <v>0</v>
      </c>
      <c r="AI70">
        <f t="shared" si="71"/>
        <v>47743.645281003228</v>
      </c>
      <c r="AJ70" t="s">
        <v>302</v>
      </c>
      <c r="AK70" t="s">
        <v>302</v>
      </c>
      <c r="AL70">
        <v>0</v>
      </c>
      <c r="AM70">
        <v>0</v>
      </c>
      <c r="AN70" t="e">
        <f t="shared" si="72"/>
        <v>#DIV/0!</v>
      </c>
      <c r="AO70">
        <v>0</v>
      </c>
      <c r="AP70" t="s">
        <v>302</v>
      </c>
      <c r="AQ70" t="s">
        <v>302</v>
      </c>
      <c r="AR70">
        <v>0</v>
      </c>
      <c r="AS70">
        <v>0</v>
      </c>
      <c r="AT70" t="e">
        <f t="shared" si="73"/>
        <v>#DIV/0!</v>
      </c>
      <c r="AU70">
        <v>0.5</v>
      </c>
      <c r="AV70">
        <f t="shared" si="74"/>
        <v>0</v>
      </c>
      <c r="AW70">
        <f t="shared" si="75"/>
        <v>-0.78419016419755738</v>
      </c>
      <c r="AX70" t="e">
        <f t="shared" si="76"/>
        <v>#DIV/0!</v>
      </c>
      <c r="AY70" t="e">
        <f t="shared" si="77"/>
        <v>#DIV/0!</v>
      </c>
      <c r="AZ70" t="e">
        <f t="shared" si="78"/>
        <v>#DIV/0!</v>
      </c>
      <c r="BA70" t="e">
        <f t="shared" si="79"/>
        <v>#DIV/0!</v>
      </c>
      <c r="BB70" t="s">
        <v>302</v>
      </c>
      <c r="BC70">
        <v>0</v>
      </c>
      <c r="BD70" t="e">
        <f t="shared" si="80"/>
        <v>#DIV/0!</v>
      </c>
      <c r="BE70" t="e">
        <f t="shared" si="81"/>
        <v>#DIV/0!</v>
      </c>
      <c r="BF70" t="e">
        <f t="shared" si="82"/>
        <v>#DIV/0!</v>
      </c>
      <c r="BG70" t="e">
        <f t="shared" si="83"/>
        <v>#DIV/0!</v>
      </c>
      <c r="BH70" t="e">
        <f t="shared" si="84"/>
        <v>#DIV/0!</v>
      </c>
      <c r="BI70" t="e">
        <f t="shared" si="85"/>
        <v>#DIV/0!</v>
      </c>
      <c r="BJ70" t="e">
        <f t="shared" si="86"/>
        <v>#DIV/0!</v>
      </c>
      <c r="BK70" t="e">
        <f t="shared" si="87"/>
        <v>#DIV/0!</v>
      </c>
      <c r="BL70">
        <f t="shared" si="88"/>
        <v>0</v>
      </c>
      <c r="BM70">
        <f t="shared" si="89"/>
        <v>0</v>
      </c>
      <c r="BN70">
        <f t="shared" si="90"/>
        <v>0</v>
      </c>
      <c r="BO70">
        <f t="shared" si="91"/>
        <v>0</v>
      </c>
      <c r="BP70">
        <v>6</v>
      </c>
      <c r="BQ70">
        <v>0.5</v>
      </c>
      <c r="BR70" t="s">
        <v>303</v>
      </c>
      <c r="BS70">
        <v>1634251857.0999999</v>
      </c>
      <c r="BT70">
        <v>400.37299999999999</v>
      </c>
      <c r="BU70">
        <v>399.99200000000002</v>
      </c>
      <c r="BV70">
        <v>17.910900000000002</v>
      </c>
      <c r="BW70">
        <v>17.691299999999998</v>
      </c>
      <c r="BX70">
        <v>398.101</v>
      </c>
      <c r="BY70">
        <v>17.7988</v>
      </c>
      <c r="BZ70">
        <v>999.976</v>
      </c>
      <c r="CA70">
        <v>89.785200000000003</v>
      </c>
      <c r="CB70">
        <v>9.9762199999999995E-2</v>
      </c>
      <c r="CC70">
        <v>25.1386</v>
      </c>
      <c r="CD70">
        <v>24.624199999999998</v>
      </c>
      <c r="CE70">
        <v>999.9</v>
      </c>
      <c r="CF70">
        <v>0</v>
      </c>
      <c r="CG70">
        <v>0</v>
      </c>
      <c r="CH70">
        <v>9993.75</v>
      </c>
      <c r="CI70">
        <v>0</v>
      </c>
      <c r="CJ70">
        <v>1.5289399999999999E-3</v>
      </c>
      <c r="CK70">
        <v>0</v>
      </c>
      <c r="CL70">
        <v>0</v>
      </c>
      <c r="CM70">
        <v>0</v>
      </c>
      <c r="CN70">
        <v>0</v>
      </c>
      <c r="CO70">
        <v>-0.42</v>
      </c>
      <c r="CP70">
        <v>0</v>
      </c>
      <c r="CQ70">
        <v>-9.6</v>
      </c>
      <c r="CR70">
        <v>-1.58</v>
      </c>
      <c r="CS70">
        <v>35.311999999999998</v>
      </c>
      <c r="CT70">
        <v>39.311999999999998</v>
      </c>
      <c r="CU70">
        <v>36.311999999999998</v>
      </c>
      <c r="CV70">
        <v>38.25</v>
      </c>
      <c r="CW70">
        <v>35.061999999999998</v>
      </c>
      <c r="CX70">
        <v>0</v>
      </c>
      <c r="CY70">
        <v>0</v>
      </c>
      <c r="CZ70">
        <v>0</v>
      </c>
      <c r="DA70">
        <v>1780.6999998092649</v>
      </c>
      <c r="DB70">
        <v>0</v>
      </c>
      <c r="DC70">
        <v>1.800384615384615</v>
      </c>
      <c r="DD70">
        <v>0.66700856614055148</v>
      </c>
      <c r="DE70">
        <v>-0.44205120650135832</v>
      </c>
      <c r="DF70">
        <v>-8.3134615384615369</v>
      </c>
      <c r="DG70">
        <v>15</v>
      </c>
      <c r="DH70">
        <v>1634251741.0999999</v>
      </c>
      <c r="DI70" t="s">
        <v>425</v>
      </c>
      <c r="DJ70">
        <v>1634251741.0999999</v>
      </c>
      <c r="DK70">
        <v>1634251737.0999999</v>
      </c>
      <c r="DL70">
        <v>137</v>
      </c>
      <c r="DM70">
        <v>-1.7000000000000001E-2</v>
      </c>
      <c r="DN70">
        <v>-1E-3</v>
      </c>
      <c r="DO70">
        <v>2.2719999999999998</v>
      </c>
      <c r="DP70">
        <v>0.108</v>
      </c>
      <c r="DQ70">
        <v>400</v>
      </c>
      <c r="DR70">
        <v>18</v>
      </c>
      <c r="DS70">
        <v>0.24</v>
      </c>
      <c r="DT70">
        <v>0.12</v>
      </c>
      <c r="DU70">
        <v>0.38664575609756102</v>
      </c>
      <c r="DV70">
        <v>5.3583303135888903E-2</v>
      </c>
      <c r="DW70">
        <v>2.535281837489212E-2</v>
      </c>
      <c r="DX70">
        <v>1</v>
      </c>
      <c r="DY70">
        <v>2.246857142857142</v>
      </c>
      <c r="DZ70">
        <v>-3.7434833659491118</v>
      </c>
      <c r="EA70">
        <v>1.2960969351503471</v>
      </c>
      <c r="EB70">
        <v>0</v>
      </c>
      <c r="EC70">
        <v>0.21614521951219509</v>
      </c>
      <c r="ED70">
        <v>-6.2809547038321064E-3</v>
      </c>
      <c r="EE70">
        <v>5.1634657179172863E-3</v>
      </c>
      <c r="EF70">
        <v>1</v>
      </c>
      <c r="EG70">
        <v>2</v>
      </c>
      <c r="EH70">
        <v>3</v>
      </c>
      <c r="EI70" t="s">
        <v>309</v>
      </c>
      <c r="EJ70">
        <v>100</v>
      </c>
      <c r="EK70">
        <v>100</v>
      </c>
      <c r="EL70">
        <v>2.2719999999999998</v>
      </c>
      <c r="EM70">
        <v>0.11210000000000001</v>
      </c>
      <c r="EN70">
        <v>1.6587626693933919</v>
      </c>
      <c r="EO70">
        <v>1.948427853356016E-3</v>
      </c>
      <c r="EP70">
        <v>-1.17243448438673E-6</v>
      </c>
      <c r="EQ70">
        <v>3.7522437633766031E-10</v>
      </c>
      <c r="ER70">
        <v>-5.3183939359933929E-2</v>
      </c>
      <c r="ES70">
        <v>1.324990706552629E-3</v>
      </c>
      <c r="ET70">
        <v>4.5198677459254959E-4</v>
      </c>
      <c r="EU70">
        <v>-2.6198240979392152E-7</v>
      </c>
      <c r="EV70">
        <v>2</v>
      </c>
      <c r="EW70">
        <v>2078</v>
      </c>
      <c r="EX70">
        <v>1</v>
      </c>
      <c r="EY70">
        <v>28</v>
      </c>
      <c r="EZ70">
        <v>1.9</v>
      </c>
      <c r="FA70">
        <v>2</v>
      </c>
      <c r="FB70">
        <v>1.6198699999999999</v>
      </c>
      <c r="FC70">
        <v>2.5329600000000001</v>
      </c>
      <c r="FD70">
        <v>2.8491200000000001</v>
      </c>
      <c r="FE70">
        <v>3.1774900000000001</v>
      </c>
      <c r="FF70">
        <v>3.0981399999999999</v>
      </c>
      <c r="FG70">
        <v>2.4072300000000002</v>
      </c>
      <c r="FH70">
        <v>33.941299999999998</v>
      </c>
      <c r="FI70">
        <v>15.3316</v>
      </c>
      <c r="FJ70">
        <v>18</v>
      </c>
      <c r="FK70">
        <v>1062.25</v>
      </c>
      <c r="FL70">
        <v>747.17700000000002</v>
      </c>
      <c r="FM70">
        <v>25</v>
      </c>
      <c r="FN70">
        <v>23.748699999999999</v>
      </c>
      <c r="FO70">
        <v>29.9999</v>
      </c>
      <c r="FP70">
        <v>23.5228</v>
      </c>
      <c r="FQ70">
        <v>23.596399999999999</v>
      </c>
      <c r="FR70">
        <v>32.441800000000001</v>
      </c>
      <c r="FS70">
        <v>14.038</v>
      </c>
      <c r="FT70">
        <v>51.171999999999997</v>
      </c>
      <c r="FU70">
        <v>25</v>
      </c>
      <c r="FV70">
        <v>400</v>
      </c>
      <c r="FW70">
        <v>17.7469</v>
      </c>
      <c r="FX70">
        <v>101.351</v>
      </c>
      <c r="FY70">
        <v>101.631</v>
      </c>
    </row>
    <row r="71" spans="1:181" x14ac:dyDescent="0.2">
      <c r="A71">
        <v>53</v>
      </c>
      <c r="B71">
        <v>1634251862.0999999</v>
      </c>
      <c r="C71">
        <v>1841.599999904633</v>
      </c>
      <c r="D71" t="s">
        <v>430</v>
      </c>
      <c r="E71" t="s">
        <v>431</v>
      </c>
      <c r="F71" t="s">
        <v>300</v>
      </c>
      <c r="G71">
        <v>1634251862.0999999</v>
      </c>
      <c r="H71">
        <f t="shared" si="46"/>
        <v>3.7266362920637577E-4</v>
      </c>
      <c r="I71">
        <f t="shared" si="47"/>
        <v>0.37266362920637575</v>
      </c>
      <c r="J71">
        <f t="shared" si="48"/>
        <v>-0.84420208741589975</v>
      </c>
      <c r="K71">
        <f t="shared" si="49"/>
        <v>400.41699999999997</v>
      </c>
      <c r="L71">
        <f t="shared" si="50"/>
        <v>450.83513479076157</v>
      </c>
      <c r="M71">
        <f t="shared" si="51"/>
        <v>40.526286643370739</v>
      </c>
      <c r="N71">
        <f t="shared" si="52"/>
        <v>35.994120392612999</v>
      </c>
      <c r="O71">
        <f t="shared" si="53"/>
        <v>2.183921951767108E-2</v>
      </c>
      <c r="P71">
        <f t="shared" si="54"/>
        <v>2.7425590049741237</v>
      </c>
      <c r="Q71">
        <f t="shared" si="55"/>
        <v>2.1743063564811545E-2</v>
      </c>
      <c r="R71">
        <f t="shared" si="56"/>
        <v>1.3598018556234307E-2</v>
      </c>
      <c r="S71">
        <f t="shared" si="57"/>
        <v>0</v>
      </c>
      <c r="T71">
        <f t="shared" si="58"/>
        <v>25.034117882717151</v>
      </c>
      <c r="U71">
        <f t="shared" si="59"/>
        <v>24.628799999999998</v>
      </c>
      <c r="V71">
        <f t="shared" si="60"/>
        <v>3.1099861368887214</v>
      </c>
      <c r="W71">
        <f t="shared" si="61"/>
        <v>50.21346439408606</v>
      </c>
      <c r="X71">
        <f t="shared" si="62"/>
        <v>1.6097426191763997</v>
      </c>
      <c r="Y71">
        <f t="shared" si="63"/>
        <v>3.2057987605531331</v>
      </c>
      <c r="Z71">
        <f t="shared" si="64"/>
        <v>1.5002435177123217</v>
      </c>
      <c r="AA71">
        <f t="shared" si="65"/>
        <v>-16.43446604800117</v>
      </c>
      <c r="AB71">
        <f t="shared" si="66"/>
        <v>75.1852036872301</v>
      </c>
      <c r="AC71">
        <f t="shared" si="67"/>
        <v>5.7919566206365838</v>
      </c>
      <c r="AD71">
        <f t="shared" si="68"/>
        <v>64.542694259865513</v>
      </c>
      <c r="AE71">
        <v>0</v>
      </c>
      <c r="AF71">
        <v>0</v>
      </c>
      <c r="AG71">
        <f t="shared" si="69"/>
        <v>1</v>
      </c>
      <c r="AH71">
        <f t="shared" si="70"/>
        <v>0</v>
      </c>
      <c r="AI71">
        <f t="shared" si="71"/>
        <v>47730.015782790477</v>
      </c>
      <c r="AJ71" t="s">
        <v>302</v>
      </c>
      <c r="AK71" t="s">
        <v>302</v>
      </c>
      <c r="AL71">
        <v>0</v>
      </c>
      <c r="AM71">
        <v>0</v>
      </c>
      <c r="AN71" t="e">
        <f t="shared" si="72"/>
        <v>#DIV/0!</v>
      </c>
      <c r="AO71">
        <v>0</v>
      </c>
      <c r="AP71" t="s">
        <v>302</v>
      </c>
      <c r="AQ71" t="s">
        <v>302</v>
      </c>
      <c r="AR71">
        <v>0</v>
      </c>
      <c r="AS71">
        <v>0</v>
      </c>
      <c r="AT71" t="e">
        <f t="shared" si="73"/>
        <v>#DIV/0!</v>
      </c>
      <c r="AU71">
        <v>0.5</v>
      </c>
      <c r="AV71">
        <f t="shared" si="74"/>
        <v>0</v>
      </c>
      <c r="AW71">
        <f t="shared" si="75"/>
        <v>-0.84420208741589975</v>
      </c>
      <c r="AX71" t="e">
        <f t="shared" si="76"/>
        <v>#DIV/0!</v>
      </c>
      <c r="AY71" t="e">
        <f t="shared" si="77"/>
        <v>#DIV/0!</v>
      </c>
      <c r="AZ71" t="e">
        <f t="shared" si="78"/>
        <v>#DIV/0!</v>
      </c>
      <c r="BA71" t="e">
        <f t="shared" si="79"/>
        <v>#DIV/0!</v>
      </c>
      <c r="BB71" t="s">
        <v>302</v>
      </c>
      <c r="BC71">
        <v>0</v>
      </c>
      <c r="BD71" t="e">
        <f t="shared" si="80"/>
        <v>#DIV/0!</v>
      </c>
      <c r="BE71" t="e">
        <f t="shared" si="81"/>
        <v>#DIV/0!</v>
      </c>
      <c r="BF71" t="e">
        <f t="shared" si="82"/>
        <v>#DIV/0!</v>
      </c>
      <c r="BG71" t="e">
        <f t="shared" si="83"/>
        <v>#DIV/0!</v>
      </c>
      <c r="BH71" t="e">
        <f t="shared" si="84"/>
        <v>#DIV/0!</v>
      </c>
      <c r="BI71" t="e">
        <f t="shared" si="85"/>
        <v>#DIV/0!</v>
      </c>
      <c r="BJ71" t="e">
        <f t="shared" si="86"/>
        <v>#DIV/0!</v>
      </c>
      <c r="BK71" t="e">
        <f t="shared" si="87"/>
        <v>#DIV/0!</v>
      </c>
      <c r="BL71">
        <f t="shared" si="88"/>
        <v>0</v>
      </c>
      <c r="BM71">
        <f t="shared" si="89"/>
        <v>0</v>
      </c>
      <c r="BN71">
        <f t="shared" si="90"/>
        <v>0</v>
      </c>
      <c r="BO71">
        <f t="shared" si="91"/>
        <v>0</v>
      </c>
      <c r="BP71">
        <v>6</v>
      </c>
      <c r="BQ71">
        <v>0.5</v>
      </c>
      <c r="BR71" t="s">
        <v>303</v>
      </c>
      <c r="BS71">
        <v>1634251862.0999999</v>
      </c>
      <c r="BT71">
        <v>400.41699999999997</v>
      </c>
      <c r="BU71">
        <v>400</v>
      </c>
      <c r="BV71">
        <v>17.907599999999999</v>
      </c>
      <c r="BW71">
        <v>17.687999999999999</v>
      </c>
      <c r="BX71">
        <v>398.14499999999998</v>
      </c>
      <c r="BY71">
        <v>17.795500000000001</v>
      </c>
      <c r="BZ71">
        <v>999.97299999999996</v>
      </c>
      <c r="CA71">
        <v>89.791499999999999</v>
      </c>
      <c r="CB71">
        <v>0.100089</v>
      </c>
      <c r="CC71">
        <v>25.1373</v>
      </c>
      <c r="CD71">
        <v>24.628799999999998</v>
      </c>
      <c r="CE71">
        <v>999.9</v>
      </c>
      <c r="CF71">
        <v>0</v>
      </c>
      <c r="CG71">
        <v>0</v>
      </c>
      <c r="CH71">
        <v>9990</v>
      </c>
      <c r="CI71">
        <v>0</v>
      </c>
      <c r="CJ71">
        <v>1.5289399999999999E-3</v>
      </c>
      <c r="CK71">
        <v>0</v>
      </c>
      <c r="CL71">
        <v>0</v>
      </c>
      <c r="CM71">
        <v>0</v>
      </c>
      <c r="CN71">
        <v>0</v>
      </c>
      <c r="CO71">
        <v>3.48</v>
      </c>
      <c r="CP71">
        <v>0</v>
      </c>
      <c r="CQ71">
        <v>-5.84</v>
      </c>
      <c r="CR71">
        <v>-1.06</v>
      </c>
      <c r="CS71">
        <v>34.436999999999998</v>
      </c>
      <c r="CT71">
        <v>39.375</v>
      </c>
      <c r="CU71">
        <v>36.5</v>
      </c>
      <c r="CV71">
        <v>38.311999999999998</v>
      </c>
      <c r="CW71">
        <v>35.125</v>
      </c>
      <c r="CX71">
        <v>0</v>
      </c>
      <c r="CY71">
        <v>0</v>
      </c>
      <c r="CZ71">
        <v>0</v>
      </c>
      <c r="DA71">
        <v>1786.099999904633</v>
      </c>
      <c r="DB71">
        <v>0</v>
      </c>
      <c r="DC71">
        <v>2.351599999999999</v>
      </c>
      <c r="DD71">
        <v>5.0138461892609483</v>
      </c>
      <c r="DE71">
        <v>9.706153846868677</v>
      </c>
      <c r="DF71">
        <v>-8.0112000000000005</v>
      </c>
      <c r="DG71">
        <v>15</v>
      </c>
      <c r="DH71">
        <v>1634251741.0999999</v>
      </c>
      <c r="DI71" t="s">
        <v>425</v>
      </c>
      <c r="DJ71">
        <v>1634251741.0999999</v>
      </c>
      <c r="DK71">
        <v>1634251737.0999999</v>
      </c>
      <c r="DL71">
        <v>137</v>
      </c>
      <c r="DM71">
        <v>-1.7000000000000001E-2</v>
      </c>
      <c r="DN71">
        <v>-1E-3</v>
      </c>
      <c r="DO71">
        <v>2.2719999999999998</v>
      </c>
      <c r="DP71">
        <v>0.108</v>
      </c>
      <c r="DQ71">
        <v>400</v>
      </c>
      <c r="DR71">
        <v>18</v>
      </c>
      <c r="DS71">
        <v>0.24</v>
      </c>
      <c r="DT71">
        <v>0.12</v>
      </c>
      <c r="DU71">
        <v>0.37873797560975608</v>
      </c>
      <c r="DV71">
        <v>8.8953240418119223E-2</v>
      </c>
      <c r="DW71">
        <v>2.6441772218831618E-2</v>
      </c>
      <c r="DX71">
        <v>1</v>
      </c>
      <c r="DY71">
        <v>2.053235294117647</v>
      </c>
      <c r="DZ71">
        <v>4.1976111180668623</v>
      </c>
      <c r="EA71">
        <v>1.273175096752061</v>
      </c>
      <c r="EB71">
        <v>0</v>
      </c>
      <c r="EC71">
        <v>0.21576753658536579</v>
      </c>
      <c r="ED71">
        <v>3.3819533101045379E-2</v>
      </c>
      <c r="EE71">
        <v>4.8050155762167836E-3</v>
      </c>
      <c r="EF71">
        <v>1</v>
      </c>
      <c r="EG71">
        <v>2</v>
      </c>
      <c r="EH71">
        <v>3</v>
      </c>
      <c r="EI71" t="s">
        <v>309</v>
      </c>
      <c r="EJ71">
        <v>100</v>
      </c>
      <c r="EK71">
        <v>100</v>
      </c>
      <c r="EL71">
        <v>2.2719999999999998</v>
      </c>
      <c r="EM71">
        <v>0.11210000000000001</v>
      </c>
      <c r="EN71">
        <v>1.6587626693933919</v>
      </c>
      <c r="EO71">
        <v>1.948427853356016E-3</v>
      </c>
      <c r="EP71">
        <v>-1.17243448438673E-6</v>
      </c>
      <c r="EQ71">
        <v>3.7522437633766031E-10</v>
      </c>
      <c r="ER71">
        <v>-5.3183939359933929E-2</v>
      </c>
      <c r="ES71">
        <v>1.324990706552629E-3</v>
      </c>
      <c r="ET71">
        <v>4.5198677459254959E-4</v>
      </c>
      <c r="EU71">
        <v>-2.6198240979392152E-7</v>
      </c>
      <c r="EV71">
        <v>2</v>
      </c>
      <c r="EW71">
        <v>2078</v>
      </c>
      <c r="EX71">
        <v>1</v>
      </c>
      <c r="EY71">
        <v>28</v>
      </c>
      <c r="EZ71">
        <v>2</v>
      </c>
      <c r="FA71">
        <v>2.1</v>
      </c>
      <c r="FB71">
        <v>1.6198699999999999</v>
      </c>
      <c r="FC71">
        <v>2.5354000000000001</v>
      </c>
      <c r="FD71">
        <v>2.8491200000000001</v>
      </c>
      <c r="FE71">
        <v>3.1774900000000001</v>
      </c>
      <c r="FF71">
        <v>3.0981399999999999</v>
      </c>
      <c r="FG71">
        <v>2.4218799999999998</v>
      </c>
      <c r="FH71">
        <v>33.941299999999998</v>
      </c>
      <c r="FI71">
        <v>15.3316</v>
      </c>
      <c r="FJ71">
        <v>18</v>
      </c>
      <c r="FK71">
        <v>1063.19</v>
      </c>
      <c r="FL71">
        <v>746.85400000000004</v>
      </c>
      <c r="FM71">
        <v>24.9998</v>
      </c>
      <c r="FN71">
        <v>23.7469</v>
      </c>
      <c r="FO71">
        <v>29.9999</v>
      </c>
      <c r="FP71">
        <v>23.520900000000001</v>
      </c>
      <c r="FQ71">
        <v>23.594899999999999</v>
      </c>
      <c r="FR71">
        <v>32.442100000000003</v>
      </c>
      <c r="FS71">
        <v>14.038</v>
      </c>
      <c r="FT71">
        <v>51.171999999999997</v>
      </c>
      <c r="FU71">
        <v>25</v>
      </c>
      <c r="FV71">
        <v>400</v>
      </c>
      <c r="FW71">
        <v>17.7469</v>
      </c>
      <c r="FX71">
        <v>101.352</v>
      </c>
      <c r="FY71">
        <v>101.631</v>
      </c>
    </row>
    <row r="72" spans="1:181" x14ac:dyDescent="0.2">
      <c r="A72">
        <v>54</v>
      </c>
      <c r="B72">
        <v>1634251867.0999999</v>
      </c>
      <c r="C72">
        <v>1846.599999904633</v>
      </c>
      <c r="D72" t="s">
        <v>432</v>
      </c>
      <c r="E72" t="s">
        <v>433</v>
      </c>
      <c r="F72" t="s">
        <v>300</v>
      </c>
      <c r="G72">
        <v>1634251867.0999999</v>
      </c>
      <c r="H72">
        <f t="shared" si="46"/>
        <v>3.7250179938245022E-4</v>
      </c>
      <c r="I72">
        <f t="shared" si="47"/>
        <v>0.3725017993824502</v>
      </c>
      <c r="J72">
        <f t="shared" si="48"/>
        <v>-0.74912728787016436</v>
      </c>
      <c r="K72">
        <f t="shared" si="49"/>
        <v>400.34300000000002</v>
      </c>
      <c r="L72">
        <f t="shared" si="50"/>
        <v>443.85891689487556</v>
      </c>
      <c r="M72">
        <f t="shared" si="51"/>
        <v>39.898691802134742</v>
      </c>
      <c r="N72">
        <f t="shared" si="52"/>
        <v>35.987025075188804</v>
      </c>
      <c r="O72">
        <f t="shared" si="53"/>
        <v>2.1845242498074725E-2</v>
      </c>
      <c r="P72">
        <f t="shared" si="54"/>
        <v>2.7439105254037566</v>
      </c>
      <c r="Q72">
        <f t="shared" si="55"/>
        <v>2.1749080789575062E-2</v>
      </c>
      <c r="R72">
        <f t="shared" si="56"/>
        <v>1.3601779844311162E-2</v>
      </c>
      <c r="S72">
        <f t="shared" si="57"/>
        <v>0</v>
      </c>
      <c r="T72">
        <f t="shared" si="58"/>
        <v>25.030709589574222</v>
      </c>
      <c r="U72">
        <f t="shared" si="59"/>
        <v>24.621099999999998</v>
      </c>
      <c r="V72">
        <f t="shared" si="60"/>
        <v>3.1085547394155002</v>
      </c>
      <c r="W72">
        <f t="shared" si="61"/>
        <v>50.212656566654957</v>
      </c>
      <c r="X72">
        <f t="shared" si="62"/>
        <v>1.6093812044700802</v>
      </c>
      <c r="Y72">
        <f t="shared" si="63"/>
        <v>3.2051305676960187</v>
      </c>
      <c r="Z72">
        <f t="shared" si="64"/>
        <v>1.49917353494542</v>
      </c>
      <c r="AA72">
        <f t="shared" si="65"/>
        <v>-16.427329352766055</v>
      </c>
      <c r="AB72">
        <f t="shared" si="66"/>
        <v>75.843559366702721</v>
      </c>
      <c r="AC72">
        <f t="shared" si="67"/>
        <v>5.8394665146415017</v>
      </c>
      <c r="AD72">
        <f t="shared" si="68"/>
        <v>65.25569652857817</v>
      </c>
      <c r="AE72">
        <v>0</v>
      </c>
      <c r="AF72">
        <v>0</v>
      </c>
      <c r="AG72">
        <f t="shared" si="69"/>
        <v>1</v>
      </c>
      <c r="AH72">
        <f t="shared" si="70"/>
        <v>0</v>
      </c>
      <c r="AI72">
        <f t="shared" si="71"/>
        <v>47767.312592091337</v>
      </c>
      <c r="AJ72" t="s">
        <v>302</v>
      </c>
      <c r="AK72" t="s">
        <v>302</v>
      </c>
      <c r="AL72">
        <v>0</v>
      </c>
      <c r="AM72">
        <v>0</v>
      </c>
      <c r="AN72" t="e">
        <f t="shared" si="72"/>
        <v>#DIV/0!</v>
      </c>
      <c r="AO72">
        <v>0</v>
      </c>
      <c r="AP72" t="s">
        <v>302</v>
      </c>
      <c r="AQ72" t="s">
        <v>302</v>
      </c>
      <c r="AR72">
        <v>0</v>
      </c>
      <c r="AS72">
        <v>0</v>
      </c>
      <c r="AT72" t="e">
        <f t="shared" si="73"/>
        <v>#DIV/0!</v>
      </c>
      <c r="AU72">
        <v>0.5</v>
      </c>
      <c r="AV72">
        <f t="shared" si="74"/>
        <v>0</v>
      </c>
      <c r="AW72">
        <f t="shared" si="75"/>
        <v>-0.74912728787016436</v>
      </c>
      <c r="AX72" t="e">
        <f t="shared" si="76"/>
        <v>#DIV/0!</v>
      </c>
      <c r="AY72" t="e">
        <f t="shared" si="77"/>
        <v>#DIV/0!</v>
      </c>
      <c r="AZ72" t="e">
        <f t="shared" si="78"/>
        <v>#DIV/0!</v>
      </c>
      <c r="BA72" t="e">
        <f t="shared" si="79"/>
        <v>#DIV/0!</v>
      </c>
      <c r="BB72" t="s">
        <v>302</v>
      </c>
      <c r="BC72">
        <v>0</v>
      </c>
      <c r="BD72" t="e">
        <f t="shared" si="80"/>
        <v>#DIV/0!</v>
      </c>
      <c r="BE72" t="e">
        <f t="shared" si="81"/>
        <v>#DIV/0!</v>
      </c>
      <c r="BF72" t="e">
        <f t="shared" si="82"/>
        <v>#DIV/0!</v>
      </c>
      <c r="BG72" t="e">
        <f t="shared" si="83"/>
        <v>#DIV/0!</v>
      </c>
      <c r="BH72" t="e">
        <f t="shared" si="84"/>
        <v>#DIV/0!</v>
      </c>
      <c r="BI72" t="e">
        <f t="shared" si="85"/>
        <v>#DIV/0!</v>
      </c>
      <c r="BJ72" t="e">
        <f t="shared" si="86"/>
        <v>#DIV/0!</v>
      </c>
      <c r="BK72" t="e">
        <f t="shared" si="87"/>
        <v>#DIV/0!</v>
      </c>
      <c r="BL72">
        <f t="shared" si="88"/>
        <v>0</v>
      </c>
      <c r="BM72">
        <f t="shared" si="89"/>
        <v>0</v>
      </c>
      <c r="BN72">
        <f t="shared" si="90"/>
        <v>0</v>
      </c>
      <c r="BO72">
        <f t="shared" si="91"/>
        <v>0</v>
      </c>
      <c r="BP72">
        <v>6</v>
      </c>
      <c r="BQ72">
        <v>0.5</v>
      </c>
      <c r="BR72" t="s">
        <v>303</v>
      </c>
      <c r="BS72">
        <v>1634251867.0999999</v>
      </c>
      <c r="BT72">
        <v>400.34300000000002</v>
      </c>
      <c r="BU72">
        <v>399.983</v>
      </c>
      <c r="BV72">
        <v>17.9038</v>
      </c>
      <c r="BW72">
        <v>17.6843</v>
      </c>
      <c r="BX72">
        <v>398.07</v>
      </c>
      <c r="BY72">
        <v>17.791899999999998</v>
      </c>
      <c r="BZ72">
        <v>999.99800000000005</v>
      </c>
      <c r="CA72">
        <v>89.790599999999998</v>
      </c>
      <c r="CB72">
        <v>9.9881600000000001E-2</v>
      </c>
      <c r="CC72">
        <v>25.133800000000001</v>
      </c>
      <c r="CD72">
        <v>24.621099999999998</v>
      </c>
      <c r="CE72">
        <v>999.9</v>
      </c>
      <c r="CF72">
        <v>0</v>
      </c>
      <c r="CG72">
        <v>0</v>
      </c>
      <c r="CH72">
        <v>9998.1200000000008</v>
      </c>
      <c r="CI72">
        <v>0</v>
      </c>
      <c r="CJ72">
        <v>1.6245000000000001E-3</v>
      </c>
      <c r="CK72">
        <v>0</v>
      </c>
      <c r="CL72">
        <v>0</v>
      </c>
      <c r="CM72">
        <v>0</v>
      </c>
      <c r="CN72">
        <v>0</v>
      </c>
      <c r="CO72">
        <v>2.92</v>
      </c>
      <c r="CP72">
        <v>0</v>
      </c>
      <c r="CQ72">
        <v>-8.0399999999999991</v>
      </c>
      <c r="CR72">
        <v>-1.42</v>
      </c>
      <c r="CS72">
        <v>34.875</v>
      </c>
      <c r="CT72">
        <v>39.436999999999998</v>
      </c>
      <c r="CU72">
        <v>36.5</v>
      </c>
      <c r="CV72">
        <v>38.375</v>
      </c>
      <c r="CW72">
        <v>35.186999999999998</v>
      </c>
      <c r="CX72">
        <v>0</v>
      </c>
      <c r="CY72">
        <v>0</v>
      </c>
      <c r="CZ72">
        <v>0</v>
      </c>
      <c r="DA72">
        <v>1790.8999998569491</v>
      </c>
      <c r="DB72">
        <v>0</v>
      </c>
      <c r="DC72">
        <v>2.3368000000000002</v>
      </c>
      <c r="DD72">
        <v>-0.12076915839014569</v>
      </c>
      <c r="DE72">
        <v>6.155384622767591</v>
      </c>
      <c r="DF72">
        <v>-7.4664000000000001</v>
      </c>
      <c r="DG72">
        <v>15</v>
      </c>
      <c r="DH72">
        <v>1634251741.0999999</v>
      </c>
      <c r="DI72" t="s">
        <v>425</v>
      </c>
      <c r="DJ72">
        <v>1634251741.0999999</v>
      </c>
      <c r="DK72">
        <v>1634251737.0999999</v>
      </c>
      <c r="DL72">
        <v>137</v>
      </c>
      <c r="DM72">
        <v>-1.7000000000000001E-2</v>
      </c>
      <c r="DN72">
        <v>-1E-3</v>
      </c>
      <c r="DO72">
        <v>2.2719999999999998</v>
      </c>
      <c r="DP72">
        <v>0.108</v>
      </c>
      <c r="DQ72">
        <v>400</v>
      </c>
      <c r="DR72">
        <v>18</v>
      </c>
      <c r="DS72">
        <v>0.24</v>
      </c>
      <c r="DT72">
        <v>0.12</v>
      </c>
      <c r="DU72">
        <v>0.38880209756097561</v>
      </c>
      <c r="DV72">
        <v>1.250770034843285E-2</v>
      </c>
      <c r="DW72">
        <v>2.1818836004146691E-2</v>
      </c>
      <c r="DX72">
        <v>1</v>
      </c>
      <c r="DY72">
        <v>2.11</v>
      </c>
      <c r="DZ72">
        <v>2.168216398985634</v>
      </c>
      <c r="EA72">
        <v>1.5229170924867299</v>
      </c>
      <c r="EB72">
        <v>0</v>
      </c>
      <c r="EC72">
        <v>0.21784946341463421</v>
      </c>
      <c r="ED72">
        <v>2.5739435540069879E-2</v>
      </c>
      <c r="EE72">
        <v>3.2572705474665808E-3</v>
      </c>
      <c r="EF72">
        <v>1</v>
      </c>
      <c r="EG72">
        <v>2</v>
      </c>
      <c r="EH72">
        <v>3</v>
      </c>
      <c r="EI72" t="s">
        <v>309</v>
      </c>
      <c r="EJ72">
        <v>100</v>
      </c>
      <c r="EK72">
        <v>100</v>
      </c>
      <c r="EL72">
        <v>2.2730000000000001</v>
      </c>
      <c r="EM72">
        <v>0.1119</v>
      </c>
      <c r="EN72">
        <v>1.6587626693933919</v>
      </c>
      <c r="EO72">
        <v>1.948427853356016E-3</v>
      </c>
      <c r="EP72">
        <v>-1.17243448438673E-6</v>
      </c>
      <c r="EQ72">
        <v>3.7522437633766031E-10</v>
      </c>
      <c r="ER72">
        <v>-5.3183939359933929E-2</v>
      </c>
      <c r="ES72">
        <v>1.324990706552629E-3</v>
      </c>
      <c r="ET72">
        <v>4.5198677459254959E-4</v>
      </c>
      <c r="EU72">
        <v>-2.6198240979392152E-7</v>
      </c>
      <c r="EV72">
        <v>2</v>
      </c>
      <c r="EW72">
        <v>2078</v>
      </c>
      <c r="EX72">
        <v>1</v>
      </c>
      <c r="EY72">
        <v>28</v>
      </c>
      <c r="EZ72">
        <v>2.1</v>
      </c>
      <c r="FA72">
        <v>2.2000000000000002</v>
      </c>
      <c r="FB72">
        <v>1.6198699999999999</v>
      </c>
      <c r="FC72">
        <v>2.5463900000000002</v>
      </c>
      <c r="FD72">
        <v>2.8491200000000001</v>
      </c>
      <c r="FE72">
        <v>3.1762700000000001</v>
      </c>
      <c r="FF72">
        <v>3.0981399999999999</v>
      </c>
      <c r="FG72">
        <v>2.36206</v>
      </c>
      <c r="FH72">
        <v>33.941299999999998</v>
      </c>
      <c r="FI72">
        <v>15.322800000000001</v>
      </c>
      <c r="FJ72">
        <v>18</v>
      </c>
      <c r="FK72">
        <v>1063.56</v>
      </c>
      <c r="FL72">
        <v>747.01900000000001</v>
      </c>
      <c r="FM72">
        <v>24.999600000000001</v>
      </c>
      <c r="FN72">
        <v>23.745899999999999</v>
      </c>
      <c r="FO72">
        <v>30</v>
      </c>
      <c r="FP72">
        <v>23.519500000000001</v>
      </c>
      <c r="FQ72">
        <v>23.593399999999999</v>
      </c>
      <c r="FR72">
        <v>32.4422</v>
      </c>
      <c r="FS72">
        <v>14.038</v>
      </c>
      <c r="FT72">
        <v>51.171999999999997</v>
      </c>
      <c r="FU72">
        <v>25</v>
      </c>
      <c r="FV72">
        <v>400</v>
      </c>
      <c r="FW72">
        <v>17.706</v>
      </c>
      <c r="FX72">
        <v>101.35299999999999</v>
      </c>
      <c r="FY72">
        <v>101.63</v>
      </c>
    </row>
    <row r="73" spans="1:181" x14ac:dyDescent="0.2">
      <c r="A73">
        <v>55</v>
      </c>
      <c r="B73">
        <v>1634251872.0999999</v>
      </c>
      <c r="C73">
        <v>1851.599999904633</v>
      </c>
      <c r="D73" t="s">
        <v>434</v>
      </c>
      <c r="E73" t="s">
        <v>435</v>
      </c>
      <c r="F73" t="s">
        <v>300</v>
      </c>
      <c r="G73">
        <v>1634251872.0999999</v>
      </c>
      <c r="H73">
        <f t="shared" si="46"/>
        <v>3.7351884171097163E-4</v>
      </c>
      <c r="I73">
        <f t="shared" si="47"/>
        <v>0.37351884171097161</v>
      </c>
      <c r="J73">
        <f t="shared" si="48"/>
        <v>-0.72953283253411028</v>
      </c>
      <c r="K73">
        <f t="shared" si="49"/>
        <v>400.33699999999999</v>
      </c>
      <c r="L73">
        <f t="shared" si="50"/>
        <v>442.269616747349</v>
      </c>
      <c r="M73">
        <f t="shared" si="51"/>
        <v>39.753835846892684</v>
      </c>
      <c r="N73">
        <f t="shared" si="52"/>
        <v>35.984681693676094</v>
      </c>
      <c r="O73">
        <f t="shared" si="53"/>
        <v>2.1914889326560046E-2</v>
      </c>
      <c r="P73">
        <f t="shared" si="54"/>
        <v>2.7418255742611954</v>
      </c>
      <c r="Q73">
        <f t="shared" si="55"/>
        <v>2.1818041704206988E-2</v>
      </c>
      <c r="R73">
        <f t="shared" si="56"/>
        <v>1.3644941650762764E-2</v>
      </c>
      <c r="S73">
        <f t="shared" si="57"/>
        <v>0</v>
      </c>
      <c r="T73">
        <f t="shared" si="58"/>
        <v>25.028755032688213</v>
      </c>
      <c r="U73">
        <f t="shared" si="59"/>
        <v>24.614799999999999</v>
      </c>
      <c r="V73">
        <f t="shared" si="60"/>
        <v>3.1073840243700181</v>
      </c>
      <c r="W73">
        <f t="shared" si="61"/>
        <v>50.203425068619801</v>
      </c>
      <c r="X73">
        <f t="shared" si="62"/>
        <v>1.6089319920774099</v>
      </c>
      <c r="Y73">
        <f t="shared" si="63"/>
        <v>3.2048251486392916</v>
      </c>
      <c r="Z73">
        <f t="shared" si="64"/>
        <v>1.4984520322926083</v>
      </c>
      <c r="AA73">
        <f t="shared" si="65"/>
        <v>-16.472180919453848</v>
      </c>
      <c r="AB73">
        <f t="shared" si="66"/>
        <v>76.48067120604162</v>
      </c>
      <c r="AC73">
        <f t="shared" si="67"/>
        <v>5.8927634566515277</v>
      </c>
      <c r="AD73">
        <f t="shared" si="68"/>
        <v>65.901253743239295</v>
      </c>
      <c r="AE73">
        <v>0</v>
      </c>
      <c r="AF73">
        <v>0</v>
      </c>
      <c r="AG73">
        <f t="shared" si="69"/>
        <v>1</v>
      </c>
      <c r="AH73">
        <f t="shared" si="70"/>
        <v>0</v>
      </c>
      <c r="AI73">
        <f t="shared" si="71"/>
        <v>47710.77288931264</v>
      </c>
      <c r="AJ73" t="s">
        <v>302</v>
      </c>
      <c r="AK73" t="s">
        <v>302</v>
      </c>
      <c r="AL73">
        <v>0</v>
      </c>
      <c r="AM73">
        <v>0</v>
      </c>
      <c r="AN73" t="e">
        <f t="shared" si="72"/>
        <v>#DIV/0!</v>
      </c>
      <c r="AO73">
        <v>0</v>
      </c>
      <c r="AP73" t="s">
        <v>302</v>
      </c>
      <c r="AQ73" t="s">
        <v>302</v>
      </c>
      <c r="AR73">
        <v>0</v>
      </c>
      <c r="AS73">
        <v>0</v>
      </c>
      <c r="AT73" t="e">
        <f t="shared" si="73"/>
        <v>#DIV/0!</v>
      </c>
      <c r="AU73">
        <v>0.5</v>
      </c>
      <c r="AV73">
        <f t="shared" si="74"/>
        <v>0</v>
      </c>
      <c r="AW73">
        <f t="shared" si="75"/>
        <v>-0.72953283253411028</v>
      </c>
      <c r="AX73" t="e">
        <f t="shared" si="76"/>
        <v>#DIV/0!</v>
      </c>
      <c r="AY73" t="e">
        <f t="shared" si="77"/>
        <v>#DIV/0!</v>
      </c>
      <c r="AZ73" t="e">
        <f t="shared" si="78"/>
        <v>#DIV/0!</v>
      </c>
      <c r="BA73" t="e">
        <f t="shared" si="79"/>
        <v>#DIV/0!</v>
      </c>
      <c r="BB73" t="s">
        <v>302</v>
      </c>
      <c r="BC73">
        <v>0</v>
      </c>
      <c r="BD73" t="e">
        <f t="shared" si="80"/>
        <v>#DIV/0!</v>
      </c>
      <c r="BE73" t="e">
        <f t="shared" si="81"/>
        <v>#DIV/0!</v>
      </c>
      <c r="BF73" t="e">
        <f t="shared" si="82"/>
        <v>#DIV/0!</v>
      </c>
      <c r="BG73" t="e">
        <f t="shared" si="83"/>
        <v>#DIV/0!</v>
      </c>
      <c r="BH73" t="e">
        <f t="shared" si="84"/>
        <v>#DIV/0!</v>
      </c>
      <c r="BI73" t="e">
        <f t="shared" si="85"/>
        <v>#DIV/0!</v>
      </c>
      <c r="BJ73" t="e">
        <f t="shared" si="86"/>
        <v>#DIV/0!</v>
      </c>
      <c r="BK73" t="e">
        <f t="shared" si="87"/>
        <v>#DIV/0!</v>
      </c>
      <c r="BL73">
        <f t="shared" si="88"/>
        <v>0</v>
      </c>
      <c r="BM73">
        <f t="shared" si="89"/>
        <v>0</v>
      </c>
      <c r="BN73">
        <f t="shared" si="90"/>
        <v>0</v>
      </c>
      <c r="BO73">
        <f t="shared" si="91"/>
        <v>0</v>
      </c>
      <c r="BP73">
        <v>6</v>
      </c>
      <c r="BQ73">
        <v>0.5</v>
      </c>
      <c r="BR73" t="s">
        <v>303</v>
      </c>
      <c r="BS73">
        <v>1634251872.0999999</v>
      </c>
      <c r="BT73">
        <v>400.33699999999999</v>
      </c>
      <c r="BU73">
        <v>399.98899999999998</v>
      </c>
      <c r="BV73">
        <v>17.899699999999999</v>
      </c>
      <c r="BW73">
        <v>17.679600000000001</v>
      </c>
      <c r="BX73">
        <v>398.065</v>
      </c>
      <c r="BY73">
        <v>17.787800000000001</v>
      </c>
      <c r="BZ73">
        <v>999.99900000000002</v>
      </c>
      <c r="CA73">
        <v>89.786100000000005</v>
      </c>
      <c r="CB73">
        <v>9.98753E-2</v>
      </c>
      <c r="CC73">
        <v>25.132200000000001</v>
      </c>
      <c r="CD73">
        <v>24.614799999999999</v>
      </c>
      <c r="CE73">
        <v>999.9</v>
      </c>
      <c r="CF73">
        <v>0</v>
      </c>
      <c r="CG73">
        <v>0</v>
      </c>
      <c r="CH73">
        <v>9986.25</v>
      </c>
      <c r="CI73">
        <v>0</v>
      </c>
      <c r="CJ73">
        <v>1.5289399999999999E-3</v>
      </c>
      <c r="CK73">
        <v>0</v>
      </c>
      <c r="CL73">
        <v>0</v>
      </c>
      <c r="CM73">
        <v>0</v>
      </c>
      <c r="CN73">
        <v>0</v>
      </c>
      <c r="CO73">
        <v>4.93</v>
      </c>
      <c r="CP73">
        <v>0</v>
      </c>
      <c r="CQ73">
        <v>-9.33</v>
      </c>
      <c r="CR73">
        <v>-0.75</v>
      </c>
      <c r="CS73">
        <v>34.936999999999998</v>
      </c>
      <c r="CT73">
        <v>39.5</v>
      </c>
      <c r="CU73">
        <v>36.561999999999998</v>
      </c>
      <c r="CV73">
        <v>38.5</v>
      </c>
      <c r="CW73">
        <v>35.186999999999998</v>
      </c>
      <c r="CX73">
        <v>0</v>
      </c>
      <c r="CY73">
        <v>0</v>
      </c>
      <c r="CZ73">
        <v>0</v>
      </c>
      <c r="DA73">
        <v>1795.6999998092649</v>
      </c>
      <c r="DB73">
        <v>0</v>
      </c>
      <c r="DC73">
        <v>2.2408000000000001</v>
      </c>
      <c r="DD73">
        <v>-2.521538452740014</v>
      </c>
      <c r="DE73">
        <v>-7.6030770055546997</v>
      </c>
      <c r="DF73">
        <v>-7.4283999999999999</v>
      </c>
      <c r="DG73">
        <v>15</v>
      </c>
      <c r="DH73">
        <v>1634251741.0999999</v>
      </c>
      <c r="DI73" t="s">
        <v>425</v>
      </c>
      <c r="DJ73">
        <v>1634251741.0999999</v>
      </c>
      <c r="DK73">
        <v>1634251737.0999999</v>
      </c>
      <c r="DL73">
        <v>137</v>
      </c>
      <c r="DM73">
        <v>-1.7000000000000001E-2</v>
      </c>
      <c r="DN73">
        <v>-1E-3</v>
      </c>
      <c r="DO73">
        <v>2.2719999999999998</v>
      </c>
      <c r="DP73">
        <v>0.108</v>
      </c>
      <c r="DQ73">
        <v>400</v>
      </c>
      <c r="DR73">
        <v>18</v>
      </c>
      <c r="DS73">
        <v>0.24</v>
      </c>
      <c r="DT73">
        <v>0.12</v>
      </c>
      <c r="DU73">
        <v>0.38444112195121949</v>
      </c>
      <c r="DV73">
        <v>-0.1134329895470375</v>
      </c>
      <c r="DW73">
        <v>2.3737614948097719E-2</v>
      </c>
      <c r="DX73">
        <v>1</v>
      </c>
      <c r="DY73">
        <v>2.06</v>
      </c>
      <c r="DZ73">
        <v>-1.3176516634050881</v>
      </c>
      <c r="EA73">
        <v>1.5478981140335339</v>
      </c>
      <c r="EB73">
        <v>0</v>
      </c>
      <c r="EC73">
        <v>0.21968297560975611</v>
      </c>
      <c r="ED73">
        <v>6.5239442508710204E-3</v>
      </c>
      <c r="EE73">
        <v>7.9172049415720462E-4</v>
      </c>
      <c r="EF73">
        <v>1</v>
      </c>
      <c r="EG73">
        <v>2</v>
      </c>
      <c r="EH73">
        <v>3</v>
      </c>
      <c r="EI73" t="s">
        <v>309</v>
      </c>
      <c r="EJ73">
        <v>100</v>
      </c>
      <c r="EK73">
        <v>100</v>
      </c>
      <c r="EL73">
        <v>2.2719999999999998</v>
      </c>
      <c r="EM73">
        <v>0.1119</v>
      </c>
      <c r="EN73">
        <v>1.6587626693933919</v>
      </c>
      <c r="EO73">
        <v>1.948427853356016E-3</v>
      </c>
      <c r="EP73">
        <v>-1.17243448438673E-6</v>
      </c>
      <c r="EQ73">
        <v>3.7522437633766031E-10</v>
      </c>
      <c r="ER73">
        <v>-5.3183939359933929E-2</v>
      </c>
      <c r="ES73">
        <v>1.324990706552629E-3</v>
      </c>
      <c r="ET73">
        <v>4.5198677459254959E-4</v>
      </c>
      <c r="EU73">
        <v>-2.6198240979392152E-7</v>
      </c>
      <c r="EV73">
        <v>2</v>
      </c>
      <c r="EW73">
        <v>2078</v>
      </c>
      <c r="EX73">
        <v>1</v>
      </c>
      <c r="EY73">
        <v>28</v>
      </c>
      <c r="EZ73">
        <v>2.2000000000000002</v>
      </c>
      <c r="FA73">
        <v>2.2000000000000002</v>
      </c>
      <c r="FB73">
        <v>1.6198699999999999</v>
      </c>
      <c r="FC73">
        <v>2.5415000000000001</v>
      </c>
      <c r="FD73">
        <v>2.8491200000000001</v>
      </c>
      <c r="FE73">
        <v>3.1762700000000001</v>
      </c>
      <c r="FF73">
        <v>3.0981399999999999</v>
      </c>
      <c r="FG73">
        <v>2.4352999999999998</v>
      </c>
      <c r="FH73">
        <v>33.941299999999998</v>
      </c>
      <c r="FI73">
        <v>15.322800000000001</v>
      </c>
      <c r="FJ73">
        <v>18</v>
      </c>
      <c r="FK73">
        <v>1062.99</v>
      </c>
      <c r="FL73">
        <v>747.15700000000004</v>
      </c>
      <c r="FM73">
        <v>24.999500000000001</v>
      </c>
      <c r="FN73">
        <v>23.744399999999999</v>
      </c>
      <c r="FO73">
        <v>30</v>
      </c>
      <c r="FP73">
        <v>23.517900000000001</v>
      </c>
      <c r="FQ73">
        <v>23.591799999999999</v>
      </c>
      <c r="FR73">
        <v>32.442300000000003</v>
      </c>
      <c r="FS73">
        <v>14.038</v>
      </c>
      <c r="FT73">
        <v>51.171999999999997</v>
      </c>
      <c r="FU73">
        <v>25</v>
      </c>
      <c r="FV73">
        <v>400</v>
      </c>
      <c r="FW73">
        <v>17.680099999999999</v>
      </c>
      <c r="FX73">
        <v>101.35</v>
      </c>
      <c r="FY73">
        <v>101.631</v>
      </c>
    </row>
    <row r="74" spans="1:181" x14ac:dyDescent="0.2">
      <c r="A74">
        <v>56</v>
      </c>
      <c r="B74">
        <v>1634251877.0999999</v>
      </c>
      <c r="C74">
        <v>1856.599999904633</v>
      </c>
      <c r="D74" t="s">
        <v>436</v>
      </c>
      <c r="E74" t="s">
        <v>437</v>
      </c>
      <c r="F74" t="s">
        <v>300</v>
      </c>
      <c r="G74">
        <v>1634251877.0999999</v>
      </c>
      <c r="H74">
        <f t="shared" si="46"/>
        <v>3.7416890769300065E-4</v>
      </c>
      <c r="I74">
        <f t="shared" si="47"/>
        <v>0.37416890769300065</v>
      </c>
      <c r="J74">
        <f t="shared" si="48"/>
        <v>-0.77976560895120661</v>
      </c>
      <c r="K74">
        <f t="shared" si="49"/>
        <v>400.39</v>
      </c>
      <c r="L74">
        <f t="shared" si="50"/>
        <v>445.84222560999814</v>
      </c>
      <c r="M74">
        <f t="shared" si="51"/>
        <v>40.074533799061392</v>
      </c>
      <c r="N74">
        <f t="shared" si="52"/>
        <v>35.989059954680002</v>
      </c>
      <c r="O74">
        <f t="shared" si="53"/>
        <v>2.1959345043961995E-2</v>
      </c>
      <c r="P74">
        <f t="shared" si="54"/>
        <v>2.7446443681272537</v>
      </c>
      <c r="Q74">
        <f t="shared" si="55"/>
        <v>2.1862204431388494E-2</v>
      </c>
      <c r="R74">
        <f t="shared" si="56"/>
        <v>1.3672569535493792E-2</v>
      </c>
      <c r="S74">
        <f t="shared" si="57"/>
        <v>0</v>
      </c>
      <c r="T74">
        <f t="shared" si="58"/>
        <v>25.026373627213832</v>
      </c>
      <c r="U74">
        <f t="shared" si="59"/>
        <v>24.611499999999999</v>
      </c>
      <c r="V74">
        <f t="shared" si="60"/>
        <v>3.1067709464936724</v>
      </c>
      <c r="W74">
        <f t="shared" si="61"/>
        <v>50.20471564010596</v>
      </c>
      <c r="X74">
        <f t="shared" si="62"/>
        <v>1.6087529562748</v>
      </c>
      <c r="Y74">
        <f t="shared" si="63"/>
        <v>3.2043861532992137</v>
      </c>
      <c r="Z74">
        <f t="shared" si="64"/>
        <v>1.4980179902188724</v>
      </c>
      <c r="AA74">
        <f t="shared" si="65"/>
        <v>-16.500848829261329</v>
      </c>
      <c r="AB74">
        <f t="shared" si="66"/>
        <v>76.70726810324858</v>
      </c>
      <c r="AC74">
        <f t="shared" si="67"/>
        <v>5.9039861624082901</v>
      </c>
      <c r="AD74">
        <f t="shared" si="68"/>
        <v>66.110405436395538</v>
      </c>
      <c r="AE74">
        <v>0</v>
      </c>
      <c r="AF74">
        <v>0</v>
      </c>
      <c r="AG74">
        <f t="shared" si="69"/>
        <v>1</v>
      </c>
      <c r="AH74">
        <f t="shared" si="70"/>
        <v>0</v>
      </c>
      <c r="AI74">
        <f t="shared" si="71"/>
        <v>47787.776724031915</v>
      </c>
      <c r="AJ74" t="s">
        <v>302</v>
      </c>
      <c r="AK74" t="s">
        <v>302</v>
      </c>
      <c r="AL74">
        <v>0</v>
      </c>
      <c r="AM74">
        <v>0</v>
      </c>
      <c r="AN74" t="e">
        <f t="shared" si="72"/>
        <v>#DIV/0!</v>
      </c>
      <c r="AO74">
        <v>0</v>
      </c>
      <c r="AP74" t="s">
        <v>302</v>
      </c>
      <c r="AQ74" t="s">
        <v>302</v>
      </c>
      <c r="AR74">
        <v>0</v>
      </c>
      <c r="AS74">
        <v>0</v>
      </c>
      <c r="AT74" t="e">
        <f t="shared" si="73"/>
        <v>#DIV/0!</v>
      </c>
      <c r="AU74">
        <v>0.5</v>
      </c>
      <c r="AV74">
        <f t="shared" si="74"/>
        <v>0</v>
      </c>
      <c r="AW74">
        <f t="shared" si="75"/>
        <v>-0.77976560895120661</v>
      </c>
      <c r="AX74" t="e">
        <f t="shared" si="76"/>
        <v>#DIV/0!</v>
      </c>
      <c r="AY74" t="e">
        <f t="shared" si="77"/>
        <v>#DIV/0!</v>
      </c>
      <c r="AZ74" t="e">
        <f t="shared" si="78"/>
        <v>#DIV/0!</v>
      </c>
      <c r="BA74" t="e">
        <f t="shared" si="79"/>
        <v>#DIV/0!</v>
      </c>
      <c r="BB74" t="s">
        <v>302</v>
      </c>
      <c r="BC74">
        <v>0</v>
      </c>
      <c r="BD74" t="e">
        <f t="shared" si="80"/>
        <v>#DIV/0!</v>
      </c>
      <c r="BE74" t="e">
        <f t="shared" si="81"/>
        <v>#DIV/0!</v>
      </c>
      <c r="BF74" t="e">
        <f t="shared" si="82"/>
        <v>#DIV/0!</v>
      </c>
      <c r="BG74" t="e">
        <f t="shared" si="83"/>
        <v>#DIV/0!</v>
      </c>
      <c r="BH74" t="e">
        <f t="shared" si="84"/>
        <v>#DIV/0!</v>
      </c>
      <c r="BI74" t="e">
        <f t="shared" si="85"/>
        <v>#DIV/0!</v>
      </c>
      <c r="BJ74" t="e">
        <f t="shared" si="86"/>
        <v>#DIV/0!</v>
      </c>
      <c r="BK74" t="e">
        <f t="shared" si="87"/>
        <v>#DIV/0!</v>
      </c>
      <c r="BL74">
        <f t="shared" si="88"/>
        <v>0</v>
      </c>
      <c r="BM74">
        <f t="shared" si="89"/>
        <v>0</v>
      </c>
      <c r="BN74">
        <f t="shared" si="90"/>
        <v>0</v>
      </c>
      <c r="BO74">
        <f t="shared" si="91"/>
        <v>0</v>
      </c>
      <c r="BP74">
        <v>6</v>
      </c>
      <c r="BQ74">
        <v>0.5</v>
      </c>
      <c r="BR74" t="s">
        <v>303</v>
      </c>
      <c r="BS74">
        <v>1634251877.0999999</v>
      </c>
      <c r="BT74">
        <v>400.39</v>
      </c>
      <c r="BU74">
        <v>400.012</v>
      </c>
      <c r="BV74">
        <v>17.8979</v>
      </c>
      <c r="BW74">
        <v>17.677399999999999</v>
      </c>
      <c r="BX74">
        <v>398.11799999999999</v>
      </c>
      <c r="BY74">
        <v>17.786000000000001</v>
      </c>
      <c r="BZ74">
        <v>999.92399999999998</v>
      </c>
      <c r="CA74">
        <v>89.784999999999997</v>
      </c>
      <c r="CB74">
        <v>0.100012</v>
      </c>
      <c r="CC74">
        <v>25.129899999999999</v>
      </c>
      <c r="CD74">
        <v>24.611499999999999</v>
      </c>
      <c r="CE74">
        <v>999.9</v>
      </c>
      <c r="CF74">
        <v>0</v>
      </c>
      <c r="CG74">
        <v>0</v>
      </c>
      <c r="CH74">
        <v>10003.1</v>
      </c>
      <c r="CI74">
        <v>0</v>
      </c>
      <c r="CJ74">
        <v>1.5289399999999999E-3</v>
      </c>
      <c r="CK74">
        <v>0</v>
      </c>
      <c r="CL74">
        <v>0</v>
      </c>
      <c r="CM74">
        <v>0</v>
      </c>
      <c r="CN74">
        <v>0</v>
      </c>
      <c r="CO74">
        <v>0.32</v>
      </c>
      <c r="CP74">
        <v>0</v>
      </c>
      <c r="CQ74">
        <v>-4.33</v>
      </c>
      <c r="CR74">
        <v>-0.5</v>
      </c>
      <c r="CS74">
        <v>35.25</v>
      </c>
      <c r="CT74">
        <v>39.5</v>
      </c>
      <c r="CU74">
        <v>36.561999999999998</v>
      </c>
      <c r="CV74">
        <v>38.5</v>
      </c>
      <c r="CW74">
        <v>35.186999999999998</v>
      </c>
      <c r="CX74">
        <v>0</v>
      </c>
      <c r="CY74">
        <v>0</v>
      </c>
      <c r="CZ74">
        <v>0</v>
      </c>
      <c r="DA74">
        <v>1801.099999904633</v>
      </c>
      <c r="DB74">
        <v>0</v>
      </c>
      <c r="DC74">
        <v>1.956923076923077</v>
      </c>
      <c r="DD74">
        <v>-0.37470081042780312</v>
      </c>
      <c r="DE74">
        <v>-1.047521404669798</v>
      </c>
      <c r="DF74">
        <v>-7.321538461538462</v>
      </c>
      <c r="DG74">
        <v>15</v>
      </c>
      <c r="DH74">
        <v>1634251741.0999999</v>
      </c>
      <c r="DI74" t="s">
        <v>425</v>
      </c>
      <c r="DJ74">
        <v>1634251741.0999999</v>
      </c>
      <c r="DK74">
        <v>1634251737.0999999</v>
      </c>
      <c r="DL74">
        <v>137</v>
      </c>
      <c r="DM74">
        <v>-1.7000000000000001E-2</v>
      </c>
      <c r="DN74">
        <v>-1E-3</v>
      </c>
      <c r="DO74">
        <v>2.2719999999999998</v>
      </c>
      <c r="DP74">
        <v>0.108</v>
      </c>
      <c r="DQ74">
        <v>400</v>
      </c>
      <c r="DR74">
        <v>18</v>
      </c>
      <c r="DS74">
        <v>0.24</v>
      </c>
      <c r="DT74">
        <v>0.12</v>
      </c>
      <c r="DU74">
        <v>0.36659353658536581</v>
      </c>
      <c r="DV74">
        <v>-0.149813163763067</v>
      </c>
      <c r="DW74">
        <v>2.629805290956019E-2</v>
      </c>
      <c r="DX74">
        <v>1</v>
      </c>
      <c r="DY74">
        <v>2.151176470588235</v>
      </c>
      <c r="DZ74">
        <v>-0.49669212470264529</v>
      </c>
      <c r="EA74">
        <v>1.8464971045450971</v>
      </c>
      <c r="EB74">
        <v>1</v>
      </c>
      <c r="EC74">
        <v>0.22010587804878051</v>
      </c>
      <c r="ED74">
        <v>3.340536585366414E-3</v>
      </c>
      <c r="EE74">
        <v>5.3609305686205572E-4</v>
      </c>
      <c r="EF74">
        <v>1</v>
      </c>
      <c r="EG74">
        <v>3</v>
      </c>
      <c r="EH74">
        <v>3</v>
      </c>
      <c r="EI74" t="s">
        <v>305</v>
      </c>
      <c r="EJ74">
        <v>100</v>
      </c>
      <c r="EK74">
        <v>100</v>
      </c>
      <c r="EL74">
        <v>2.2719999999999998</v>
      </c>
      <c r="EM74">
        <v>0.1119</v>
      </c>
      <c r="EN74">
        <v>1.6587626693933919</v>
      </c>
      <c r="EO74">
        <v>1.948427853356016E-3</v>
      </c>
      <c r="EP74">
        <v>-1.17243448438673E-6</v>
      </c>
      <c r="EQ74">
        <v>3.7522437633766031E-10</v>
      </c>
      <c r="ER74">
        <v>-5.3183939359933929E-2</v>
      </c>
      <c r="ES74">
        <v>1.324990706552629E-3</v>
      </c>
      <c r="ET74">
        <v>4.5198677459254959E-4</v>
      </c>
      <c r="EU74">
        <v>-2.6198240979392152E-7</v>
      </c>
      <c r="EV74">
        <v>2</v>
      </c>
      <c r="EW74">
        <v>2078</v>
      </c>
      <c r="EX74">
        <v>1</v>
      </c>
      <c r="EY74">
        <v>28</v>
      </c>
      <c r="EZ74">
        <v>2.2999999999999998</v>
      </c>
      <c r="FA74">
        <v>2.2999999999999998</v>
      </c>
      <c r="FB74">
        <v>1.6198699999999999</v>
      </c>
      <c r="FC74">
        <v>2.5390600000000001</v>
      </c>
      <c r="FD74">
        <v>2.8491200000000001</v>
      </c>
      <c r="FE74">
        <v>3.1774900000000001</v>
      </c>
      <c r="FF74">
        <v>3.0981399999999999</v>
      </c>
      <c r="FG74">
        <v>2.4279799999999998</v>
      </c>
      <c r="FH74">
        <v>33.941299999999998</v>
      </c>
      <c r="FI74">
        <v>15.3316</v>
      </c>
      <c r="FJ74">
        <v>18</v>
      </c>
      <c r="FK74">
        <v>1063.5999999999999</v>
      </c>
      <c r="FL74">
        <v>746.89700000000005</v>
      </c>
      <c r="FM74">
        <v>24.999400000000001</v>
      </c>
      <c r="FN74">
        <v>23.7424</v>
      </c>
      <c r="FO74">
        <v>29.9999</v>
      </c>
      <c r="FP74">
        <v>23.515899999999998</v>
      </c>
      <c r="FQ74">
        <v>23.5898</v>
      </c>
      <c r="FR74">
        <v>32.441400000000002</v>
      </c>
      <c r="FS74">
        <v>14.038</v>
      </c>
      <c r="FT74">
        <v>51.171999999999997</v>
      </c>
      <c r="FU74">
        <v>25</v>
      </c>
      <c r="FV74">
        <v>400</v>
      </c>
      <c r="FW74">
        <v>17.653400000000001</v>
      </c>
      <c r="FX74">
        <v>101.35299999999999</v>
      </c>
      <c r="FY74">
        <v>101.631</v>
      </c>
    </row>
    <row r="75" spans="1:181" x14ac:dyDescent="0.2">
      <c r="A75">
        <v>57</v>
      </c>
      <c r="B75">
        <v>1634251882.0999999</v>
      </c>
      <c r="C75">
        <v>1861.599999904633</v>
      </c>
      <c r="D75" t="s">
        <v>438</v>
      </c>
      <c r="E75" t="s">
        <v>439</v>
      </c>
      <c r="F75" t="s">
        <v>300</v>
      </c>
      <c r="G75">
        <v>1634251882.0999999</v>
      </c>
      <c r="H75">
        <f t="shared" si="46"/>
        <v>3.7489027982496958E-4</v>
      </c>
      <c r="I75">
        <f t="shared" si="47"/>
        <v>0.37489027982496959</v>
      </c>
      <c r="J75">
        <f t="shared" si="48"/>
        <v>-0.82513044380997991</v>
      </c>
      <c r="K75">
        <f t="shared" si="49"/>
        <v>400.39299999999997</v>
      </c>
      <c r="L75">
        <f t="shared" si="50"/>
        <v>448.98339755308484</v>
      </c>
      <c r="M75">
        <f t="shared" si="51"/>
        <v>40.357079086726891</v>
      </c>
      <c r="N75">
        <f t="shared" si="52"/>
        <v>35.989508865662096</v>
      </c>
      <c r="O75">
        <f t="shared" si="53"/>
        <v>2.2011081830516307E-2</v>
      </c>
      <c r="P75">
        <f t="shared" si="54"/>
        <v>2.7490820304799581</v>
      </c>
      <c r="Q75">
        <f t="shared" si="55"/>
        <v>2.1913640837975649E-2</v>
      </c>
      <c r="R75">
        <f t="shared" si="56"/>
        <v>1.3704744140131096E-2</v>
      </c>
      <c r="S75">
        <f t="shared" si="57"/>
        <v>0</v>
      </c>
      <c r="T75">
        <f t="shared" si="58"/>
        <v>25.025529436444813</v>
      </c>
      <c r="U75">
        <f t="shared" si="59"/>
        <v>24.607099999999999</v>
      </c>
      <c r="V75">
        <f t="shared" si="60"/>
        <v>3.1059536737869773</v>
      </c>
      <c r="W75">
        <f t="shared" si="61"/>
        <v>50.200905984904466</v>
      </c>
      <c r="X75">
        <f t="shared" si="62"/>
        <v>1.6085542326073201</v>
      </c>
      <c r="Y75">
        <f t="shared" si="63"/>
        <v>3.2042334715851868</v>
      </c>
      <c r="Z75">
        <f t="shared" si="64"/>
        <v>1.4973994411796572</v>
      </c>
      <c r="AA75">
        <f t="shared" si="65"/>
        <v>-16.532661340281159</v>
      </c>
      <c r="AB75">
        <f t="shared" si="66"/>
        <v>77.364842443017224</v>
      </c>
      <c r="AC75">
        <f t="shared" si="67"/>
        <v>5.9448304559255529</v>
      </c>
      <c r="AD75">
        <f t="shared" si="68"/>
        <v>66.777011558661613</v>
      </c>
      <c r="AE75">
        <v>0</v>
      </c>
      <c r="AF75">
        <v>0</v>
      </c>
      <c r="AG75">
        <f t="shared" si="69"/>
        <v>1</v>
      </c>
      <c r="AH75">
        <f t="shared" si="70"/>
        <v>0</v>
      </c>
      <c r="AI75">
        <f t="shared" si="71"/>
        <v>47908.677359811503</v>
      </c>
      <c r="AJ75" t="s">
        <v>302</v>
      </c>
      <c r="AK75" t="s">
        <v>302</v>
      </c>
      <c r="AL75">
        <v>0</v>
      </c>
      <c r="AM75">
        <v>0</v>
      </c>
      <c r="AN75" t="e">
        <f t="shared" si="72"/>
        <v>#DIV/0!</v>
      </c>
      <c r="AO75">
        <v>0</v>
      </c>
      <c r="AP75" t="s">
        <v>302</v>
      </c>
      <c r="AQ75" t="s">
        <v>302</v>
      </c>
      <c r="AR75">
        <v>0</v>
      </c>
      <c r="AS75">
        <v>0</v>
      </c>
      <c r="AT75" t="e">
        <f t="shared" si="73"/>
        <v>#DIV/0!</v>
      </c>
      <c r="AU75">
        <v>0.5</v>
      </c>
      <c r="AV75">
        <f t="shared" si="74"/>
        <v>0</v>
      </c>
      <c r="AW75">
        <f t="shared" si="75"/>
        <v>-0.82513044380997991</v>
      </c>
      <c r="AX75" t="e">
        <f t="shared" si="76"/>
        <v>#DIV/0!</v>
      </c>
      <c r="AY75" t="e">
        <f t="shared" si="77"/>
        <v>#DIV/0!</v>
      </c>
      <c r="AZ75" t="e">
        <f t="shared" si="78"/>
        <v>#DIV/0!</v>
      </c>
      <c r="BA75" t="e">
        <f t="shared" si="79"/>
        <v>#DIV/0!</v>
      </c>
      <c r="BB75" t="s">
        <v>302</v>
      </c>
      <c r="BC75">
        <v>0</v>
      </c>
      <c r="BD75" t="e">
        <f t="shared" si="80"/>
        <v>#DIV/0!</v>
      </c>
      <c r="BE75" t="e">
        <f t="shared" si="81"/>
        <v>#DIV/0!</v>
      </c>
      <c r="BF75" t="e">
        <f t="shared" si="82"/>
        <v>#DIV/0!</v>
      </c>
      <c r="BG75" t="e">
        <f t="shared" si="83"/>
        <v>#DIV/0!</v>
      </c>
      <c r="BH75" t="e">
        <f t="shared" si="84"/>
        <v>#DIV/0!</v>
      </c>
      <c r="BI75" t="e">
        <f t="shared" si="85"/>
        <v>#DIV/0!</v>
      </c>
      <c r="BJ75" t="e">
        <f t="shared" si="86"/>
        <v>#DIV/0!</v>
      </c>
      <c r="BK75" t="e">
        <f t="shared" si="87"/>
        <v>#DIV/0!</v>
      </c>
      <c r="BL75">
        <f t="shared" si="88"/>
        <v>0</v>
      </c>
      <c r="BM75">
        <f t="shared" si="89"/>
        <v>0</v>
      </c>
      <c r="BN75">
        <f t="shared" si="90"/>
        <v>0</v>
      </c>
      <c r="BO75">
        <f t="shared" si="91"/>
        <v>0</v>
      </c>
      <c r="BP75">
        <v>6</v>
      </c>
      <c r="BQ75">
        <v>0.5</v>
      </c>
      <c r="BR75" t="s">
        <v>303</v>
      </c>
      <c r="BS75">
        <v>1634251882.0999999</v>
      </c>
      <c r="BT75">
        <v>400.39299999999997</v>
      </c>
      <c r="BU75">
        <v>399.988</v>
      </c>
      <c r="BV75">
        <v>17.895600000000002</v>
      </c>
      <c r="BW75">
        <v>17.674700000000001</v>
      </c>
      <c r="BX75">
        <v>398.12099999999998</v>
      </c>
      <c r="BY75">
        <v>17.7837</v>
      </c>
      <c r="BZ75">
        <v>1000.04</v>
      </c>
      <c r="CA75">
        <v>89.785600000000002</v>
      </c>
      <c r="CB75">
        <v>9.9859699999999996E-2</v>
      </c>
      <c r="CC75">
        <v>25.129100000000001</v>
      </c>
      <c r="CD75">
        <v>24.607099999999999</v>
      </c>
      <c r="CE75">
        <v>999.9</v>
      </c>
      <c r="CF75">
        <v>0</v>
      </c>
      <c r="CG75">
        <v>0</v>
      </c>
      <c r="CH75">
        <v>10029.4</v>
      </c>
      <c r="CI75">
        <v>0</v>
      </c>
      <c r="CJ75">
        <v>1.5289399999999999E-3</v>
      </c>
      <c r="CK75">
        <v>0</v>
      </c>
      <c r="CL75">
        <v>0</v>
      </c>
      <c r="CM75">
        <v>0</v>
      </c>
      <c r="CN75">
        <v>0</v>
      </c>
      <c r="CO75">
        <v>2.2599999999999998</v>
      </c>
      <c r="CP75">
        <v>0</v>
      </c>
      <c r="CQ75">
        <v>-9.26</v>
      </c>
      <c r="CR75">
        <v>-1.0900000000000001</v>
      </c>
      <c r="CS75">
        <v>35.5</v>
      </c>
      <c r="CT75">
        <v>39.561999999999998</v>
      </c>
      <c r="CU75">
        <v>36.375</v>
      </c>
      <c r="CV75">
        <v>38.625</v>
      </c>
      <c r="CW75">
        <v>35.25</v>
      </c>
      <c r="CX75">
        <v>0</v>
      </c>
      <c r="CY75">
        <v>0</v>
      </c>
      <c r="CZ75">
        <v>0</v>
      </c>
      <c r="DA75">
        <v>1805.8999998569491</v>
      </c>
      <c r="DB75">
        <v>0</v>
      </c>
      <c r="DC75">
        <v>1.989615384615385</v>
      </c>
      <c r="DD75">
        <v>0.25470091759059421</v>
      </c>
      <c r="DE75">
        <v>2.137094028313494</v>
      </c>
      <c r="DF75">
        <v>-7.7096153846153834</v>
      </c>
      <c r="DG75">
        <v>15</v>
      </c>
      <c r="DH75">
        <v>1634251741.0999999</v>
      </c>
      <c r="DI75" t="s">
        <v>425</v>
      </c>
      <c r="DJ75">
        <v>1634251741.0999999</v>
      </c>
      <c r="DK75">
        <v>1634251737.0999999</v>
      </c>
      <c r="DL75">
        <v>137</v>
      </c>
      <c r="DM75">
        <v>-1.7000000000000001E-2</v>
      </c>
      <c r="DN75">
        <v>-1E-3</v>
      </c>
      <c r="DO75">
        <v>2.2719999999999998</v>
      </c>
      <c r="DP75">
        <v>0.108</v>
      </c>
      <c r="DQ75">
        <v>400</v>
      </c>
      <c r="DR75">
        <v>18</v>
      </c>
      <c r="DS75">
        <v>0.24</v>
      </c>
      <c r="DT75">
        <v>0.12</v>
      </c>
      <c r="DU75">
        <v>0.37571904878048779</v>
      </c>
      <c r="DV75">
        <v>-1.529583972125432E-2</v>
      </c>
      <c r="DW75">
        <v>3.0897392707863909E-2</v>
      </c>
      <c r="DX75">
        <v>1</v>
      </c>
      <c r="DY75">
        <v>2.052647058823529</v>
      </c>
      <c r="DZ75">
        <v>-1.4191039729501369</v>
      </c>
      <c r="EA75">
        <v>1.9865049248891871</v>
      </c>
      <c r="EB75">
        <v>0</v>
      </c>
      <c r="EC75">
        <v>0.22022031707317069</v>
      </c>
      <c r="ED75">
        <v>2.048822299651463E-3</v>
      </c>
      <c r="EE75">
        <v>5.4401252850639454E-4</v>
      </c>
      <c r="EF75">
        <v>1</v>
      </c>
      <c r="EG75">
        <v>2</v>
      </c>
      <c r="EH75">
        <v>3</v>
      </c>
      <c r="EI75" t="s">
        <v>309</v>
      </c>
      <c r="EJ75">
        <v>100</v>
      </c>
      <c r="EK75">
        <v>100</v>
      </c>
      <c r="EL75">
        <v>2.2719999999999998</v>
      </c>
      <c r="EM75">
        <v>0.1119</v>
      </c>
      <c r="EN75">
        <v>1.6587626693933919</v>
      </c>
      <c r="EO75">
        <v>1.948427853356016E-3</v>
      </c>
      <c r="EP75">
        <v>-1.17243448438673E-6</v>
      </c>
      <c r="EQ75">
        <v>3.7522437633766031E-10</v>
      </c>
      <c r="ER75">
        <v>-5.3183939359933929E-2</v>
      </c>
      <c r="ES75">
        <v>1.324990706552629E-3</v>
      </c>
      <c r="ET75">
        <v>4.5198677459254959E-4</v>
      </c>
      <c r="EU75">
        <v>-2.6198240979392152E-7</v>
      </c>
      <c r="EV75">
        <v>2</v>
      </c>
      <c r="EW75">
        <v>2078</v>
      </c>
      <c r="EX75">
        <v>1</v>
      </c>
      <c r="EY75">
        <v>28</v>
      </c>
      <c r="EZ75">
        <v>2.4</v>
      </c>
      <c r="FA75">
        <v>2.4</v>
      </c>
      <c r="FB75">
        <v>1.6198699999999999</v>
      </c>
      <c r="FC75">
        <v>2.5354000000000001</v>
      </c>
      <c r="FD75">
        <v>2.8491200000000001</v>
      </c>
      <c r="FE75">
        <v>3.1762700000000001</v>
      </c>
      <c r="FF75">
        <v>3.0981399999999999</v>
      </c>
      <c r="FG75">
        <v>2.3901400000000002</v>
      </c>
      <c r="FH75">
        <v>33.941299999999998</v>
      </c>
      <c r="FI75">
        <v>15.322800000000001</v>
      </c>
      <c r="FJ75">
        <v>18</v>
      </c>
      <c r="FK75">
        <v>1063.2</v>
      </c>
      <c r="FL75">
        <v>746.98800000000006</v>
      </c>
      <c r="FM75">
        <v>24.999500000000001</v>
      </c>
      <c r="FN75">
        <v>23.7407</v>
      </c>
      <c r="FO75">
        <v>29.9999</v>
      </c>
      <c r="FP75">
        <v>23.513999999999999</v>
      </c>
      <c r="FQ75">
        <v>23.588000000000001</v>
      </c>
      <c r="FR75">
        <v>32.4405</v>
      </c>
      <c r="FS75">
        <v>14.038</v>
      </c>
      <c r="FT75">
        <v>51.171999999999997</v>
      </c>
      <c r="FU75">
        <v>25</v>
      </c>
      <c r="FV75">
        <v>400</v>
      </c>
      <c r="FW75">
        <v>17.633099999999999</v>
      </c>
      <c r="FX75">
        <v>101.351</v>
      </c>
      <c r="FY75">
        <v>101.63200000000001</v>
      </c>
    </row>
    <row r="76" spans="1:181" x14ac:dyDescent="0.2">
      <c r="A76">
        <v>58</v>
      </c>
      <c r="B76">
        <v>1634251887.0999999</v>
      </c>
      <c r="C76">
        <v>1866.599999904633</v>
      </c>
      <c r="D76" t="s">
        <v>440</v>
      </c>
      <c r="E76" t="s">
        <v>441</v>
      </c>
      <c r="F76" t="s">
        <v>300</v>
      </c>
      <c r="G76">
        <v>1634251887.0999999</v>
      </c>
      <c r="H76">
        <f t="shared" si="46"/>
        <v>3.728412031399119E-4</v>
      </c>
      <c r="I76">
        <f t="shared" si="47"/>
        <v>0.37284120313991193</v>
      </c>
      <c r="J76">
        <f t="shared" si="48"/>
        <v>-0.74761076643824564</v>
      </c>
      <c r="K76">
        <f t="shared" si="49"/>
        <v>400.36200000000002</v>
      </c>
      <c r="L76">
        <f t="shared" si="50"/>
        <v>443.66128049198676</v>
      </c>
      <c r="M76">
        <f t="shared" si="51"/>
        <v>39.878818602150524</v>
      </c>
      <c r="N76">
        <f t="shared" si="52"/>
        <v>35.986831114694404</v>
      </c>
      <c r="O76">
        <f t="shared" si="53"/>
        <v>2.1894497261057317E-2</v>
      </c>
      <c r="P76">
        <f t="shared" si="54"/>
        <v>2.7405552275826972</v>
      </c>
      <c r="Q76">
        <f t="shared" si="55"/>
        <v>2.1797784766055647E-2</v>
      </c>
      <c r="R76">
        <f t="shared" si="56"/>
        <v>1.3632268990223064E-2</v>
      </c>
      <c r="S76">
        <f t="shared" si="57"/>
        <v>0</v>
      </c>
      <c r="T76">
        <f t="shared" si="58"/>
        <v>25.024997982185557</v>
      </c>
      <c r="U76">
        <f t="shared" si="59"/>
        <v>24.603999999999999</v>
      </c>
      <c r="V76">
        <f t="shared" si="60"/>
        <v>3.1053779808595547</v>
      </c>
      <c r="W76">
        <f t="shared" si="61"/>
        <v>50.193350446207077</v>
      </c>
      <c r="X76">
        <f t="shared" si="62"/>
        <v>1.6082355026303998</v>
      </c>
      <c r="Y76">
        <f t="shared" si="63"/>
        <v>3.2040807962281153</v>
      </c>
      <c r="Z76">
        <f t="shared" si="64"/>
        <v>1.4971424782291549</v>
      </c>
      <c r="AA76">
        <f t="shared" si="65"/>
        <v>-16.442297058470114</v>
      </c>
      <c r="AB76">
        <f t="shared" si="66"/>
        <v>77.464702881054563</v>
      </c>
      <c r="AC76">
        <f t="shared" si="67"/>
        <v>5.9709069263339023</v>
      </c>
      <c r="AD76">
        <f t="shared" si="68"/>
        <v>66.993312748918356</v>
      </c>
      <c r="AE76">
        <v>0</v>
      </c>
      <c r="AF76">
        <v>0</v>
      </c>
      <c r="AG76">
        <f t="shared" si="69"/>
        <v>1</v>
      </c>
      <c r="AH76">
        <f t="shared" si="70"/>
        <v>0</v>
      </c>
      <c r="AI76">
        <f t="shared" si="71"/>
        <v>47676.853850337284</v>
      </c>
      <c r="AJ76" t="s">
        <v>302</v>
      </c>
      <c r="AK76" t="s">
        <v>302</v>
      </c>
      <c r="AL76">
        <v>0</v>
      </c>
      <c r="AM76">
        <v>0</v>
      </c>
      <c r="AN76" t="e">
        <f t="shared" si="72"/>
        <v>#DIV/0!</v>
      </c>
      <c r="AO76">
        <v>0</v>
      </c>
      <c r="AP76" t="s">
        <v>302</v>
      </c>
      <c r="AQ76" t="s">
        <v>302</v>
      </c>
      <c r="AR76">
        <v>0</v>
      </c>
      <c r="AS76">
        <v>0</v>
      </c>
      <c r="AT76" t="e">
        <f t="shared" si="73"/>
        <v>#DIV/0!</v>
      </c>
      <c r="AU76">
        <v>0.5</v>
      </c>
      <c r="AV76">
        <f t="shared" si="74"/>
        <v>0</v>
      </c>
      <c r="AW76">
        <f t="shared" si="75"/>
        <v>-0.74761076643824564</v>
      </c>
      <c r="AX76" t="e">
        <f t="shared" si="76"/>
        <v>#DIV/0!</v>
      </c>
      <c r="AY76" t="e">
        <f t="shared" si="77"/>
        <v>#DIV/0!</v>
      </c>
      <c r="AZ76" t="e">
        <f t="shared" si="78"/>
        <v>#DIV/0!</v>
      </c>
      <c r="BA76" t="e">
        <f t="shared" si="79"/>
        <v>#DIV/0!</v>
      </c>
      <c r="BB76" t="s">
        <v>302</v>
      </c>
      <c r="BC76">
        <v>0</v>
      </c>
      <c r="BD76" t="e">
        <f t="shared" si="80"/>
        <v>#DIV/0!</v>
      </c>
      <c r="BE76" t="e">
        <f t="shared" si="81"/>
        <v>#DIV/0!</v>
      </c>
      <c r="BF76" t="e">
        <f t="shared" si="82"/>
        <v>#DIV/0!</v>
      </c>
      <c r="BG76" t="e">
        <f t="shared" si="83"/>
        <v>#DIV/0!</v>
      </c>
      <c r="BH76" t="e">
        <f t="shared" si="84"/>
        <v>#DIV/0!</v>
      </c>
      <c r="BI76" t="e">
        <f t="shared" si="85"/>
        <v>#DIV/0!</v>
      </c>
      <c r="BJ76" t="e">
        <f t="shared" si="86"/>
        <v>#DIV/0!</v>
      </c>
      <c r="BK76" t="e">
        <f t="shared" si="87"/>
        <v>#DIV/0!</v>
      </c>
      <c r="BL76">
        <f t="shared" si="88"/>
        <v>0</v>
      </c>
      <c r="BM76">
        <f t="shared" si="89"/>
        <v>0</v>
      </c>
      <c r="BN76">
        <f t="shared" si="90"/>
        <v>0</v>
      </c>
      <c r="BO76">
        <f t="shared" si="91"/>
        <v>0</v>
      </c>
      <c r="BP76">
        <v>6</v>
      </c>
      <c r="BQ76">
        <v>0.5</v>
      </c>
      <c r="BR76" t="s">
        <v>303</v>
      </c>
      <c r="BS76">
        <v>1634251887.0999999</v>
      </c>
      <c r="BT76">
        <v>400.36200000000002</v>
      </c>
      <c r="BU76">
        <v>400.00299999999999</v>
      </c>
      <c r="BV76">
        <v>17.891999999999999</v>
      </c>
      <c r="BW76">
        <v>17.6723</v>
      </c>
      <c r="BX76">
        <v>398.09</v>
      </c>
      <c r="BY76">
        <v>17.780200000000001</v>
      </c>
      <c r="BZ76">
        <v>1000.01</v>
      </c>
      <c r="CA76">
        <v>89.785799999999995</v>
      </c>
      <c r="CB76">
        <v>9.9931199999999998E-2</v>
      </c>
      <c r="CC76">
        <v>25.128299999999999</v>
      </c>
      <c r="CD76">
        <v>24.603999999999999</v>
      </c>
      <c r="CE76">
        <v>999.9</v>
      </c>
      <c r="CF76">
        <v>0</v>
      </c>
      <c r="CG76">
        <v>0</v>
      </c>
      <c r="CH76">
        <v>9978.75</v>
      </c>
      <c r="CI76">
        <v>0</v>
      </c>
      <c r="CJ76">
        <v>1.5289399999999999E-3</v>
      </c>
      <c r="CK76">
        <v>0</v>
      </c>
      <c r="CL76">
        <v>0</v>
      </c>
      <c r="CM76">
        <v>0</v>
      </c>
      <c r="CN76">
        <v>0</v>
      </c>
      <c r="CO76">
        <v>2.74</v>
      </c>
      <c r="CP76">
        <v>0</v>
      </c>
      <c r="CQ76">
        <v>-5.61</v>
      </c>
      <c r="CR76">
        <v>-0.78</v>
      </c>
      <c r="CS76">
        <v>33.811999999999998</v>
      </c>
      <c r="CT76">
        <v>39.625</v>
      </c>
      <c r="CU76">
        <v>36.686999999999998</v>
      </c>
      <c r="CV76">
        <v>38.686999999999998</v>
      </c>
      <c r="CW76">
        <v>35.25</v>
      </c>
      <c r="CX76">
        <v>0</v>
      </c>
      <c r="CY76">
        <v>0</v>
      </c>
      <c r="CZ76">
        <v>0</v>
      </c>
      <c r="DA76">
        <v>1810.6999998092649</v>
      </c>
      <c r="DB76">
        <v>0</v>
      </c>
      <c r="DC76">
        <v>2.0969230769230771</v>
      </c>
      <c r="DD76">
        <v>-4.323418728353805</v>
      </c>
      <c r="DE76">
        <v>2.4820512961171119</v>
      </c>
      <c r="DF76">
        <v>-7.2207692307692311</v>
      </c>
      <c r="DG76">
        <v>15</v>
      </c>
      <c r="DH76">
        <v>1634251741.0999999</v>
      </c>
      <c r="DI76" t="s">
        <v>425</v>
      </c>
      <c r="DJ76">
        <v>1634251741.0999999</v>
      </c>
      <c r="DK76">
        <v>1634251737.0999999</v>
      </c>
      <c r="DL76">
        <v>137</v>
      </c>
      <c r="DM76">
        <v>-1.7000000000000001E-2</v>
      </c>
      <c r="DN76">
        <v>-1E-3</v>
      </c>
      <c r="DO76">
        <v>2.2719999999999998</v>
      </c>
      <c r="DP76">
        <v>0.108</v>
      </c>
      <c r="DQ76">
        <v>400</v>
      </c>
      <c r="DR76">
        <v>18</v>
      </c>
      <c r="DS76">
        <v>0.24</v>
      </c>
      <c r="DT76">
        <v>0.12</v>
      </c>
      <c r="DU76">
        <v>0.37392741463414642</v>
      </c>
      <c r="DV76">
        <v>0.14865668989546979</v>
      </c>
      <c r="DW76">
        <v>3.2463516407804399E-2</v>
      </c>
      <c r="DX76">
        <v>1</v>
      </c>
      <c r="DY76">
        <v>1.884571428571429</v>
      </c>
      <c r="DZ76">
        <v>0.5466927592954931</v>
      </c>
      <c r="EA76">
        <v>1.783726985607291</v>
      </c>
      <c r="EB76">
        <v>1</v>
      </c>
      <c r="EC76">
        <v>0.22045165853658541</v>
      </c>
      <c r="ED76">
        <v>1.0638606271769189E-3</v>
      </c>
      <c r="EE76">
        <v>6.0425384787440915E-4</v>
      </c>
      <c r="EF76">
        <v>1</v>
      </c>
      <c r="EG76">
        <v>3</v>
      </c>
      <c r="EH76">
        <v>3</v>
      </c>
      <c r="EI76" t="s">
        <v>305</v>
      </c>
      <c r="EJ76">
        <v>100</v>
      </c>
      <c r="EK76">
        <v>100</v>
      </c>
      <c r="EL76">
        <v>2.2719999999999998</v>
      </c>
      <c r="EM76">
        <v>0.1118</v>
      </c>
      <c r="EN76">
        <v>1.6587626693933919</v>
      </c>
      <c r="EO76">
        <v>1.948427853356016E-3</v>
      </c>
      <c r="EP76">
        <v>-1.17243448438673E-6</v>
      </c>
      <c r="EQ76">
        <v>3.7522437633766031E-10</v>
      </c>
      <c r="ER76">
        <v>-5.3183939359933929E-2</v>
      </c>
      <c r="ES76">
        <v>1.324990706552629E-3</v>
      </c>
      <c r="ET76">
        <v>4.5198677459254959E-4</v>
      </c>
      <c r="EU76">
        <v>-2.6198240979392152E-7</v>
      </c>
      <c r="EV76">
        <v>2</v>
      </c>
      <c r="EW76">
        <v>2078</v>
      </c>
      <c r="EX76">
        <v>1</v>
      </c>
      <c r="EY76">
        <v>28</v>
      </c>
      <c r="EZ76">
        <v>2.4</v>
      </c>
      <c r="FA76">
        <v>2.5</v>
      </c>
      <c r="FB76">
        <v>1.6198699999999999</v>
      </c>
      <c r="FC76">
        <v>2.5427200000000001</v>
      </c>
      <c r="FD76">
        <v>2.8491200000000001</v>
      </c>
      <c r="FE76">
        <v>3.1774900000000001</v>
      </c>
      <c r="FF76">
        <v>3.0981399999999999</v>
      </c>
      <c r="FG76">
        <v>2.4279799999999998</v>
      </c>
      <c r="FH76">
        <v>33.941299999999998</v>
      </c>
      <c r="FI76">
        <v>15.322800000000001</v>
      </c>
      <c r="FJ76">
        <v>18</v>
      </c>
      <c r="FK76">
        <v>1061.8499999999999</v>
      </c>
      <c r="FL76">
        <v>747.06</v>
      </c>
      <c r="FM76">
        <v>24.999600000000001</v>
      </c>
      <c r="FN76">
        <v>23.738700000000001</v>
      </c>
      <c r="FO76">
        <v>29.9999</v>
      </c>
      <c r="FP76">
        <v>23.512499999999999</v>
      </c>
      <c r="FQ76">
        <v>23.586500000000001</v>
      </c>
      <c r="FR76">
        <v>32.442700000000002</v>
      </c>
      <c r="FS76">
        <v>14.038</v>
      </c>
      <c r="FT76">
        <v>51.171999999999997</v>
      </c>
      <c r="FU76">
        <v>25</v>
      </c>
      <c r="FV76">
        <v>400</v>
      </c>
      <c r="FW76">
        <v>17.610600000000002</v>
      </c>
      <c r="FX76">
        <v>101.352</v>
      </c>
      <c r="FY76">
        <v>101.633</v>
      </c>
    </row>
    <row r="77" spans="1:181" x14ac:dyDescent="0.2">
      <c r="A77">
        <v>59</v>
      </c>
      <c r="B77">
        <v>1634251892.0999999</v>
      </c>
      <c r="C77">
        <v>1871.599999904633</v>
      </c>
      <c r="D77" t="s">
        <v>442</v>
      </c>
      <c r="E77" t="s">
        <v>443</v>
      </c>
      <c r="F77" t="s">
        <v>300</v>
      </c>
      <c r="G77">
        <v>1634251892.0999999</v>
      </c>
      <c r="H77">
        <f t="shared" si="46"/>
        <v>3.7688989614075106E-4</v>
      </c>
      <c r="I77">
        <f t="shared" si="47"/>
        <v>0.37688989614075108</v>
      </c>
      <c r="J77">
        <f t="shared" si="48"/>
        <v>-0.81921010853693688</v>
      </c>
      <c r="K77">
        <f t="shared" si="49"/>
        <v>400.411</v>
      </c>
      <c r="L77">
        <f t="shared" si="50"/>
        <v>448.29103767846379</v>
      </c>
      <c r="M77">
        <f t="shared" si="51"/>
        <v>40.295241528301283</v>
      </c>
      <c r="N77">
        <f t="shared" si="52"/>
        <v>35.991480086561999</v>
      </c>
      <c r="O77">
        <f t="shared" si="53"/>
        <v>2.2115389927782007E-2</v>
      </c>
      <c r="P77">
        <f t="shared" si="54"/>
        <v>2.743725395218152</v>
      </c>
      <c r="Q77">
        <f t="shared" si="55"/>
        <v>2.2016834334983561E-2</v>
      </c>
      <c r="R77">
        <f t="shared" si="56"/>
        <v>1.3769339563739241E-2</v>
      </c>
      <c r="S77">
        <f t="shared" si="57"/>
        <v>0</v>
      </c>
      <c r="T77">
        <f t="shared" si="58"/>
        <v>25.020587974501339</v>
      </c>
      <c r="U77">
        <f t="shared" si="59"/>
        <v>24.609000000000002</v>
      </c>
      <c r="V77">
        <f t="shared" si="60"/>
        <v>3.1063065639455458</v>
      </c>
      <c r="W77">
        <f t="shared" si="61"/>
        <v>50.194878378505202</v>
      </c>
      <c r="X77">
        <f t="shared" si="62"/>
        <v>1.6079587947695999</v>
      </c>
      <c r="Y77">
        <f t="shared" si="63"/>
        <v>3.2034319968751452</v>
      </c>
      <c r="Z77">
        <f t="shared" si="64"/>
        <v>1.4983477691759459</v>
      </c>
      <c r="AA77">
        <f t="shared" si="65"/>
        <v>-16.620844419807121</v>
      </c>
      <c r="AB77">
        <f t="shared" si="66"/>
        <v>76.311785357261599</v>
      </c>
      <c r="AC77">
        <f t="shared" si="67"/>
        <v>5.8752920602216854</v>
      </c>
      <c r="AD77">
        <f t="shared" si="68"/>
        <v>65.566232997676167</v>
      </c>
      <c r="AE77">
        <v>0</v>
      </c>
      <c r="AF77">
        <v>0</v>
      </c>
      <c r="AG77">
        <f t="shared" si="69"/>
        <v>1</v>
      </c>
      <c r="AH77">
        <f t="shared" si="70"/>
        <v>0</v>
      </c>
      <c r="AI77">
        <f t="shared" si="71"/>
        <v>47763.609826884844</v>
      </c>
      <c r="AJ77" t="s">
        <v>302</v>
      </c>
      <c r="AK77" t="s">
        <v>302</v>
      </c>
      <c r="AL77">
        <v>0</v>
      </c>
      <c r="AM77">
        <v>0</v>
      </c>
      <c r="AN77" t="e">
        <f t="shared" si="72"/>
        <v>#DIV/0!</v>
      </c>
      <c r="AO77">
        <v>0</v>
      </c>
      <c r="AP77" t="s">
        <v>302</v>
      </c>
      <c r="AQ77" t="s">
        <v>302</v>
      </c>
      <c r="AR77">
        <v>0</v>
      </c>
      <c r="AS77">
        <v>0</v>
      </c>
      <c r="AT77" t="e">
        <f t="shared" si="73"/>
        <v>#DIV/0!</v>
      </c>
      <c r="AU77">
        <v>0.5</v>
      </c>
      <c r="AV77">
        <f t="shared" si="74"/>
        <v>0</v>
      </c>
      <c r="AW77">
        <f t="shared" si="75"/>
        <v>-0.81921010853693688</v>
      </c>
      <c r="AX77" t="e">
        <f t="shared" si="76"/>
        <v>#DIV/0!</v>
      </c>
      <c r="AY77" t="e">
        <f t="shared" si="77"/>
        <v>#DIV/0!</v>
      </c>
      <c r="AZ77" t="e">
        <f t="shared" si="78"/>
        <v>#DIV/0!</v>
      </c>
      <c r="BA77" t="e">
        <f t="shared" si="79"/>
        <v>#DIV/0!</v>
      </c>
      <c r="BB77" t="s">
        <v>302</v>
      </c>
      <c r="BC77">
        <v>0</v>
      </c>
      <c r="BD77" t="e">
        <f t="shared" si="80"/>
        <v>#DIV/0!</v>
      </c>
      <c r="BE77" t="e">
        <f t="shared" si="81"/>
        <v>#DIV/0!</v>
      </c>
      <c r="BF77" t="e">
        <f t="shared" si="82"/>
        <v>#DIV/0!</v>
      </c>
      <c r="BG77" t="e">
        <f t="shared" si="83"/>
        <v>#DIV/0!</v>
      </c>
      <c r="BH77" t="e">
        <f t="shared" si="84"/>
        <v>#DIV/0!</v>
      </c>
      <c r="BI77" t="e">
        <f t="shared" si="85"/>
        <v>#DIV/0!</v>
      </c>
      <c r="BJ77" t="e">
        <f t="shared" si="86"/>
        <v>#DIV/0!</v>
      </c>
      <c r="BK77" t="e">
        <f t="shared" si="87"/>
        <v>#DIV/0!</v>
      </c>
      <c r="BL77">
        <f t="shared" si="88"/>
        <v>0</v>
      </c>
      <c r="BM77">
        <f t="shared" si="89"/>
        <v>0</v>
      </c>
      <c r="BN77">
        <f t="shared" si="90"/>
        <v>0</v>
      </c>
      <c r="BO77">
        <f t="shared" si="91"/>
        <v>0</v>
      </c>
      <c r="BP77">
        <v>6</v>
      </c>
      <c r="BQ77">
        <v>0.5</v>
      </c>
      <c r="BR77" t="s">
        <v>303</v>
      </c>
      <c r="BS77">
        <v>1634251892.0999999</v>
      </c>
      <c r="BT77">
        <v>400.411</v>
      </c>
      <c r="BU77">
        <v>400.01</v>
      </c>
      <c r="BV77">
        <v>17.8888</v>
      </c>
      <c r="BW77">
        <v>17.666699999999999</v>
      </c>
      <c r="BX77">
        <v>398.13900000000001</v>
      </c>
      <c r="BY77">
        <v>17.777100000000001</v>
      </c>
      <c r="BZ77">
        <v>999.94899999999996</v>
      </c>
      <c r="CA77">
        <v>89.786299999999997</v>
      </c>
      <c r="CB77">
        <v>0.10004200000000001</v>
      </c>
      <c r="CC77">
        <v>25.1249</v>
      </c>
      <c r="CD77">
        <v>24.609000000000002</v>
      </c>
      <c r="CE77">
        <v>999.9</v>
      </c>
      <c r="CF77">
        <v>0</v>
      </c>
      <c r="CG77">
        <v>0</v>
      </c>
      <c r="CH77">
        <v>9997.5</v>
      </c>
      <c r="CI77">
        <v>0</v>
      </c>
      <c r="CJ77">
        <v>1.5289399999999999E-3</v>
      </c>
      <c r="CK77">
        <v>0</v>
      </c>
      <c r="CL77">
        <v>0</v>
      </c>
      <c r="CM77">
        <v>0</v>
      </c>
      <c r="CN77">
        <v>0</v>
      </c>
      <c r="CO77">
        <v>0.8</v>
      </c>
      <c r="CP77">
        <v>0</v>
      </c>
      <c r="CQ77">
        <v>-8.58</v>
      </c>
      <c r="CR77">
        <v>-1.1000000000000001</v>
      </c>
      <c r="CS77">
        <v>34.875</v>
      </c>
      <c r="CT77">
        <v>39.686999999999998</v>
      </c>
      <c r="CU77">
        <v>36.75</v>
      </c>
      <c r="CV77">
        <v>38.75</v>
      </c>
      <c r="CW77">
        <v>35.25</v>
      </c>
      <c r="CX77">
        <v>0</v>
      </c>
      <c r="CY77">
        <v>0</v>
      </c>
      <c r="CZ77">
        <v>0</v>
      </c>
      <c r="DA77">
        <v>1816.099999904633</v>
      </c>
      <c r="DB77">
        <v>0</v>
      </c>
      <c r="DC77">
        <v>2.0619999999999998</v>
      </c>
      <c r="DD77">
        <v>1.042307747809359</v>
      </c>
      <c r="DE77">
        <v>8.6253846188527952</v>
      </c>
      <c r="DF77">
        <v>-6.8396000000000017</v>
      </c>
      <c r="DG77">
        <v>15</v>
      </c>
      <c r="DH77">
        <v>1634251741.0999999</v>
      </c>
      <c r="DI77" t="s">
        <v>425</v>
      </c>
      <c r="DJ77">
        <v>1634251741.0999999</v>
      </c>
      <c r="DK77">
        <v>1634251737.0999999</v>
      </c>
      <c r="DL77">
        <v>137</v>
      </c>
      <c r="DM77">
        <v>-1.7000000000000001E-2</v>
      </c>
      <c r="DN77">
        <v>-1E-3</v>
      </c>
      <c r="DO77">
        <v>2.2719999999999998</v>
      </c>
      <c r="DP77">
        <v>0.108</v>
      </c>
      <c r="DQ77">
        <v>400</v>
      </c>
      <c r="DR77">
        <v>18</v>
      </c>
      <c r="DS77">
        <v>0.24</v>
      </c>
      <c r="DT77">
        <v>0.12</v>
      </c>
      <c r="DU77">
        <v>0.37922480487804883</v>
      </c>
      <c r="DV77">
        <v>0.1591938606271773</v>
      </c>
      <c r="DW77">
        <v>3.3531137322021579E-2</v>
      </c>
      <c r="DX77">
        <v>1</v>
      </c>
      <c r="DY77">
        <v>2.1629411764705879</v>
      </c>
      <c r="DZ77">
        <v>-0.87176161262049945</v>
      </c>
      <c r="EA77">
        <v>1.994446008016445</v>
      </c>
      <c r="EB77">
        <v>1</v>
      </c>
      <c r="EC77">
        <v>0.2206190487804878</v>
      </c>
      <c r="ED77">
        <v>3.781714285714396E-3</v>
      </c>
      <c r="EE77">
        <v>8.019944939662455E-4</v>
      </c>
      <c r="EF77">
        <v>1</v>
      </c>
      <c r="EG77">
        <v>3</v>
      </c>
      <c r="EH77">
        <v>3</v>
      </c>
      <c r="EI77" t="s">
        <v>305</v>
      </c>
      <c r="EJ77">
        <v>100</v>
      </c>
      <c r="EK77">
        <v>100</v>
      </c>
      <c r="EL77">
        <v>2.2719999999999998</v>
      </c>
      <c r="EM77">
        <v>0.11169999999999999</v>
      </c>
      <c r="EN77">
        <v>1.6587626693933919</v>
      </c>
      <c r="EO77">
        <v>1.948427853356016E-3</v>
      </c>
      <c r="EP77">
        <v>-1.17243448438673E-6</v>
      </c>
      <c r="EQ77">
        <v>3.7522437633766031E-10</v>
      </c>
      <c r="ER77">
        <v>-5.3183939359933929E-2</v>
      </c>
      <c r="ES77">
        <v>1.324990706552629E-3</v>
      </c>
      <c r="ET77">
        <v>4.5198677459254959E-4</v>
      </c>
      <c r="EU77">
        <v>-2.6198240979392152E-7</v>
      </c>
      <c r="EV77">
        <v>2</v>
      </c>
      <c r="EW77">
        <v>2078</v>
      </c>
      <c r="EX77">
        <v>1</v>
      </c>
      <c r="EY77">
        <v>28</v>
      </c>
      <c r="EZ77">
        <v>2.5</v>
      </c>
      <c r="FA77">
        <v>2.6</v>
      </c>
      <c r="FB77">
        <v>1.6198699999999999</v>
      </c>
      <c r="FC77">
        <v>2.5354000000000001</v>
      </c>
      <c r="FD77">
        <v>2.8491200000000001</v>
      </c>
      <c r="FE77">
        <v>3.1774900000000001</v>
      </c>
      <c r="FF77">
        <v>3.0981399999999999</v>
      </c>
      <c r="FG77">
        <v>2.4414099999999999</v>
      </c>
      <c r="FH77">
        <v>33.941299999999998</v>
      </c>
      <c r="FI77">
        <v>15.3316</v>
      </c>
      <c r="FJ77">
        <v>18</v>
      </c>
      <c r="FK77">
        <v>1063.02</v>
      </c>
      <c r="FL77">
        <v>747.15499999999997</v>
      </c>
      <c r="FM77">
        <v>24.999700000000001</v>
      </c>
      <c r="FN77">
        <v>23.736899999999999</v>
      </c>
      <c r="FO77">
        <v>30</v>
      </c>
      <c r="FP77">
        <v>23.510999999999999</v>
      </c>
      <c r="FQ77">
        <v>23.585000000000001</v>
      </c>
      <c r="FR77">
        <v>32.442599999999999</v>
      </c>
      <c r="FS77">
        <v>14.038</v>
      </c>
      <c r="FT77">
        <v>51.171999999999997</v>
      </c>
      <c r="FU77">
        <v>25</v>
      </c>
      <c r="FV77">
        <v>400</v>
      </c>
      <c r="FW77">
        <v>17.592300000000002</v>
      </c>
      <c r="FX77">
        <v>101.352</v>
      </c>
      <c r="FY77">
        <v>101.63200000000001</v>
      </c>
    </row>
    <row r="78" spans="1:181" x14ac:dyDescent="0.2">
      <c r="A78">
        <v>60</v>
      </c>
      <c r="B78">
        <v>1634251897.0999999</v>
      </c>
      <c r="C78">
        <v>1876.599999904633</v>
      </c>
      <c r="D78" t="s">
        <v>444</v>
      </c>
      <c r="E78" t="s">
        <v>445</v>
      </c>
      <c r="F78" t="s">
        <v>300</v>
      </c>
      <c r="G78">
        <v>1634251897.0999999</v>
      </c>
      <c r="H78">
        <f t="shared" si="46"/>
        <v>3.7265008838566232E-4</v>
      </c>
      <c r="I78">
        <f t="shared" si="47"/>
        <v>0.37265008838566233</v>
      </c>
      <c r="J78">
        <f t="shared" si="48"/>
        <v>-0.78084367405449606</v>
      </c>
      <c r="K78">
        <f t="shared" si="49"/>
        <v>400.38</v>
      </c>
      <c r="L78">
        <f t="shared" si="50"/>
        <v>446.14674507509</v>
      </c>
      <c r="M78">
        <f t="shared" si="51"/>
        <v>40.102032686657751</v>
      </c>
      <c r="N78">
        <f t="shared" si="52"/>
        <v>35.988275212859996</v>
      </c>
      <c r="O78">
        <f t="shared" si="53"/>
        <v>2.1866734775495382E-2</v>
      </c>
      <c r="P78">
        <f t="shared" si="54"/>
        <v>2.7383341974965831</v>
      </c>
      <c r="Q78">
        <f t="shared" si="55"/>
        <v>2.1770188935839499E-2</v>
      </c>
      <c r="R78">
        <f t="shared" si="56"/>
        <v>1.361500670073032E-2</v>
      </c>
      <c r="S78">
        <f t="shared" si="57"/>
        <v>0</v>
      </c>
      <c r="T78">
        <f t="shared" si="58"/>
        <v>25.019972828681222</v>
      </c>
      <c r="U78">
        <f t="shared" si="59"/>
        <v>24.606000000000002</v>
      </c>
      <c r="V78">
        <f t="shared" si="60"/>
        <v>3.1057493849746685</v>
      </c>
      <c r="W78">
        <f t="shared" si="61"/>
        <v>50.184767161870148</v>
      </c>
      <c r="X78">
        <f t="shared" si="62"/>
        <v>1.6074816859589001</v>
      </c>
      <c r="Y78">
        <f t="shared" si="63"/>
        <v>3.2031267192572481</v>
      </c>
      <c r="Z78">
        <f t="shared" si="64"/>
        <v>1.4982676990157684</v>
      </c>
      <c r="AA78">
        <f t="shared" si="65"/>
        <v>-16.433868897807709</v>
      </c>
      <c r="AB78">
        <f t="shared" si="66"/>
        <v>76.368519595036759</v>
      </c>
      <c r="AC78">
        <f t="shared" si="67"/>
        <v>5.8910994213903356</v>
      </c>
      <c r="AD78">
        <f t="shared" si="68"/>
        <v>65.825750118619382</v>
      </c>
      <c r="AE78">
        <v>0</v>
      </c>
      <c r="AF78">
        <v>0</v>
      </c>
      <c r="AG78">
        <f t="shared" si="69"/>
        <v>1</v>
      </c>
      <c r="AH78">
        <f t="shared" si="70"/>
        <v>0</v>
      </c>
      <c r="AI78">
        <f t="shared" si="71"/>
        <v>47617.280723543183</v>
      </c>
      <c r="AJ78" t="s">
        <v>302</v>
      </c>
      <c r="AK78" t="s">
        <v>302</v>
      </c>
      <c r="AL78">
        <v>0</v>
      </c>
      <c r="AM78">
        <v>0</v>
      </c>
      <c r="AN78" t="e">
        <f t="shared" si="72"/>
        <v>#DIV/0!</v>
      </c>
      <c r="AO78">
        <v>0</v>
      </c>
      <c r="AP78" t="s">
        <v>302</v>
      </c>
      <c r="AQ78" t="s">
        <v>302</v>
      </c>
      <c r="AR78">
        <v>0</v>
      </c>
      <c r="AS78">
        <v>0</v>
      </c>
      <c r="AT78" t="e">
        <f t="shared" si="73"/>
        <v>#DIV/0!</v>
      </c>
      <c r="AU78">
        <v>0.5</v>
      </c>
      <c r="AV78">
        <f t="shared" si="74"/>
        <v>0</v>
      </c>
      <c r="AW78">
        <f t="shared" si="75"/>
        <v>-0.78084367405449606</v>
      </c>
      <c r="AX78" t="e">
        <f t="shared" si="76"/>
        <v>#DIV/0!</v>
      </c>
      <c r="AY78" t="e">
        <f t="shared" si="77"/>
        <v>#DIV/0!</v>
      </c>
      <c r="AZ78" t="e">
        <f t="shared" si="78"/>
        <v>#DIV/0!</v>
      </c>
      <c r="BA78" t="e">
        <f t="shared" si="79"/>
        <v>#DIV/0!</v>
      </c>
      <c r="BB78" t="s">
        <v>302</v>
      </c>
      <c r="BC78">
        <v>0</v>
      </c>
      <c r="BD78" t="e">
        <f t="shared" si="80"/>
        <v>#DIV/0!</v>
      </c>
      <c r="BE78" t="e">
        <f t="shared" si="81"/>
        <v>#DIV/0!</v>
      </c>
      <c r="BF78" t="e">
        <f t="shared" si="82"/>
        <v>#DIV/0!</v>
      </c>
      <c r="BG78" t="e">
        <f t="shared" si="83"/>
        <v>#DIV/0!</v>
      </c>
      <c r="BH78" t="e">
        <f t="shared" si="84"/>
        <v>#DIV/0!</v>
      </c>
      <c r="BI78" t="e">
        <f t="shared" si="85"/>
        <v>#DIV/0!</v>
      </c>
      <c r="BJ78" t="e">
        <f t="shared" si="86"/>
        <v>#DIV/0!</v>
      </c>
      <c r="BK78" t="e">
        <f t="shared" si="87"/>
        <v>#DIV/0!</v>
      </c>
      <c r="BL78">
        <f t="shared" si="88"/>
        <v>0</v>
      </c>
      <c r="BM78">
        <f t="shared" si="89"/>
        <v>0</v>
      </c>
      <c r="BN78">
        <f t="shared" si="90"/>
        <v>0</v>
      </c>
      <c r="BO78">
        <f t="shared" si="91"/>
        <v>0</v>
      </c>
      <c r="BP78">
        <v>6</v>
      </c>
      <c r="BQ78">
        <v>0.5</v>
      </c>
      <c r="BR78" t="s">
        <v>303</v>
      </c>
      <c r="BS78">
        <v>1634251897.0999999</v>
      </c>
      <c r="BT78">
        <v>400.38</v>
      </c>
      <c r="BU78">
        <v>400.00099999999998</v>
      </c>
      <c r="BV78">
        <v>17.883700000000001</v>
      </c>
      <c r="BW78">
        <v>17.664100000000001</v>
      </c>
      <c r="BX78">
        <v>398.10700000000003</v>
      </c>
      <c r="BY78">
        <v>17.772099999999998</v>
      </c>
      <c r="BZ78">
        <v>999.96100000000001</v>
      </c>
      <c r="CA78">
        <v>89.785499999999999</v>
      </c>
      <c r="CB78">
        <v>9.9796999999999997E-2</v>
      </c>
      <c r="CC78">
        <v>25.1233</v>
      </c>
      <c r="CD78">
        <v>24.606000000000002</v>
      </c>
      <c r="CE78">
        <v>999.9</v>
      </c>
      <c r="CF78">
        <v>0</v>
      </c>
      <c r="CG78">
        <v>0</v>
      </c>
      <c r="CH78">
        <v>9965.6200000000008</v>
      </c>
      <c r="CI78">
        <v>0</v>
      </c>
      <c r="CJ78">
        <v>1.6245000000000001E-3</v>
      </c>
      <c r="CK78">
        <v>0</v>
      </c>
      <c r="CL78">
        <v>0</v>
      </c>
      <c r="CM78">
        <v>0</v>
      </c>
      <c r="CN78">
        <v>0</v>
      </c>
      <c r="CO78">
        <v>1.71</v>
      </c>
      <c r="CP78">
        <v>0</v>
      </c>
      <c r="CQ78">
        <v>-9.48</v>
      </c>
      <c r="CR78">
        <v>-1.79</v>
      </c>
      <c r="CS78">
        <v>35.561999999999998</v>
      </c>
      <c r="CT78">
        <v>39.75</v>
      </c>
      <c r="CU78">
        <v>36.5</v>
      </c>
      <c r="CV78">
        <v>38.875</v>
      </c>
      <c r="CW78">
        <v>35.25</v>
      </c>
      <c r="CX78">
        <v>0</v>
      </c>
      <c r="CY78">
        <v>0</v>
      </c>
      <c r="CZ78">
        <v>0</v>
      </c>
      <c r="DA78">
        <v>1820.8999998569491</v>
      </c>
      <c r="DB78">
        <v>0</v>
      </c>
      <c r="DC78">
        <v>2.3887999999999998</v>
      </c>
      <c r="DD78">
        <v>5.0115384839483994</v>
      </c>
      <c r="DE78">
        <v>-3.2299999843805312</v>
      </c>
      <c r="DF78">
        <v>-6.4708000000000014</v>
      </c>
      <c r="DG78">
        <v>15</v>
      </c>
      <c r="DH78">
        <v>1634251741.0999999</v>
      </c>
      <c r="DI78" t="s">
        <v>425</v>
      </c>
      <c r="DJ78">
        <v>1634251741.0999999</v>
      </c>
      <c r="DK78">
        <v>1634251737.0999999</v>
      </c>
      <c r="DL78">
        <v>137</v>
      </c>
      <c r="DM78">
        <v>-1.7000000000000001E-2</v>
      </c>
      <c r="DN78">
        <v>-1E-3</v>
      </c>
      <c r="DO78">
        <v>2.2719999999999998</v>
      </c>
      <c r="DP78">
        <v>0.108</v>
      </c>
      <c r="DQ78">
        <v>400</v>
      </c>
      <c r="DR78">
        <v>18</v>
      </c>
      <c r="DS78">
        <v>0.24</v>
      </c>
      <c r="DT78">
        <v>0.12</v>
      </c>
      <c r="DU78">
        <v>0.39296887804878061</v>
      </c>
      <c r="DV78">
        <v>-2.7455581881533131E-2</v>
      </c>
      <c r="DW78">
        <v>2.1939807659955901E-2</v>
      </c>
      <c r="DX78">
        <v>1</v>
      </c>
      <c r="DY78">
        <v>2.270294117647059</v>
      </c>
      <c r="DZ78">
        <v>4.3171597633136063</v>
      </c>
      <c r="EA78">
        <v>1.92426072174732</v>
      </c>
      <c r="EB78">
        <v>0</v>
      </c>
      <c r="EC78">
        <v>0.22072702439024389</v>
      </c>
      <c r="ED78">
        <v>1.879400696864465E-3</v>
      </c>
      <c r="EE78">
        <v>8.7209510803231739E-4</v>
      </c>
      <c r="EF78">
        <v>1</v>
      </c>
      <c r="EG78">
        <v>2</v>
      </c>
      <c r="EH78">
        <v>3</v>
      </c>
      <c r="EI78" t="s">
        <v>309</v>
      </c>
      <c r="EJ78">
        <v>100</v>
      </c>
      <c r="EK78">
        <v>100</v>
      </c>
      <c r="EL78">
        <v>2.2730000000000001</v>
      </c>
      <c r="EM78">
        <v>0.1116</v>
      </c>
      <c r="EN78">
        <v>1.6587626693933919</v>
      </c>
      <c r="EO78">
        <v>1.948427853356016E-3</v>
      </c>
      <c r="EP78">
        <v>-1.17243448438673E-6</v>
      </c>
      <c r="EQ78">
        <v>3.7522437633766031E-10</v>
      </c>
      <c r="ER78">
        <v>-5.3183939359933929E-2</v>
      </c>
      <c r="ES78">
        <v>1.324990706552629E-3</v>
      </c>
      <c r="ET78">
        <v>4.5198677459254959E-4</v>
      </c>
      <c r="EU78">
        <v>-2.6198240979392152E-7</v>
      </c>
      <c r="EV78">
        <v>2</v>
      </c>
      <c r="EW78">
        <v>2078</v>
      </c>
      <c r="EX78">
        <v>1</v>
      </c>
      <c r="EY78">
        <v>28</v>
      </c>
      <c r="EZ78">
        <v>2.6</v>
      </c>
      <c r="FA78">
        <v>2.7</v>
      </c>
      <c r="FB78">
        <v>1.6198699999999999</v>
      </c>
      <c r="FC78">
        <v>2.5415000000000001</v>
      </c>
      <c r="FD78">
        <v>2.8491200000000001</v>
      </c>
      <c r="FE78">
        <v>3.1774900000000001</v>
      </c>
      <c r="FF78">
        <v>3.0981399999999999</v>
      </c>
      <c r="FG78">
        <v>2.4035600000000001</v>
      </c>
      <c r="FH78">
        <v>33.941299999999998</v>
      </c>
      <c r="FI78">
        <v>15.322800000000001</v>
      </c>
      <c r="FJ78">
        <v>18</v>
      </c>
      <c r="FK78">
        <v>1062.56</v>
      </c>
      <c r="FL78">
        <v>747.21900000000005</v>
      </c>
      <c r="FM78">
        <v>24.9999</v>
      </c>
      <c r="FN78">
        <v>23.7349</v>
      </c>
      <c r="FO78">
        <v>29.9999</v>
      </c>
      <c r="FP78">
        <v>23.509</v>
      </c>
      <c r="FQ78">
        <v>23.583100000000002</v>
      </c>
      <c r="FR78">
        <v>32.442100000000003</v>
      </c>
      <c r="FS78">
        <v>14.038</v>
      </c>
      <c r="FT78">
        <v>51.171999999999997</v>
      </c>
      <c r="FU78">
        <v>25</v>
      </c>
      <c r="FV78">
        <v>400</v>
      </c>
      <c r="FW78">
        <v>17.578299999999999</v>
      </c>
      <c r="FX78">
        <v>101.354</v>
      </c>
      <c r="FY78">
        <v>101.633</v>
      </c>
    </row>
    <row r="79" spans="1:181" x14ac:dyDescent="0.2">
      <c r="A79">
        <v>61</v>
      </c>
      <c r="B79">
        <v>1634251902.0999999</v>
      </c>
      <c r="C79">
        <v>1881.599999904633</v>
      </c>
      <c r="D79" t="s">
        <v>446</v>
      </c>
      <c r="E79" t="s">
        <v>447</v>
      </c>
      <c r="F79" t="s">
        <v>300</v>
      </c>
      <c r="G79">
        <v>1634251902.0999999</v>
      </c>
      <c r="H79">
        <f t="shared" si="46"/>
        <v>3.8031543638101617E-4</v>
      </c>
      <c r="I79">
        <f t="shared" si="47"/>
        <v>0.38031543638101617</v>
      </c>
      <c r="J79">
        <f t="shared" si="48"/>
        <v>-0.79228982905587697</v>
      </c>
      <c r="K79">
        <f t="shared" si="49"/>
        <v>400.363</v>
      </c>
      <c r="L79">
        <f t="shared" si="50"/>
        <v>445.77868719224955</v>
      </c>
      <c r="M79">
        <f t="shared" si="51"/>
        <v>40.070724785277847</v>
      </c>
      <c r="N79">
        <f t="shared" si="52"/>
        <v>35.988341408277002</v>
      </c>
      <c r="O79">
        <f t="shared" si="53"/>
        <v>2.2330073213303169E-2</v>
      </c>
      <c r="P79">
        <f t="shared" si="54"/>
        <v>2.7418780778085794</v>
      </c>
      <c r="Q79">
        <f t="shared" si="55"/>
        <v>2.2229532220742379E-2</v>
      </c>
      <c r="R79">
        <f t="shared" si="56"/>
        <v>1.3902452997810875E-2</v>
      </c>
      <c r="S79">
        <f t="shared" si="57"/>
        <v>0</v>
      </c>
      <c r="T79">
        <f t="shared" si="58"/>
        <v>25.015573748842701</v>
      </c>
      <c r="U79">
        <f t="shared" si="59"/>
        <v>24.601400000000002</v>
      </c>
      <c r="V79">
        <f t="shared" si="60"/>
        <v>3.1048952135478465</v>
      </c>
      <c r="W79">
        <f t="shared" si="61"/>
        <v>50.187148615332212</v>
      </c>
      <c r="X79">
        <f t="shared" si="62"/>
        <v>1.6073281756547999</v>
      </c>
      <c r="Y79">
        <f t="shared" si="63"/>
        <v>3.2026688504948457</v>
      </c>
      <c r="Z79">
        <f t="shared" si="64"/>
        <v>1.4975670378930466</v>
      </c>
      <c r="AA79">
        <f t="shared" si="65"/>
        <v>-16.771910744402813</v>
      </c>
      <c r="AB79">
        <f t="shared" si="66"/>
        <v>76.792558018558566</v>
      </c>
      <c r="AC79">
        <f t="shared" si="67"/>
        <v>5.9159448822670626</v>
      </c>
      <c r="AD79">
        <f t="shared" si="68"/>
        <v>65.936592156422819</v>
      </c>
      <c r="AE79">
        <v>0</v>
      </c>
      <c r="AF79">
        <v>0</v>
      </c>
      <c r="AG79">
        <f t="shared" si="69"/>
        <v>1</v>
      </c>
      <c r="AH79">
        <f t="shared" si="70"/>
        <v>0</v>
      </c>
      <c r="AI79">
        <f t="shared" si="71"/>
        <v>47714.069250241388</v>
      </c>
      <c r="AJ79" t="s">
        <v>302</v>
      </c>
      <c r="AK79" t="s">
        <v>302</v>
      </c>
      <c r="AL79">
        <v>0</v>
      </c>
      <c r="AM79">
        <v>0</v>
      </c>
      <c r="AN79" t="e">
        <f t="shared" si="72"/>
        <v>#DIV/0!</v>
      </c>
      <c r="AO79">
        <v>0</v>
      </c>
      <c r="AP79" t="s">
        <v>302</v>
      </c>
      <c r="AQ79" t="s">
        <v>302</v>
      </c>
      <c r="AR79">
        <v>0</v>
      </c>
      <c r="AS79">
        <v>0</v>
      </c>
      <c r="AT79" t="e">
        <f t="shared" si="73"/>
        <v>#DIV/0!</v>
      </c>
      <c r="AU79">
        <v>0.5</v>
      </c>
      <c r="AV79">
        <f t="shared" si="74"/>
        <v>0</v>
      </c>
      <c r="AW79">
        <f t="shared" si="75"/>
        <v>-0.79228982905587697</v>
      </c>
      <c r="AX79" t="e">
        <f t="shared" si="76"/>
        <v>#DIV/0!</v>
      </c>
      <c r="AY79" t="e">
        <f t="shared" si="77"/>
        <v>#DIV/0!</v>
      </c>
      <c r="AZ79" t="e">
        <f t="shared" si="78"/>
        <v>#DIV/0!</v>
      </c>
      <c r="BA79" t="e">
        <f t="shared" si="79"/>
        <v>#DIV/0!</v>
      </c>
      <c r="BB79" t="s">
        <v>302</v>
      </c>
      <c r="BC79">
        <v>0</v>
      </c>
      <c r="BD79" t="e">
        <f t="shared" si="80"/>
        <v>#DIV/0!</v>
      </c>
      <c r="BE79" t="e">
        <f t="shared" si="81"/>
        <v>#DIV/0!</v>
      </c>
      <c r="BF79" t="e">
        <f t="shared" si="82"/>
        <v>#DIV/0!</v>
      </c>
      <c r="BG79" t="e">
        <f t="shared" si="83"/>
        <v>#DIV/0!</v>
      </c>
      <c r="BH79" t="e">
        <f t="shared" si="84"/>
        <v>#DIV/0!</v>
      </c>
      <c r="BI79" t="e">
        <f t="shared" si="85"/>
        <v>#DIV/0!</v>
      </c>
      <c r="BJ79" t="e">
        <f t="shared" si="86"/>
        <v>#DIV/0!</v>
      </c>
      <c r="BK79" t="e">
        <f t="shared" si="87"/>
        <v>#DIV/0!</v>
      </c>
      <c r="BL79">
        <f t="shared" si="88"/>
        <v>0</v>
      </c>
      <c r="BM79">
        <f t="shared" si="89"/>
        <v>0</v>
      </c>
      <c r="BN79">
        <f t="shared" si="90"/>
        <v>0</v>
      </c>
      <c r="BO79">
        <f t="shared" si="91"/>
        <v>0</v>
      </c>
      <c r="BP79">
        <v>6</v>
      </c>
      <c r="BQ79">
        <v>0.5</v>
      </c>
      <c r="BR79" t="s">
        <v>303</v>
      </c>
      <c r="BS79">
        <v>1634251902.0999999</v>
      </c>
      <c r="BT79">
        <v>400.363</v>
      </c>
      <c r="BU79">
        <v>399.97899999999998</v>
      </c>
      <c r="BV79">
        <v>17.8812</v>
      </c>
      <c r="BW79">
        <v>17.6571</v>
      </c>
      <c r="BX79">
        <v>398.09100000000001</v>
      </c>
      <c r="BY79">
        <v>17.769600000000001</v>
      </c>
      <c r="BZ79">
        <v>1000.04</v>
      </c>
      <c r="CA79">
        <v>89.788899999999998</v>
      </c>
      <c r="CB79">
        <v>0.100379</v>
      </c>
      <c r="CC79">
        <v>25.120899999999999</v>
      </c>
      <c r="CD79">
        <v>24.601400000000002</v>
      </c>
      <c r="CE79">
        <v>999.9</v>
      </c>
      <c r="CF79">
        <v>0</v>
      </c>
      <c r="CG79">
        <v>0</v>
      </c>
      <c r="CH79">
        <v>9986.25</v>
      </c>
      <c r="CI79">
        <v>0</v>
      </c>
      <c r="CJ79">
        <v>1.5289399999999999E-3</v>
      </c>
      <c r="CK79">
        <v>0</v>
      </c>
      <c r="CL79">
        <v>0</v>
      </c>
      <c r="CM79">
        <v>0</v>
      </c>
      <c r="CN79">
        <v>0</v>
      </c>
      <c r="CO79">
        <v>3.41</v>
      </c>
      <c r="CP79">
        <v>0</v>
      </c>
      <c r="CQ79">
        <v>-13.18</v>
      </c>
      <c r="CR79">
        <v>-2.2799999999999998</v>
      </c>
      <c r="CS79">
        <v>34.186999999999998</v>
      </c>
      <c r="CT79">
        <v>39.75</v>
      </c>
      <c r="CU79">
        <v>36.811999999999998</v>
      </c>
      <c r="CV79">
        <v>38.936999999999998</v>
      </c>
      <c r="CW79">
        <v>35.311999999999998</v>
      </c>
      <c r="CX79">
        <v>0</v>
      </c>
      <c r="CY79">
        <v>0</v>
      </c>
      <c r="CZ79">
        <v>0</v>
      </c>
      <c r="DA79">
        <v>1825.6999998092649</v>
      </c>
      <c r="DB79">
        <v>0</v>
      </c>
      <c r="DC79">
        <v>2.6739999999999999</v>
      </c>
      <c r="DD79">
        <v>2.6946153451070249</v>
      </c>
      <c r="DE79">
        <v>-12.586153686126551</v>
      </c>
      <c r="DF79">
        <v>-6.9683999999999999</v>
      </c>
      <c r="DG79">
        <v>15</v>
      </c>
      <c r="DH79">
        <v>1634251741.0999999</v>
      </c>
      <c r="DI79" t="s">
        <v>425</v>
      </c>
      <c r="DJ79">
        <v>1634251741.0999999</v>
      </c>
      <c r="DK79">
        <v>1634251737.0999999</v>
      </c>
      <c r="DL79">
        <v>137</v>
      </c>
      <c r="DM79">
        <v>-1.7000000000000001E-2</v>
      </c>
      <c r="DN79">
        <v>-1E-3</v>
      </c>
      <c r="DO79">
        <v>2.2719999999999998</v>
      </c>
      <c r="DP79">
        <v>0.108</v>
      </c>
      <c r="DQ79">
        <v>400</v>
      </c>
      <c r="DR79">
        <v>18</v>
      </c>
      <c r="DS79">
        <v>0.24</v>
      </c>
      <c r="DT79">
        <v>0.12</v>
      </c>
      <c r="DU79">
        <v>0.38530829268292688</v>
      </c>
      <c r="DV79">
        <v>-9.1616655052264059E-2</v>
      </c>
      <c r="DW79">
        <v>2.2034737046191959E-2</v>
      </c>
      <c r="DX79">
        <v>1</v>
      </c>
      <c r="DY79">
        <v>2.4380000000000002</v>
      </c>
      <c r="DZ79">
        <v>3.0443835616438331</v>
      </c>
      <c r="EA79">
        <v>1.737202677541438</v>
      </c>
      <c r="EB79">
        <v>0</v>
      </c>
      <c r="EC79">
        <v>0.2208070731707317</v>
      </c>
      <c r="ED79">
        <v>-6.6865505226490366E-4</v>
      </c>
      <c r="EE79">
        <v>9.7810202944882121E-4</v>
      </c>
      <c r="EF79">
        <v>1</v>
      </c>
      <c r="EG79">
        <v>2</v>
      </c>
      <c r="EH79">
        <v>3</v>
      </c>
      <c r="EI79" t="s">
        <v>309</v>
      </c>
      <c r="EJ79">
        <v>100</v>
      </c>
      <c r="EK79">
        <v>100</v>
      </c>
      <c r="EL79">
        <v>2.2719999999999998</v>
      </c>
      <c r="EM79">
        <v>0.1116</v>
      </c>
      <c r="EN79">
        <v>1.6587626693933919</v>
      </c>
      <c r="EO79">
        <v>1.948427853356016E-3</v>
      </c>
      <c r="EP79">
        <v>-1.17243448438673E-6</v>
      </c>
      <c r="EQ79">
        <v>3.7522437633766031E-10</v>
      </c>
      <c r="ER79">
        <v>-5.3183939359933929E-2</v>
      </c>
      <c r="ES79">
        <v>1.324990706552629E-3</v>
      </c>
      <c r="ET79">
        <v>4.5198677459254959E-4</v>
      </c>
      <c r="EU79">
        <v>-2.6198240979392152E-7</v>
      </c>
      <c r="EV79">
        <v>2</v>
      </c>
      <c r="EW79">
        <v>2078</v>
      </c>
      <c r="EX79">
        <v>1</v>
      </c>
      <c r="EY79">
        <v>28</v>
      </c>
      <c r="EZ79">
        <v>2.7</v>
      </c>
      <c r="FA79">
        <v>2.8</v>
      </c>
      <c r="FB79">
        <v>1.6198699999999999</v>
      </c>
      <c r="FC79">
        <v>2.5378400000000001</v>
      </c>
      <c r="FD79">
        <v>2.8491200000000001</v>
      </c>
      <c r="FE79">
        <v>3.1774900000000001</v>
      </c>
      <c r="FF79">
        <v>3.0981399999999999</v>
      </c>
      <c r="FG79">
        <v>2.4340799999999998</v>
      </c>
      <c r="FH79">
        <v>33.941299999999998</v>
      </c>
      <c r="FI79">
        <v>15.322800000000001</v>
      </c>
      <c r="FJ79">
        <v>18</v>
      </c>
      <c r="FK79">
        <v>1063.1500000000001</v>
      </c>
      <c r="FL79">
        <v>747.08199999999999</v>
      </c>
      <c r="FM79">
        <v>25</v>
      </c>
      <c r="FN79">
        <v>23.7334</v>
      </c>
      <c r="FO79">
        <v>29.9999</v>
      </c>
      <c r="FP79">
        <v>23.507100000000001</v>
      </c>
      <c r="FQ79">
        <v>23.581600000000002</v>
      </c>
      <c r="FR79">
        <v>32.442599999999999</v>
      </c>
      <c r="FS79">
        <v>14.32</v>
      </c>
      <c r="FT79">
        <v>51.171999999999997</v>
      </c>
      <c r="FU79">
        <v>25</v>
      </c>
      <c r="FV79">
        <v>400</v>
      </c>
      <c r="FW79">
        <v>17.565799999999999</v>
      </c>
      <c r="FX79">
        <v>101.35299999999999</v>
      </c>
      <c r="FY79">
        <v>101.63500000000001</v>
      </c>
    </row>
    <row r="80" spans="1:181" x14ac:dyDescent="0.2">
      <c r="A80">
        <v>62</v>
      </c>
      <c r="B80">
        <v>1634252349.5999999</v>
      </c>
      <c r="C80">
        <v>2329.099999904633</v>
      </c>
      <c r="D80" t="s">
        <v>450</v>
      </c>
      <c r="E80" t="s">
        <v>451</v>
      </c>
      <c r="F80" t="s">
        <v>300</v>
      </c>
      <c r="G80">
        <v>1634252349.5999999</v>
      </c>
      <c r="H80">
        <f t="shared" si="46"/>
        <v>1.7224639886423093E-4</v>
      </c>
      <c r="I80">
        <f t="shared" si="47"/>
        <v>0.17224639886423093</v>
      </c>
      <c r="J80">
        <f t="shared" si="48"/>
        <v>-0.41728530904301592</v>
      </c>
      <c r="K80">
        <f t="shared" si="49"/>
        <v>400.209</v>
      </c>
      <c r="L80">
        <f t="shared" si="50"/>
        <v>453.88001125676277</v>
      </c>
      <c r="M80">
        <f t="shared" si="51"/>
        <v>40.799225646709203</v>
      </c>
      <c r="N80">
        <f t="shared" si="52"/>
        <v>35.974744187637</v>
      </c>
      <c r="O80">
        <f t="shared" si="53"/>
        <v>1.0265177020143922E-2</v>
      </c>
      <c r="P80">
        <f t="shared" si="54"/>
        <v>2.7485236518906451</v>
      </c>
      <c r="Q80">
        <f t="shared" si="55"/>
        <v>1.0243925553995973E-2</v>
      </c>
      <c r="R80">
        <f t="shared" si="56"/>
        <v>6.4043591269292537E-3</v>
      </c>
      <c r="S80">
        <f t="shared" si="57"/>
        <v>0</v>
      </c>
      <c r="T80">
        <f t="shared" si="58"/>
        <v>25.098705272877265</v>
      </c>
      <c r="U80">
        <f t="shared" si="59"/>
        <v>24.439299999999999</v>
      </c>
      <c r="V80">
        <f t="shared" si="60"/>
        <v>3.0749257667433918</v>
      </c>
      <c r="W80">
        <f t="shared" si="61"/>
        <v>49.970099937528737</v>
      </c>
      <c r="X80">
        <f t="shared" si="62"/>
        <v>1.6027997151151001</v>
      </c>
      <c r="Y80">
        <f t="shared" si="63"/>
        <v>3.2075175297205267</v>
      </c>
      <c r="Z80">
        <f t="shared" si="64"/>
        <v>1.4721260516282917</v>
      </c>
      <c r="AA80">
        <f t="shared" si="65"/>
        <v>-7.5960661899125839</v>
      </c>
      <c r="AB80">
        <f t="shared" si="66"/>
        <v>104.76213383435514</v>
      </c>
      <c r="AC80">
        <f t="shared" si="67"/>
        <v>8.0456151816205548</v>
      </c>
      <c r="AD80">
        <f t="shared" si="68"/>
        <v>105.21168282606311</v>
      </c>
      <c r="AE80">
        <v>0</v>
      </c>
      <c r="AF80">
        <v>0</v>
      </c>
      <c r="AG80">
        <f t="shared" si="69"/>
        <v>1</v>
      </c>
      <c r="AH80">
        <f t="shared" si="70"/>
        <v>0</v>
      </c>
      <c r="AI80">
        <f t="shared" si="71"/>
        <v>47890.809842141825</v>
      </c>
      <c r="AJ80" t="s">
        <v>302</v>
      </c>
      <c r="AK80" t="s">
        <v>302</v>
      </c>
      <c r="AL80">
        <v>0</v>
      </c>
      <c r="AM80">
        <v>0</v>
      </c>
      <c r="AN80" t="e">
        <f t="shared" si="72"/>
        <v>#DIV/0!</v>
      </c>
      <c r="AO80">
        <v>0</v>
      </c>
      <c r="AP80" t="s">
        <v>302</v>
      </c>
      <c r="AQ80" t="s">
        <v>302</v>
      </c>
      <c r="AR80">
        <v>0</v>
      </c>
      <c r="AS80">
        <v>0</v>
      </c>
      <c r="AT80" t="e">
        <f t="shared" si="73"/>
        <v>#DIV/0!</v>
      </c>
      <c r="AU80">
        <v>0.5</v>
      </c>
      <c r="AV80">
        <f t="shared" si="74"/>
        <v>0</v>
      </c>
      <c r="AW80">
        <f t="shared" si="75"/>
        <v>-0.41728530904301592</v>
      </c>
      <c r="AX80" t="e">
        <f t="shared" si="76"/>
        <v>#DIV/0!</v>
      </c>
      <c r="AY80" t="e">
        <f t="shared" si="77"/>
        <v>#DIV/0!</v>
      </c>
      <c r="AZ80" t="e">
        <f t="shared" si="78"/>
        <v>#DIV/0!</v>
      </c>
      <c r="BA80" t="e">
        <f t="shared" si="79"/>
        <v>#DIV/0!</v>
      </c>
      <c r="BB80" t="s">
        <v>302</v>
      </c>
      <c r="BC80">
        <v>0</v>
      </c>
      <c r="BD80" t="e">
        <f t="shared" si="80"/>
        <v>#DIV/0!</v>
      </c>
      <c r="BE80" t="e">
        <f t="shared" si="81"/>
        <v>#DIV/0!</v>
      </c>
      <c r="BF80" t="e">
        <f t="shared" si="82"/>
        <v>#DIV/0!</v>
      </c>
      <c r="BG80" t="e">
        <f t="shared" si="83"/>
        <v>#DIV/0!</v>
      </c>
      <c r="BH80" t="e">
        <f t="shared" si="84"/>
        <v>#DIV/0!</v>
      </c>
      <c r="BI80" t="e">
        <f t="shared" si="85"/>
        <v>#DIV/0!</v>
      </c>
      <c r="BJ80" t="e">
        <f t="shared" si="86"/>
        <v>#DIV/0!</v>
      </c>
      <c r="BK80" t="e">
        <f t="shared" si="87"/>
        <v>#DIV/0!</v>
      </c>
      <c r="BL80">
        <f t="shared" si="88"/>
        <v>0</v>
      </c>
      <c r="BM80">
        <f t="shared" si="89"/>
        <v>0</v>
      </c>
      <c r="BN80">
        <f t="shared" si="90"/>
        <v>0</v>
      </c>
      <c r="BO80">
        <f t="shared" si="91"/>
        <v>0</v>
      </c>
      <c r="BP80">
        <v>6</v>
      </c>
      <c r="BQ80">
        <v>0.5</v>
      </c>
      <c r="BR80" t="s">
        <v>303</v>
      </c>
      <c r="BS80">
        <v>1634252349.5999999</v>
      </c>
      <c r="BT80">
        <v>400.209</v>
      </c>
      <c r="BU80">
        <v>400</v>
      </c>
      <c r="BV80">
        <v>17.8307</v>
      </c>
      <c r="BW80">
        <v>17.729199999999999</v>
      </c>
      <c r="BX80">
        <v>397.98700000000002</v>
      </c>
      <c r="BY80">
        <v>17.7181</v>
      </c>
      <c r="BZ80">
        <v>1000.05</v>
      </c>
      <c r="CA80">
        <v>89.789900000000003</v>
      </c>
      <c r="CB80">
        <v>9.9992999999999999E-2</v>
      </c>
      <c r="CC80">
        <v>25.1463</v>
      </c>
      <c r="CD80">
        <v>24.439299999999999</v>
      </c>
      <c r="CE80">
        <v>999.9</v>
      </c>
      <c r="CF80">
        <v>0</v>
      </c>
      <c r="CG80">
        <v>0</v>
      </c>
      <c r="CH80">
        <v>10025.6</v>
      </c>
      <c r="CI80">
        <v>0</v>
      </c>
      <c r="CJ80">
        <v>1.5289399999999999E-3</v>
      </c>
      <c r="CK80">
        <v>0</v>
      </c>
      <c r="CL80">
        <v>0</v>
      </c>
      <c r="CM80">
        <v>0</v>
      </c>
      <c r="CN80">
        <v>0</v>
      </c>
      <c r="CO80">
        <v>5.49</v>
      </c>
      <c r="CP80">
        <v>0</v>
      </c>
      <c r="CQ80">
        <v>-5.56</v>
      </c>
      <c r="CR80">
        <v>-1.89</v>
      </c>
      <c r="CS80">
        <v>35.561999999999998</v>
      </c>
      <c r="CT80">
        <v>41.5</v>
      </c>
      <c r="CU80">
        <v>37.875</v>
      </c>
      <c r="CV80">
        <v>41.75</v>
      </c>
      <c r="CW80">
        <v>36.686999999999998</v>
      </c>
      <c r="CX80">
        <v>0</v>
      </c>
      <c r="CY80">
        <v>0</v>
      </c>
      <c r="CZ80">
        <v>0</v>
      </c>
      <c r="DA80">
        <v>2273.2999999523158</v>
      </c>
      <c r="DB80">
        <v>0</v>
      </c>
      <c r="DC80">
        <v>2.23</v>
      </c>
      <c r="DD80">
        <v>2.2553845680677012</v>
      </c>
      <c r="DE80">
        <v>0.26846153980647558</v>
      </c>
      <c r="DF80">
        <v>-2.9643999999999999</v>
      </c>
      <c r="DG80">
        <v>15</v>
      </c>
      <c r="DH80">
        <v>1634252272.5999999</v>
      </c>
      <c r="DI80" t="s">
        <v>452</v>
      </c>
      <c r="DJ80">
        <v>1634252272.5999999</v>
      </c>
      <c r="DK80">
        <v>1634252270.0999999</v>
      </c>
      <c r="DL80">
        <v>138</v>
      </c>
      <c r="DM80">
        <v>-0.05</v>
      </c>
      <c r="DN80">
        <v>2E-3</v>
      </c>
      <c r="DO80">
        <v>2.222</v>
      </c>
      <c r="DP80">
        <v>0.11</v>
      </c>
      <c r="DQ80">
        <v>400</v>
      </c>
      <c r="DR80">
        <v>18</v>
      </c>
      <c r="DS80">
        <v>0.68</v>
      </c>
      <c r="DT80">
        <v>0.12</v>
      </c>
      <c r="DU80">
        <v>0.20539821951219511</v>
      </c>
      <c r="DV80">
        <v>-0.12912775609756089</v>
      </c>
      <c r="DW80">
        <v>3.6411108267852522E-2</v>
      </c>
      <c r="DX80">
        <v>1</v>
      </c>
      <c r="DY80">
        <v>1.911142857142857</v>
      </c>
      <c r="DZ80">
        <v>1.939726027397263</v>
      </c>
      <c r="EA80">
        <v>1.4873385077831791</v>
      </c>
      <c r="EB80">
        <v>0</v>
      </c>
      <c r="EC80">
        <v>9.8311609756097554E-2</v>
      </c>
      <c r="ED80">
        <v>1.1681297560975719E-2</v>
      </c>
      <c r="EE80">
        <v>1.838507837404426E-3</v>
      </c>
      <c r="EF80">
        <v>1</v>
      </c>
      <c r="EG80">
        <v>2</v>
      </c>
      <c r="EH80">
        <v>3</v>
      </c>
      <c r="EI80" t="s">
        <v>309</v>
      </c>
      <c r="EJ80">
        <v>100</v>
      </c>
      <c r="EK80">
        <v>100</v>
      </c>
      <c r="EL80">
        <v>2.222</v>
      </c>
      <c r="EM80">
        <v>0.11260000000000001</v>
      </c>
      <c r="EN80">
        <v>1.6089921773850171</v>
      </c>
      <c r="EO80">
        <v>1.948427853356016E-3</v>
      </c>
      <c r="EP80">
        <v>-1.17243448438673E-6</v>
      </c>
      <c r="EQ80">
        <v>3.7522437633766031E-10</v>
      </c>
      <c r="ER80">
        <v>-5.1333843267648893E-2</v>
      </c>
      <c r="ES80">
        <v>1.324990706552629E-3</v>
      </c>
      <c r="ET80">
        <v>4.5198677459254959E-4</v>
      </c>
      <c r="EU80">
        <v>-2.6198240979392152E-7</v>
      </c>
      <c r="EV80">
        <v>2</v>
      </c>
      <c r="EW80">
        <v>2078</v>
      </c>
      <c r="EX80">
        <v>1</v>
      </c>
      <c r="EY80">
        <v>28</v>
      </c>
      <c r="EZ80">
        <v>1.3</v>
      </c>
      <c r="FA80">
        <v>1.3</v>
      </c>
      <c r="FB80">
        <v>1.6210899999999999</v>
      </c>
      <c r="FC80">
        <v>2.5439500000000002</v>
      </c>
      <c r="FD80">
        <v>2.8491200000000001</v>
      </c>
      <c r="FE80">
        <v>3.1787100000000001</v>
      </c>
      <c r="FF80">
        <v>3.0981399999999999</v>
      </c>
      <c r="FG80">
        <v>2.3877000000000002</v>
      </c>
      <c r="FH80">
        <v>33.850900000000003</v>
      </c>
      <c r="FI80">
        <v>15.244</v>
      </c>
      <c r="FJ80">
        <v>18</v>
      </c>
      <c r="FK80">
        <v>1062.21</v>
      </c>
      <c r="FL80">
        <v>749.46199999999999</v>
      </c>
      <c r="FM80">
        <v>24.9999</v>
      </c>
      <c r="FN80">
        <v>23.601400000000002</v>
      </c>
      <c r="FO80">
        <v>29.9999</v>
      </c>
      <c r="FP80">
        <v>23.376899999999999</v>
      </c>
      <c r="FQ80">
        <v>23.450700000000001</v>
      </c>
      <c r="FR80">
        <v>32.456699999999998</v>
      </c>
      <c r="FS80">
        <v>13.4604</v>
      </c>
      <c r="FT80">
        <v>53.881399999999999</v>
      </c>
      <c r="FU80">
        <v>25</v>
      </c>
      <c r="FV80">
        <v>400</v>
      </c>
      <c r="FW80">
        <v>17.7468</v>
      </c>
      <c r="FX80">
        <v>101.381</v>
      </c>
      <c r="FY80">
        <v>101.65300000000001</v>
      </c>
    </row>
    <row r="81" spans="1:181" x14ac:dyDescent="0.2">
      <c r="A81">
        <v>63</v>
      </c>
      <c r="B81">
        <v>1634252354.5999999</v>
      </c>
      <c r="C81">
        <v>2334.099999904633</v>
      </c>
      <c r="D81" t="s">
        <v>453</v>
      </c>
      <c r="E81" t="s">
        <v>454</v>
      </c>
      <c r="F81" t="s">
        <v>300</v>
      </c>
      <c r="G81">
        <v>1634252354.5999999</v>
      </c>
      <c r="H81">
        <f t="shared" si="46"/>
        <v>1.6800677478079226E-4</v>
      </c>
      <c r="I81">
        <f t="shared" si="47"/>
        <v>0.16800677478079226</v>
      </c>
      <c r="J81">
        <f t="shared" si="48"/>
        <v>-0.36559103195415266</v>
      </c>
      <c r="K81">
        <f t="shared" si="49"/>
        <v>400.20299999999997</v>
      </c>
      <c r="L81">
        <f t="shared" si="50"/>
        <v>447.33068541252675</v>
      </c>
      <c r="M81">
        <f t="shared" si="51"/>
        <v>40.208575873449078</v>
      </c>
      <c r="N81">
        <f t="shared" si="52"/>
        <v>35.972476771724999</v>
      </c>
      <c r="O81">
        <f t="shared" si="53"/>
        <v>1.0012149060553966E-2</v>
      </c>
      <c r="P81">
        <f t="shared" si="54"/>
        <v>2.7459167113338863</v>
      </c>
      <c r="Q81">
        <f t="shared" si="55"/>
        <v>9.9919120771866307E-3</v>
      </c>
      <c r="R81">
        <f t="shared" si="56"/>
        <v>6.246759815914541E-3</v>
      </c>
      <c r="S81">
        <f t="shared" si="57"/>
        <v>0</v>
      </c>
      <c r="T81">
        <f t="shared" si="58"/>
        <v>25.103535962814142</v>
      </c>
      <c r="U81">
        <f t="shared" si="59"/>
        <v>24.437100000000001</v>
      </c>
      <c r="V81">
        <f t="shared" si="60"/>
        <v>3.0745207707762447</v>
      </c>
      <c r="W81">
        <f t="shared" si="61"/>
        <v>49.949125968508753</v>
      </c>
      <c r="X81">
        <f t="shared" si="62"/>
        <v>1.6024800310999998</v>
      </c>
      <c r="Y81">
        <f t="shared" si="63"/>
        <v>3.2082243683509293</v>
      </c>
      <c r="Z81">
        <f t="shared" si="64"/>
        <v>1.4720407396762449</v>
      </c>
      <c r="AA81">
        <f t="shared" si="65"/>
        <v>-7.4090987678329387</v>
      </c>
      <c r="AB81">
        <f t="shared" si="66"/>
        <v>105.53619163546688</v>
      </c>
      <c r="AC81">
        <f t="shared" si="67"/>
        <v>8.1128182959563766</v>
      </c>
      <c r="AD81">
        <f t="shared" si="68"/>
        <v>106.23991116359032</v>
      </c>
      <c r="AE81">
        <v>0</v>
      </c>
      <c r="AF81">
        <v>0</v>
      </c>
      <c r="AG81">
        <f t="shared" si="69"/>
        <v>1</v>
      </c>
      <c r="AH81">
        <f t="shared" si="70"/>
        <v>0</v>
      </c>
      <c r="AI81">
        <f t="shared" si="71"/>
        <v>47819.17788879008</v>
      </c>
      <c r="AJ81" t="s">
        <v>302</v>
      </c>
      <c r="AK81" t="s">
        <v>302</v>
      </c>
      <c r="AL81">
        <v>0</v>
      </c>
      <c r="AM81">
        <v>0</v>
      </c>
      <c r="AN81" t="e">
        <f t="shared" si="72"/>
        <v>#DIV/0!</v>
      </c>
      <c r="AO81">
        <v>0</v>
      </c>
      <c r="AP81" t="s">
        <v>302</v>
      </c>
      <c r="AQ81" t="s">
        <v>302</v>
      </c>
      <c r="AR81">
        <v>0</v>
      </c>
      <c r="AS81">
        <v>0</v>
      </c>
      <c r="AT81" t="e">
        <f t="shared" si="73"/>
        <v>#DIV/0!</v>
      </c>
      <c r="AU81">
        <v>0.5</v>
      </c>
      <c r="AV81">
        <f t="shared" si="74"/>
        <v>0</v>
      </c>
      <c r="AW81">
        <f t="shared" si="75"/>
        <v>-0.36559103195415266</v>
      </c>
      <c r="AX81" t="e">
        <f t="shared" si="76"/>
        <v>#DIV/0!</v>
      </c>
      <c r="AY81" t="e">
        <f t="shared" si="77"/>
        <v>#DIV/0!</v>
      </c>
      <c r="AZ81" t="e">
        <f t="shared" si="78"/>
        <v>#DIV/0!</v>
      </c>
      <c r="BA81" t="e">
        <f t="shared" si="79"/>
        <v>#DIV/0!</v>
      </c>
      <c r="BB81" t="s">
        <v>302</v>
      </c>
      <c r="BC81">
        <v>0</v>
      </c>
      <c r="BD81" t="e">
        <f t="shared" si="80"/>
        <v>#DIV/0!</v>
      </c>
      <c r="BE81" t="e">
        <f t="shared" si="81"/>
        <v>#DIV/0!</v>
      </c>
      <c r="BF81" t="e">
        <f t="shared" si="82"/>
        <v>#DIV/0!</v>
      </c>
      <c r="BG81" t="e">
        <f t="shared" si="83"/>
        <v>#DIV/0!</v>
      </c>
      <c r="BH81" t="e">
        <f t="shared" si="84"/>
        <v>#DIV/0!</v>
      </c>
      <c r="BI81" t="e">
        <f t="shared" si="85"/>
        <v>#DIV/0!</v>
      </c>
      <c r="BJ81" t="e">
        <f t="shared" si="86"/>
        <v>#DIV/0!</v>
      </c>
      <c r="BK81" t="e">
        <f t="shared" si="87"/>
        <v>#DIV/0!</v>
      </c>
      <c r="BL81">
        <f t="shared" si="88"/>
        <v>0</v>
      </c>
      <c r="BM81">
        <f t="shared" si="89"/>
        <v>0</v>
      </c>
      <c r="BN81">
        <f t="shared" si="90"/>
        <v>0</v>
      </c>
      <c r="BO81">
        <f t="shared" si="91"/>
        <v>0</v>
      </c>
      <c r="BP81">
        <v>6</v>
      </c>
      <c r="BQ81">
        <v>0.5</v>
      </c>
      <c r="BR81" t="s">
        <v>303</v>
      </c>
      <c r="BS81">
        <v>1634252354.5999999</v>
      </c>
      <c r="BT81">
        <v>400.20299999999997</v>
      </c>
      <c r="BU81">
        <v>400.024</v>
      </c>
      <c r="BV81">
        <v>17.827999999999999</v>
      </c>
      <c r="BW81">
        <v>17.728999999999999</v>
      </c>
      <c r="BX81">
        <v>397.98</v>
      </c>
      <c r="BY81">
        <v>17.715399999999999</v>
      </c>
      <c r="BZ81">
        <v>1000.07</v>
      </c>
      <c r="CA81">
        <v>89.785499999999999</v>
      </c>
      <c r="CB81">
        <v>0.100075</v>
      </c>
      <c r="CC81">
        <v>25.15</v>
      </c>
      <c r="CD81">
        <v>24.437100000000001</v>
      </c>
      <c r="CE81">
        <v>999.9</v>
      </c>
      <c r="CF81">
        <v>0</v>
      </c>
      <c r="CG81">
        <v>0</v>
      </c>
      <c r="CH81">
        <v>10010.6</v>
      </c>
      <c r="CI81">
        <v>0</v>
      </c>
      <c r="CJ81">
        <v>1.5289399999999999E-3</v>
      </c>
      <c r="CK81">
        <v>0</v>
      </c>
      <c r="CL81">
        <v>0</v>
      </c>
      <c r="CM81">
        <v>0</v>
      </c>
      <c r="CN81">
        <v>0</v>
      </c>
      <c r="CO81">
        <v>2.33</v>
      </c>
      <c r="CP81">
        <v>0</v>
      </c>
      <c r="CQ81">
        <v>-6.06</v>
      </c>
      <c r="CR81">
        <v>-2.84</v>
      </c>
      <c r="CS81">
        <v>36.125</v>
      </c>
      <c r="CT81">
        <v>41.5</v>
      </c>
      <c r="CU81">
        <v>37.75</v>
      </c>
      <c r="CV81">
        <v>41.625</v>
      </c>
      <c r="CW81">
        <v>36.561999999999998</v>
      </c>
      <c r="CX81">
        <v>0</v>
      </c>
      <c r="CY81">
        <v>0</v>
      </c>
      <c r="CZ81">
        <v>0</v>
      </c>
      <c r="DA81">
        <v>2278.099999904633</v>
      </c>
      <c r="DB81">
        <v>0</v>
      </c>
      <c r="DC81">
        <v>2.2212000000000001</v>
      </c>
      <c r="DD81">
        <v>6.4623075744362737</v>
      </c>
      <c r="DE81">
        <v>-6.1723075360753192</v>
      </c>
      <c r="DF81">
        <v>-3.1516000000000002</v>
      </c>
      <c r="DG81">
        <v>15</v>
      </c>
      <c r="DH81">
        <v>1634252272.5999999</v>
      </c>
      <c r="DI81" t="s">
        <v>452</v>
      </c>
      <c r="DJ81">
        <v>1634252272.5999999</v>
      </c>
      <c r="DK81">
        <v>1634252270.0999999</v>
      </c>
      <c r="DL81">
        <v>138</v>
      </c>
      <c r="DM81">
        <v>-0.05</v>
      </c>
      <c r="DN81">
        <v>2E-3</v>
      </c>
      <c r="DO81">
        <v>2.222</v>
      </c>
      <c r="DP81">
        <v>0.11</v>
      </c>
      <c r="DQ81">
        <v>400</v>
      </c>
      <c r="DR81">
        <v>18</v>
      </c>
      <c r="DS81">
        <v>0.68</v>
      </c>
      <c r="DT81">
        <v>0.12</v>
      </c>
      <c r="DU81">
        <v>0.20019536585365849</v>
      </c>
      <c r="DV81">
        <v>-0.17902473867595861</v>
      </c>
      <c r="DW81">
        <v>3.5141566316936053E-2</v>
      </c>
      <c r="DX81">
        <v>1</v>
      </c>
      <c r="DY81">
        <v>2.250294117647059</v>
      </c>
      <c r="DZ81">
        <v>1.5837235507699969</v>
      </c>
      <c r="EA81">
        <v>1.7244922275576</v>
      </c>
      <c r="EB81">
        <v>0</v>
      </c>
      <c r="EC81">
        <v>9.9377412195121959E-2</v>
      </c>
      <c r="ED81">
        <v>5.0830390243904724E-3</v>
      </c>
      <c r="EE81">
        <v>1.3807238580868749E-3</v>
      </c>
      <c r="EF81">
        <v>1</v>
      </c>
      <c r="EG81">
        <v>2</v>
      </c>
      <c r="EH81">
        <v>3</v>
      </c>
      <c r="EI81" t="s">
        <v>309</v>
      </c>
      <c r="EJ81">
        <v>100</v>
      </c>
      <c r="EK81">
        <v>100</v>
      </c>
      <c r="EL81">
        <v>2.2229999999999999</v>
      </c>
      <c r="EM81">
        <v>0.11260000000000001</v>
      </c>
      <c r="EN81">
        <v>1.6089921773850171</v>
      </c>
      <c r="EO81">
        <v>1.948427853356016E-3</v>
      </c>
      <c r="EP81">
        <v>-1.17243448438673E-6</v>
      </c>
      <c r="EQ81">
        <v>3.7522437633766031E-10</v>
      </c>
      <c r="ER81">
        <v>-5.1333843267648893E-2</v>
      </c>
      <c r="ES81">
        <v>1.324990706552629E-3</v>
      </c>
      <c r="ET81">
        <v>4.5198677459254959E-4</v>
      </c>
      <c r="EU81">
        <v>-2.6198240979392152E-7</v>
      </c>
      <c r="EV81">
        <v>2</v>
      </c>
      <c r="EW81">
        <v>2078</v>
      </c>
      <c r="EX81">
        <v>1</v>
      </c>
      <c r="EY81">
        <v>28</v>
      </c>
      <c r="EZ81">
        <v>1.4</v>
      </c>
      <c r="FA81">
        <v>1.4</v>
      </c>
      <c r="FB81">
        <v>1.6210899999999999</v>
      </c>
      <c r="FC81">
        <v>2.5378400000000001</v>
      </c>
      <c r="FD81">
        <v>2.8491200000000001</v>
      </c>
      <c r="FE81">
        <v>3.1787100000000001</v>
      </c>
      <c r="FF81">
        <v>3.0981399999999999</v>
      </c>
      <c r="FG81">
        <v>2.3962400000000001</v>
      </c>
      <c r="FH81">
        <v>33.850900000000003</v>
      </c>
      <c r="FI81">
        <v>15.2615</v>
      </c>
      <c r="FJ81">
        <v>18</v>
      </c>
      <c r="FK81">
        <v>1063.26</v>
      </c>
      <c r="FL81">
        <v>749.48</v>
      </c>
      <c r="FM81">
        <v>25</v>
      </c>
      <c r="FN81">
        <v>23.599399999999999</v>
      </c>
      <c r="FO81">
        <v>29.9999</v>
      </c>
      <c r="FP81">
        <v>23.375399999999999</v>
      </c>
      <c r="FQ81">
        <v>23.448699999999999</v>
      </c>
      <c r="FR81">
        <v>32.454700000000003</v>
      </c>
      <c r="FS81">
        <v>13.4604</v>
      </c>
      <c r="FT81">
        <v>54.251800000000003</v>
      </c>
      <c r="FU81">
        <v>25</v>
      </c>
      <c r="FV81">
        <v>400</v>
      </c>
      <c r="FW81">
        <v>17.7468</v>
      </c>
      <c r="FX81">
        <v>101.384</v>
      </c>
      <c r="FY81">
        <v>101.65600000000001</v>
      </c>
    </row>
    <row r="82" spans="1:181" x14ac:dyDescent="0.2">
      <c r="A82">
        <v>64</v>
      </c>
      <c r="B82">
        <v>1634252359.5999999</v>
      </c>
      <c r="C82">
        <v>2339.099999904633</v>
      </c>
      <c r="D82" t="s">
        <v>455</v>
      </c>
      <c r="E82" t="s">
        <v>456</v>
      </c>
      <c r="F82" t="s">
        <v>300</v>
      </c>
      <c r="G82">
        <v>1634252359.5999999</v>
      </c>
      <c r="H82">
        <f t="shared" si="46"/>
        <v>1.3931678988665915E-4</v>
      </c>
      <c r="I82">
        <f t="shared" si="47"/>
        <v>0.13931678988665916</v>
      </c>
      <c r="J82">
        <f t="shared" si="48"/>
        <v>-0.44741467439533078</v>
      </c>
      <c r="K82">
        <f t="shared" si="49"/>
        <v>400.19499999999999</v>
      </c>
      <c r="L82">
        <f t="shared" si="50"/>
        <v>474.78901194185875</v>
      </c>
      <c r="M82">
        <f t="shared" si="51"/>
        <v>42.677582782380064</v>
      </c>
      <c r="N82">
        <f t="shared" si="52"/>
        <v>35.972515816532997</v>
      </c>
      <c r="O82">
        <f t="shared" si="53"/>
        <v>8.3013815153550122E-3</v>
      </c>
      <c r="P82">
        <f t="shared" si="54"/>
        <v>2.7437497837286564</v>
      </c>
      <c r="Q82">
        <f t="shared" si="55"/>
        <v>8.2874532788229389E-3</v>
      </c>
      <c r="R82">
        <f t="shared" si="56"/>
        <v>5.1809077225074031E-3</v>
      </c>
      <c r="S82">
        <f t="shared" si="57"/>
        <v>0</v>
      </c>
      <c r="T82">
        <f t="shared" si="58"/>
        <v>25.112442258748455</v>
      </c>
      <c r="U82">
        <f t="shared" si="59"/>
        <v>24.441800000000001</v>
      </c>
      <c r="V82">
        <f t="shared" si="60"/>
        <v>3.0753860460391502</v>
      </c>
      <c r="W82">
        <f t="shared" si="61"/>
        <v>49.982784671182444</v>
      </c>
      <c r="X82">
        <f t="shared" si="62"/>
        <v>1.6036553753245799</v>
      </c>
      <c r="Y82">
        <f t="shared" si="63"/>
        <v>3.2084154291810933</v>
      </c>
      <c r="Z82">
        <f t="shared" si="64"/>
        <v>1.4717306707145703</v>
      </c>
      <c r="AA82">
        <f t="shared" si="65"/>
        <v>-6.143870434001669</v>
      </c>
      <c r="AB82">
        <f t="shared" si="66"/>
        <v>104.90560039099691</v>
      </c>
      <c r="AC82">
        <f t="shared" si="67"/>
        <v>8.0709438132154609</v>
      </c>
      <c r="AD82">
        <f t="shared" si="68"/>
        <v>106.8326737702107</v>
      </c>
      <c r="AE82">
        <v>0</v>
      </c>
      <c r="AF82">
        <v>0</v>
      </c>
      <c r="AG82">
        <f t="shared" si="69"/>
        <v>1</v>
      </c>
      <c r="AH82">
        <f t="shared" si="70"/>
        <v>0</v>
      </c>
      <c r="AI82">
        <f t="shared" si="71"/>
        <v>47760.120123017216</v>
      </c>
      <c r="AJ82" t="s">
        <v>302</v>
      </c>
      <c r="AK82" t="s">
        <v>302</v>
      </c>
      <c r="AL82">
        <v>0</v>
      </c>
      <c r="AM82">
        <v>0</v>
      </c>
      <c r="AN82" t="e">
        <f t="shared" si="72"/>
        <v>#DIV/0!</v>
      </c>
      <c r="AO82">
        <v>0</v>
      </c>
      <c r="AP82" t="s">
        <v>302</v>
      </c>
      <c r="AQ82" t="s">
        <v>302</v>
      </c>
      <c r="AR82">
        <v>0</v>
      </c>
      <c r="AS82">
        <v>0</v>
      </c>
      <c r="AT82" t="e">
        <f t="shared" si="73"/>
        <v>#DIV/0!</v>
      </c>
      <c r="AU82">
        <v>0.5</v>
      </c>
      <c r="AV82">
        <f t="shared" si="74"/>
        <v>0</v>
      </c>
      <c r="AW82">
        <f t="shared" si="75"/>
        <v>-0.44741467439533078</v>
      </c>
      <c r="AX82" t="e">
        <f t="shared" si="76"/>
        <v>#DIV/0!</v>
      </c>
      <c r="AY82" t="e">
        <f t="shared" si="77"/>
        <v>#DIV/0!</v>
      </c>
      <c r="AZ82" t="e">
        <f t="shared" si="78"/>
        <v>#DIV/0!</v>
      </c>
      <c r="BA82" t="e">
        <f t="shared" si="79"/>
        <v>#DIV/0!</v>
      </c>
      <c r="BB82" t="s">
        <v>302</v>
      </c>
      <c r="BC82">
        <v>0</v>
      </c>
      <c r="BD82" t="e">
        <f t="shared" si="80"/>
        <v>#DIV/0!</v>
      </c>
      <c r="BE82" t="e">
        <f t="shared" si="81"/>
        <v>#DIV/0!</v>
      </c>
      <c r="BF82" t="e">
        <f t="shared" si="82"/>
        <v>#DIV/0!</v>
      </c>
      <c r="BG82" t="e">
        <f t="shared" si="83"/>
        <v>#DIV/0!</v>
      </c>
      <c r="BH82" t="e">
        <f t="shared" si="84"/>
        <v>#DIV/0!</v>
      </c>
      <c r="BI82" t="e">
        <f t="shared" si="85"/>
        <v>#DIV/0!</v>
      </c>
      <c r="BJ82" t="e">
        <f t="shared" si="86"/>
        <v>#DIV/0!</v>
      </c>
      <c r="BK82" t="e">
        <f t="shared" si="87"/>
        <v>#DIV/0!</v>
      </c>
      <c r="BL82">
        <f t="shared" si="88"/>
        <v>0</v>
      </c>
      <c r="BM82">
        <f t="shared" si="89"/>
        <v>0</v>
      </c>
      <c r="BN82">
        <f t="shared" si="90"/>
        <v>0</v>
      </c>
      <c r="BO82">
        <f t="shared" si="91"/>
        <v>0</v>
      </c>
      <c r="BP82">
        <v>6</v>
      </c>
      <c r="BQ82">
        <v>0.5</v>
      </c>
      <c r="BR82" t="s">
        <v>303</v>
      </c>
      <c r="BS82">
        <v>1634252359.5999999</v>
      </c>
      <c r="BT82">
        <v>400.19499999999999</v>
      </c>
      <c r="BU82">
        <v>399.96</v>
      </c>
      <c r="BV82">
        <v>17.840699999999998</v>
      </c>
      <c r="BW82">
        <v>17.758600000000001</v>
      </c>
      <c r="BX82">
        <v>397.97199999999998</v>
      </c>
      <c r="BY82">
        <v>17.727900000000002</v>
      </c>
      <c r="BZ82">
        <v>999.98500000000001</v>
      </c>
      <c r="CA82">
        <v>89.787599999999998</v>
      </c>
      <c r="CB82">
        <v>9.9869399999999997E-2</v>
      </c>
      <c r="CC82">
        <v>25.151</v>
      </c>
      <c r="CD82">
        <v>24.441800000000001</v>
      </c>
      <c r="CE82">
        <v>999.9</v>
      </c>
      <c r="CF82">
        <v>0</v>
      </c>
      <c r="CG82">
        <v>0</v>
      </c>
      <c r="CH82">
        <v>9997.5</v>
      </c>
      <c r="CI82">
        <v>0</v>
      </c>
      <c r="CJ82">
        <v>1.5289399999999999E-3</v>
      </c>
      <c r="CK82">
        <v>0</v>
      </c>
      <c r="CL82">
        <v>0</v>
      </c>
      <c r="CM82">
        <v>0</v>
      </c>
      <c r="CN82">
        <v>0</v>
      </c>
      <c r="CO82">
        <v>1.44</v>
      </c>
      <c r="CP82">
        <v>0</v>
      </c>
      <c r="CQ82">
        <v>-3.06</v>
      </c>
      <c r="CR82">
        <v>-2.4300000000000002</v>
      </c>
      <c r="CS82">
        <v>36.25</v>
      </c>
      <c r="CT82">
        <v>41.561999999999998</v>
      </c>
      <c r="CU82">
        <v>38.125</v>
      </c>
      <c r="CV82">
        <v>41.75</v>
      </c>
      <c r="CW82">
        <v>36.625</v>
      </c>
      <c r="CX82">
        <v>0</v>
      </c>
      <c r="CY82">
        <v>0</v>
      </c>
      <c r="CZ82">
        <v>0</v>
      </c>
      <c r="DA82">
        <v>2283.5</v>
      </c>
      <c r="DB82">
        <v>0</v>
      </c>
      <c r="DC82">
        <v>2.2949999999999999</v>
      </c>
      <c r="DD82">
        <v>-5.305641109923017</v>
      </c>
      <c r="DE82">
        <v>1.7087180348725839</v>
      </c>
      <c r="DF82">
        <v>-3.292307692307693</v>
      </c>
      <c r="DG82">
        <v>15</v>
      </c>
      <c r="DH82">
        <v>1634252272.5999999</v>
      </c>
      <c r="DI82" t="s">
        <v>452</v>
      </c>
      <c r="DJ82">
        <v>1634252272.5999999</v>
      </c>
      <c r="DK82">
        <v>1634252270.0999999</v>
      </c>
      <c r="DL82">
        <v>138</v>
      </c>
      <c r="DM82">
        <v>-0.05</v>
      </c>
      <c r="DN82">
        <v>2E-3</v>
      </c>
      <c r="DO82">
        <v>2.222</v>
      </c>
      <c r="DP82">
        <v>0.11</v>
      </c>
      <c r="DQ82">
        <v>400</v>
      </c>
      <c r="DR82">
        <v>18</v>
      </c>
      <c r="DS82">
        <v>0.68</v>
      </c>
      <c r="DT82">
        <v>0.12</v>
      </c>
      <c r="DU82">
        <v>0.1954398292682927</v>
      </c>
      <c r="DV82">
        <v>-2.7112494773518729E-2</v>
      </c>
      <c r="DW82">
        <v>2.72267213345527E-2</v>
      </c>
      <c r="DX82">
        <v>1</v>
      </c>
      <c r="DY82">
        <v>2.0191176470588239</v>
      </c>
      <c r="DZ82">
        <v>2.529839391377855</v>
      </c>
      <c r="EA82">
        <v>1.756147802380605</v>
      </c>
      <c r="EB82">
        <v>0</v>
      </c>
      <c r="EC82">
        <v>9.7544114634146348E-2</v>
      </c>
      <c r="ED82">
        <v>-2.3028614634146419E-2</v>
      </c>
      <c r="EE82">
        <v>4.4796346329976184E-3</v>
      </c>
      <c r="EF82">
        <v>1</v>
      </c>
      <c r="EG82">
        <v>2</v>
      </c>
      <c r="EH82">
        <v>3</v>
      </c>
      <c r="EI82" t="s">
        <v>309</v>
      </c>
      <c r="EJ82">
        <v>100</v>
      </c>
      <c r="EK82">
        <v>100</v>
      </c>
      <c r="EL82">
        <v>2.2229999999999999</v>
      </c>
      <c r="EM82">
        <v>0.1128</v>
      </c>
      <c r="EN82">
        <v>1.6089921773850171</v>
      </c>
      <c r="EO82">
        <v>1.948427853356016E-3</v>
      </c>
      <c r="EP82">
        <v>-1.17243448438673E-6</v>
      </c>
      <c r="EQ82">
        <v>3.7522437633766031E-10</v>
      </c>
      <c r="ER82">
        <v>-5.1333843267648893E-2</v>
      </c>
      <c r="ES82">
        <v>1.324990706552629E-3</v>
      </c>
      <c r="ET82">
        <v>4.5198677459254959E-4</v>
      </c>
      <c r="EU82">
        <v>-2.6198240979392152E-7</v>
      </c>
      <c r="EV82">
        <v>2</v>
      </c>
      <c r="EW82">
        <v>2078</v>
      </c>
      <c r="EX82">
        <v>1</v>
      </c>
      <c r="EY82">
        <v>28</v>
      </c>
      <c r="EZ82">
        <v>1.4</v>
      </c>
      <c r="FA82">
        <v>1.5</v>
      </c>
      <c r="FB82">
        <v>1.6210899999999999</v>
      </c>
      <c r="FC82">
        <v>2.5390600000000001</v>
      </c>
      <c r="FD82">
        <v>2.8491200000000001</v>
      </c>
      <c r="FE82">
        <v>3.1787100000000001</v>
      </c>
      <c r="FF82">
        <v>3.0981399999999999</v>
      </c>
      <c r="FG82">
        <v>2.4291999999999998</v>
      </c>
      <c r="FH82">
        <v>33.850900000000003</v>
      </c>
      <c r="FI82">
        <v>15.2615</v>
      </c>
      <c r="FJ82">
        <v>18</v>
      </c>
      <c r="FK82">
        <v>1062.6400000000001</v>
      </c>
      <c r="FL82">
        <v>749.66800000000001</v>
      </c>
      <c r="FM82">
        <v>25.0001</v>
      </c>
      <c r="FN82">
        <v>23.5976</v>
      </c>
      <c r="FO82">
        <v>30</v>
      </c>
      <c r="FP82">
        <v>23.372900000000001</v>
      </c>
      <c r="FQ82">
        <v>23.447299999999998</v>
      </c>
      <c r="FR82">
        <v>32.456400000000002</v>
      </c>
      <c r="FS82">
        <v>13.4604</v>
      </c>
      <c r="FT82">
        <v>54.251800000000003</v>
      </c>
      <c r="FU82">
        <v>25</v>
      </c>
      <c r="FV82">
        <v>400</v>
      </c>
      <c r="FW82">
        <v>17.7468</v>
      </c>
      <c r="FX82">
        <v>101.384</v>
      </c>
      <c r="FY82">
        <v>101.65600000000001</v>
      </c>
    </row>
    <row r="83" spans="1:181" x14ac:dyDescent="0.2">
      <c r="A83">
        <v>65</v>
      </c>
      <c r="B83">
        <v>1634252364.5999999</v>
      </c>
      <c r="C83">
        <v>2344.099999904633</v>
      </c>
      <c r="D83" t="s">
        <v>457</v>
      </c>
      <c r="E83" t="s">
        <v>458</v>
      </c>
      <c r="F83" t="s">
        <v>300</v>
      </c>
      <c r="G83">
        <v>1634252364.5999999</v>
      </c>
      <c r="H83">
        <f t="shared" ref="H83:H114" si="92">(I83)/1000</f>
        <v>1.5799046863074545E-4</v>
      </c>
      <c r="I83">
        <f t="shared" ref="I83:I114" si="93">1000*BZ83*AG83*(BV83-BW83)/(100*BP83*(1000-AG83*BV83))</f>
        <v>0.15799046863074545</v>
      </c>
      <c r="J83">
        <f t="shared" ref="J83:J114" si="94">BZ83*AG83*(BU83-BT83*(1000-AG83*BW83)/(1000-AG83*BV83))/(100*BP83)</f>
        <v>-0.50657456726958261</v>
      </c>
      <c r="K83">
        <f t="shared" ref="K83:K114" si="95">BT83 - IF(AG83&gt;1, J83*BP83*100/(AI83*CH83), 0)</f>
        <v>400.22899999999998</v>
      </c>
      <c r="L83">
        <f t="shared" ref="L83:L114" si="96">((R83-H83/2)*K83-J83)/(R83+H83/2)</f>
        <v>474.56505509514574</v>
      </c>
      <c r="M83">
        <f t="shared" ref="M83:M114" si="97">L83*(CA83+CB83)/1000</f>
        <v>42.657447122523678</v>
      </c>
      <c r="N83">
        <f t="shared" ref="N83:N114" si="98">(BT83 - IF(AG83&gt;1, J83*BP83*100/(AI83*CH83), 0))*(CA83+CB83)/1000</f>
        <v>35.975567988202592</v>
      </c>
      <c r="O83">
        <f t="shared" ref="O83:O114" si="99">2/((1/Q83-1/P83)+SIGN(Q83)*SQRT((1/Q83-1/P83)*(1/Q83-1/P83) + 4*BQ83/((BQ83+1)*(BQ83+1))*(2*1/Q83*1/P83-1/P83*1/P83)))</f>
        <v>9.4314376670531514E-3</v>
      </c>
      <c r="P83">
        <f t="shared" ref="P83:P114" si="100">IF(LEFT(BR83,1)&lt;&gt;"0",IF(LEFT(BR83,1)="1",3,$B$7),$D$5+$E$5*(CH83*CA83/($K$5*1000))+$F$5*(CH83*CA83/($K$5*1000))*MAX(MIN(BP83,$J$5),$I$5)*MAX(MIN(BP83,$J$5),$I$5)+$G$5*MAX(MIN(BP83,$J$5),$I$5)*(CH83*CA83/($K$5*1000))+$H$5*(CH83*CA83/($K$5*1000))*(CH83*CA83/($K$5*1000)))</f>
        <v>2.745013161520665</v>
      </c>
      <c r="Q83">
        <f t="shared" ref="Q83:Q114" si="101">H83*(1000-(1000*0.61365*EXP(17.502*U83/(240.97+U83))/(CA83+CB83)+BV83)/2)/(1000*0.61365*EXP(17.502*U83/(240.97+U83))/(CA83+CB83)-BV83)</f>
        <v>9.413471949283575E-3</v>
      </c>
      <c r="R83">
        <f t="shared" ref="R83:R114" si="102">1/((BQ83+1)/(O83/1.6)+1/(P83/1.37)) + BQ83/((BQ83+1)/(O83/1.6) + BQ83/(P83/1.37))</f>
        <v>5.8850312321485241E-3</v>
      </c>
      <c r="S83">
        <f t="shared" ref="S83:S114" si="103">(BL83*BO83)</f>
        <v>0</v>
      </c>
      <c r="T83">
        <f t="shared" ref="T83:T114" si="104">(CC83+(S83+2*0.95*0.0000000567*(((CC83+$B$9)+273)^4-(CC83+273)^4)-44100*H83)/(1.84*29.3*P83+8*0.95*0.0000000567*(CC83+273)^3))</f>
        <v>25.107292757040192</v>
      </c>
      <c r="U83">
        <f t="shared" ref="U83:U114" si="105">($C$9*CD83+$D$9*CE83+$E$9*T83)</f>
        <v>24.435199999999998</v>
      </c>
      <c r="V83">
        <f t="shared" ref="V83:V114" si="106">0.61365*EXP(17.502*U83/(240.97+U83))</f>
        <v>3.0741710390566905</v>
      </c>
      <c r="W83">
        <f t="shared" ref="W83:W114" si="107">(X83/Y83*100)</f>
        <v>50.018919948700294</v>
      </c>
      <c r="X83">
        <f t="shared" ref="X83:X114" si="108">BV83*(CA83+CB83)/1000</f>
        <v>1.6048147451438399</v>
      </c>
      <c r="Y83">
        <f t="shared" ref="Y83:Y114" si="109">0.61365*EXP(17.502*CC83/(240.97+CC83))</f>
        <v>3.2084154291810933</v>
      </c>
      <c r="Z83">
        <f t="shared" ref="Z83:Z114" si="110">(V83-BV83*(CA83+CB83)/1000)</f>
        <v>1.4693562939128506</v>
      </c>
      <c r="AA83">
        <f t="shared" ref="AA83:AA114" si="111">(-H83*44100)</f>
        <v>-6.9673796666158747</v>
      </c>
      <c r="AB83">
        <f t="shared" ref="AB83:AB114" si="112">2*29.3*P83*0.92*(CC83-U83)</f>
        <v>105.93063325784136</v>
      </c>
      <c r="AC83">
        <f t="shared" ref="AC83:AC114" si="113">2*0.95*0.0000000567*(((CC83+$B$9)+273)^4-(U83+273)^4)</f>
        <v>8.1457835296924479</v>
      </c>
      <c r="AD83">
        <f t="shared" ref="AD83:AD114" si="114">S83+AC83+AA83+AB83</f>
        <v>107.10903712091793</v>
      </c>
      <c r="AE83">
        <v>0</v>
      </c>
      <c r="AF83">
        <v>0</v>
      </c>
      <c r="AG83">
        <f t="shared" ref="AG83:AG114" si="115">IF(AE83*$H$15&gt;=AI83,1,(AI83/(AI83-AE83*$H$15)))</f>
        <v>1</v>
      </c>
      <c r="AH83">
        <f t="shared" ref="AH83:AH114" si="116">(AG83-1)*100</f>
        <v>0</v>
      </c>
      <c r="AI83">
        <f t="shared" ref="AI83:AI114" si="117">MAX(0,($B$15+$C$15*CH83)/(1+$D$15*CH83)*CA83/(CC83+273)*$E$15)</f>
        <v>47794.483135093229</v>
      </c>
      <c r="AJ83" t="s">
        <v>302</v>
      </c>
      <c r="AK83" t="s">
        <v>302</v>
      </c>
      <c r="AL83">
        <v>0</v>
      </c>
      <c r="AM83">
        <v>0</v>
      </c>
      <c r="AN83" t="e">
        <f t="shared" ref="AN83:AN114" si="118">1-AL83/AM83</f>
        <v>#DIV/0!</v>
      </c>
      <c r="AO83">
        <v>0</v>
      </c>
      <c r="AP83" t="s">
        <v>302</v>
      </c>
      <c r="AQ83" t="s">
        <v>302</v>
      </c>
      <c r="AR83">
        <v>0</v>
      </c>
      <c r="AS83">
        <v>0</v>
      </c>
      <c r="AT83" t="e">
        <f t="shared" ref="AT83:AT114" si="119">1-AR83/AS83</f>
        <v>#DIV/0!</v>
      </c>
      <c r="AU83">
        <v>0.5</v>
      </c>
      <c r="AV83">
        <f t="shared" ref="AV83:AV114" si="120">BM83</f>
        <v>0</v>
      </c>
      <c r="AW83">
        <f t="shared" ref="AW83:AW114" si="121">J83</f>
        <v>-0.50657456726958261</v>
      </c>
      <c r="AX83" t="e">
        <f t="shared" ref="AX83:AX114" si="122">AT83*AU83*AV83</f>
        <v>#DIV/0!</v>
      </c>
      <c r="AY83" t="e">
        <f t="shared" ref="AY83:AY114" si="123">(AW83-AO83)/AV83</f>
        <v>#DIV/0!</v>
      </c>
      <c r="AZ83" t="e">
        <f t="shared" ref="AZ83:AZ114" si="124">(AM83-AS83)/AS83</f>
        <v>#DIV/0!</v>
      </c>
      <c r="BA83" t="e">
        <f t="shared" ref="BA83:BA114" si="125">AL83/(AN83+AL83/AS83)</f>
        <v>#DIV/0!</v>
      </c>
      <c r="BB83" t="s">
        <v>302</v>
      </c>
      <c r="BC83">
        <v>0</v>
      </c>
      <c r="BD83" t="e">
        <f t="shared" ref="BD83:BD114" si="126">IF(BC83&lt;&gt;0, BC83, BA83)</f>
        <v>#DIV/0!</v>
      </c>
      <c r="BE83" t="e">
        <f t="shared" ref="BE83:BE114" si="127">1-BD83/AS83</f>
        <v>#DIV/0!</v>
      </c>
      <c r="BF83" t="e">
        <f t="shared" ref="BF83:BF114" si="128">(AS83-AR83)/(AS83-BD83)</f>
        <v>#DIV/0!</v>
      </c>
      <c r="BG83" t="e">
        <f t="shared" ref="BG83:BG114" si="129">(AM83-AS83)/(AM83-BD83)</f>
        <v>#DIV/0!</v>
      </c>
      <c r="BH83" t="e">
        <f t="shared" ref="BH83:BH114" si="130">(AS83-AR83)/(AS83-AL83)</f>
        <v>#DIV/0!</v>
      </c>
      <c r="BI83" t="e">
        <f t="shared" ref="BI83:BI114" si="131">(AM83-AS83)/(AM83-AL83)</f>
        <v>#DIV/0!</v>
      </c>
      <c r="BJ83" t="e">
        <f t="shared" ref="BJ83:BJ114" si="132">(BF83*BD83/AR83)</f>
        <v>#DIV/0!</v>
      </c>
      <c r="BK83" t="e">
        <f t="shared" ref="BK83:BK114" si="133">(1-BJ83)</f>
        <v>#DIV/0!</v>
      </c>
      <c r="BL83">
        <f t="shared" ref="BL83:BL114" si="134">$B$13*CI83+$C$13*CJ83+$F$13*CK83*(1-CN83)</f>
        <v>0</v>
      </c>
      <c r="BM83">
        <f t="shared" ref="BM83:BM114" si="135">BL83*BN83</f>
        <v>0</v>
      </c>
      <c r="BN83">
        <f t="shared" ref="BN83:BN114" si="136">($B$13*$D$11+$C$13*$D$11+$F$13*((CX83+CP83)/MAX(CX83+CP83+CY83, 0.1)*$I$11+CY83/MAX(CX83+CP83+CY83, 0.1)*$J$11))/($B$13+$C$13+$F$13)</f>
        <v>0</v>
      </c>
      <c r="BO83">
        <f t="shared" ref="BO83:BO114" si="137">($B$13*$K$11+$C$13*$K$11+$F$13*((CX83+CP83)/MAX(CX83+CP83+CY83, 0.1)*$P$11+CY83/MAX(CX83+CP83+CY83, 0.1)*$Q$11))/($B$13+$C$13+$F$13)</f>
        <v>0</v>
      </c>
      <c r="BP83">
        <v>6</v>
      </c>
      <c r="BQ83">
        <v>0.5</v>
      </c>
      <c r="BR83" t="s">
        <v>303</v>
      </c>
      <c r="BS83">
        <v>1634252364.5999999</v>
      </c>
      <c r="BT83">
        <v>400.22899999999998</v>
      </c>
      <c r="BU83">
        <v>399.96300000000002</v>
      </c>
      <c r="BV83">
        <v>17.8536</v>
      </c>
      <c r="BW83">
        <v>17.7605</v>
      </c>
      <c r="BX83">
        <v>398.00700000000001</v>
      </c>
      <c r="BY83">
        <v>17.740600000000001</v>
      </c>
      <c r="BZ83">
        <v>1000.02</v>
      </c>
      <c r="CA83">
        <v>89.787599999999998</v>
      </c>
      <c r="CB83">
        <v>9.9859400000000001E-2</v>
      </c>
      <c r="CC83">
        <v>25.151</v>
      </c>
      <c r="CD83">
        <v>24.435199999999998</v>
      </c>
      <c r="CE83">
        <v>999.9</v>
      </c>
      <c r="CF83">
        <v>0</v>
      </c>
      <c r="CG83">
        <v>0</v>
      </c>
      <c r="CH83">
        <v>10005</v>
      </c>
      <c r="CI83">
        <v>0</v>
      </c>
      <c r="CJ83">
        <v>1.5289399999999999E-3</v>
      </c>
      <c r="CK83">
        <v>0</v>
      </c>
      <c r="CL83">
        <v>0</v>
      </c>
      <c r="CM83">
        <v>0</v>
      </c>
      <c r="CN83">
        <v>0</v>
      </c>
      <c r="CO83">
        <v>1.24</v>
      </c>
      <c r="CP83">
        <v>0</v>
      </c>
      <c r="CQ83">
        <v>-3.1</v>
      </c>
      <c r="CR83">
        <v>-2.34</v>
      </c>
      <c r="CS83">
        <v>36.311999999999998</v>
      </c>
      <c r="CT83">
        <v>41.561999999999998</v>
      </c>
      <c r="CU83">
        <v>38</v>
      </c>
      <c r="CV83">
        <v>41.686999999999998</v>
      </c>
      <c r="CW83">
        <v>36.625</v>
      </c>
      <c r="CX83">
        <v>0</v>
      </c>
      <c r="CY83">
        <v>0</v>
      </c>
      <c r="CZ83">
        <v>0</v>
      </c>
      <c r="DA83">
        <v>2288.2999999523158</v>
      </c>
      <c r="DB83">
        <v>0</v>
      </c>
      <c r="DC83">
        <v>2.1757692307692311</v>
      </c>
      <c r="DD83">
        <v>-5.551794954140794</v>
      </c>
      <c r="DE83">
        <v>2.899487248319065</v>
      </c>
      <c r="DF83">
        <v>-3.4519230769230771</v>
      </c>
      <c r="DG83">
        <v>15</v>
      </c>
      <c r="DH83">
        <v>1634252272.5999999</v>
      </c>
      <c r="DI83" t="s">
        <v>452</v>
      </c>
      <c r="DJ83">
        <v>1634252272.5999999</v>
      </c>
      <c r="DK83">
        <v>1634252270.0999999</v>
      </c>
      <c r="DL83">
        <v>138</v>
      </c>
      <c r="DM83">
        <v>-0.05</v>
      </c>
      <c r="DN83">
        <v>2E-3</v>
      </c>
      <c r="DO83">
        <v>2.222</v>
      </c>
      <c r="DP83">
        <v>0.11</v>
      </c>
      <c r="DQ83">
        <v>400</v>
      </c>
      <c r="DR83">
        <v>18</v>
      </c>
      <c r="DS83">
        <v>0.68</v>
      </c>
      <c r="DT83">
        <v>0.12</v>
      </c>
      <c r="DU83">
        <v>0.2005362926829268</v>
      </c>
      <c r="DV83">
        <v>0.23299670383275259</v>
      </c>
      <c r="DW83">
        <v>3.1458871790078252E-2</v>
      </c>
      <c r="DX83">
        <v>1</v>
      </c>
      <c r="DY83">
        <v>2.2202857142857142</v>
      </c>
      <c r="DZ83">
        <v>-4.3418395303326829</v>
      </c>
      <c r="EA83">
        <v>1.788463803242941</v>
      </c>
      <c r="EB83">
        <v>0</v>
      </c>
      <c r="EC83">
        <v>9.461289268292683E-2</v>
      </c>
      <c r="ED83">
        <v>-5.3624596515679322E-2</v>
      </c>
      <c r="EE83">
        <v>6.7447877010249676E-3</v>
      </c>
      <c r="EF83">
        <v>1</v>
      </c>
      <c r="EG83">
        <v>2</v>
      </c>
      <c r="EH83">
        <v>3</v>
      </c>
      <c r="EI83" t="s">
        <v>309</v>
      </c>
      <c r="EJ83">
        <v>100</v>
      </c>
      <c r="EK83">
        <v>100</v>
      </c>
      <c r="EL83">
        <v>2.222</v>
      </c>
      <c r="EM83">
        <v>0.113</v>
      </c>
      <c r="EN83">
        <v>1.6089921773850171</v>
      </c>
      <c r="EO83">
        <v>1.948427853356016E-3</v>
      </c>
      <c r="EP83">
        <v>-1.17243448438673E-6</v>
      </c>
      <c r="EQ83">
        <v>3.7522437633766031E-10</v>
      </c>
      <c r="ER83">
        <v>-5.1333843267648893E-2</v>
      </c>
      <c r="ES83">
        <v>1.324990706552629E-3</v>
      </c>
      <c r="ET83">
        <v>4.5198677459254959E-4</v>
      </c>
      <c r="EU83">
        <v>-2.6198240979392152E-7</v>
      </c>
      <c r="EV83">
        <v>2</v>
      </c>
      <c r="EW83">
        <v>2078</v>
      </c>
      <c r="EX83">
        <v>1</v>
      </c>
      <c r="EY83">
        <v>28</v>
      </c>
      <c r="EZ83">
        <v>1.5</v>
      </c>
      <c r="FA83">
        <v>1.6</v>
      </c>
      <c r="FB83">
        <v>1.6210899999999999</v>
      </c>
      <c r="FC83">
        <v>2.5415000000000001</v>
      </c>
      <c r="FD83">
        <v>2.8491200000000001</v>
      </c>
      <c r="FE83">
        <v>3.1774900000000001</v>
      </c>
      <c r="FF83">
        <v>3.0981399999999999</v>
      </c>
      <c r="FG83">
        <v>2.3925800000000002</v>
      </c>
      <c r="FH83">
        <v>33.850900000000003</v>
      </c>
      <c r="FI83">
        <v>15.2615</v>
      </c>
      <c r="FJ83">
        <v>18</v>
      </c>
      <c r="FK83">
        <v>1062.28</v>
      </c>
      <c r="FL83">
        <v>749.5</v>
      </c>
      <c r="FM83">
        <v>25</v>
      </c>
      <c r="FN83">
        <v>23.595600000000001</v>
      </c>
      <c r="FO83">
        <v>30</v>
      </c>
      <c r="FP83">
        <v>23.370999999999999</v>
      </c>
      <c r="FQ83">
        <v>23.4453</v>
      </c>
      <c r="FR83">
        <v>32.456499999999998</v>
      </c>
      <c r="FS83">
        <v>13.4604</v>
      </c>
      <c r="FT83">
        <v>54.251800000000003</v>
      </c>
      <c r="FU83">
        <v>25</v>
      </c>
      <c r="FV83">
        <v>400</v>
      </c>
      <c r="FW83">
        <v>17.738499999999998</v>
      </c>
      <c r="FX83">
        <v>101.386</v>
      </c>
      <c r="FY83">
        <v>101.65600000000001</v>
      </c>
    </row>
    <row r="84" spans="1:181" x14ac:dyDescent="0.2">
      <c r="A84">
        <v>66</v>
      </c>
      <c r="B84">
        <v>1634252369.5999999</v>
      </c>
      <c r="C84">
        <v>2349.099999904633</v>
      </c>
      <c r="D84" t="s">
        <v>459</v>
      </c>
      <c r="E84" t="s">
        <v>460</v>
      </c>
      <c r="F84" t="s">
        <v>300</v>
      </c>
      <c r="G84">
        <v>1634252369.5999999</v>
      </c>
      <c r="H84">
        <f t="shared" si="92"/>
        <v>1.591709134205937E-4</v>
      </c>
      <c r="I84">
        <f t="shared" si="93"/>
        <v>0.1591709134205937</v>
      </c>
      <c r="J84">
        <f t="shared" si="94"/>
        <v>-0.34369120120903668</v>
      </c>
      <c r="K84">
        <f t="shared" si="95"/>
        <v>400.19799999999998</v>
      </c>
      <c r="L84">
        <f t="shared" si="96"/>
        <v>446.83775895257554</v>
      </c>
      <c r="M84">
        <f t="shared" si="97"/>
        <v>40.165154170131679</v>
      </c>
      <c r="N84">
        <f t="shared" si="98"/>
        <v>35.972820216127595</v>
      </c>
      <c r="O84">
        <f t="shared" si="99"/>
        <v>9.4935090584279992E-3</v>
      </c>
      <c r="P84">
        <f t="shared" si="100"/>
        <v>2.7424858641964311</v>
      </c>
      <c r="Q84">
        <f t="shared" si="101"/>
        <v>9.4752895926195589E-3</v>
      </c>
      <c r="R84">
        <f t="shared" si="102"/>
        <v>5.9236899951341983E-3</v>
      </c>
      <c r="S84">
        <f t="shared" si="103"/>
        <v>0</v>
      </c>
      <c r="T84">
        <f t="shared" si="104"/>
        <v>25.108528575062362</v>
      </c>
      <c r="U84">
        <f t="shared" si="105"/>
        <v>24.444299999999998</v>
      </c>
      <c r="V84">
        <f t="shared" si="106"/>
        <v>3.07584638556026</v>
      </c>
      <c r="W84">
        <f t="shared" si="107"/>
        <v>50.025693686679105</v>
      </c>
      <c r="X84">
        <f t="shared" si="108"/>
        <v>1.60518501235274</v>
      </c>
      <c r="Y84">
        <f t="shared" si="109"/>
        <v>3.20872114718955</v>
      </c>
      <c r="Z84">
        <f t="shared" si="110"/>
        <v>1.47066137320752</v>
      </c>
      <c r="AA84">
        <f t="shared" si="111"/>
        <v>-7.0194372818481821</v>
      </c>
      <c r="AB84">
        <f t="shared" si="112"/>
        <v>104.72420759004842</v>
      </c>
      <c r="AC84">
        <f t="shared" si="113"/>
        <v>8.0608679378678776</v>
      </c>
      <c r="AD84">
        <f t="shared" si="114"/>
        <v>105.76563824606812</v>
      </c>
      <c r="AE84">
        <v>0</v>
      </c>
      <c r="AF84">
        <v>0</v>
      </c>
      <c r="AG84">
        <f t="shared" si="115"/>
        <v>1</v>
      </c>
      <c r="AH84">
        <f t="shared" si="116"/>
        <v>0</v>
      </c>
      <c r="AI84">
        <f t="shared" si="117"/>
        <v>47725.493472121896</v>
      </c>
      <c r="AJ84" t="s">
        <v>302</v>
      </c>
      <c r="AK84" t="s">
        <v>302</v>
      </c>
      <c r="AL84">
        <v>0</v>
      </c>
      <c r="AM84">
        <v>0</v>
      </c>
      <c r="AN84" t="e">
        <f t="shared" si="118"/>
        <v>#DIV/0!</v>
      </c>
      <c r="AO84">
        <v>0</v>
      </c>
      <c r="AP84" t="s">
        <v>302</v>
      </c>
      <c r="AQ84" t="s">
        <v>302</v>
      </c>
      <c r="AR84">
        <v>0</v>
      </c>
      <c r="AS84">
        <v>0</v>
      </c>
      <c r="AT84" t="e">
        <f t="shared" si="119"/>
        <v>#DIV/0!</v>
      </c>
      <c r="AU84">
        <v>0.5</v>
      </c>
      <c r="AV84">
        <f t="shared" si="120"/>
        <v>0</v>
      </c>
      <c r="AW84">
        <f t="shared" si="121"/>
        <v>-0.34369120120903668</v>
      </c>
      <c r="AX84" t="e">
        <f t="shared" si="122"/>
        <v>#DIV/0!</v>
      </c>
      <c r="AY84" t="e">
        <f t="shared" si="123"/>
        <v>#DIV/0!</v>
      </c>
      <c r="AZ84" t="e">
        <f t="shared" si="124"/>
        <v>#DIV/0!</v>
      </c>
      <c r="BA84" t="e">
        <f t="shared" si="125"/>
        <v>#DIV/0!</v>
      </c>
      <c r="BB84" t="s">
        <v>302</v>
      </c>
      <c r="BC84">
        <v>0</v>
      </c>
      <c r="BD84" t="e">
        <f t="shared" si="126"/>
        <v>#DIV/0!</v>
      </c>
      <c r="BE84" t="e">
        <f t="shared" si="127"/>
        <v>#DIV/0!</v>
      </c>
      <c r="BF84" t="e">
        <f t="shared" si="128"/>
        <v>#DIV/0!</v>
      </c>
      <c r="BG84" t="e">
        <f t="shared" si="129"/>
        <v>#DIV/0!</v>
      </c>
      <c r="BH84" t="e">
        <f t="shared" si="130"/>
        <v>#DIV/0!</v>
      </c>
      <c r="BI84" t="e">
        <f t="shared" si="131"/>
        <v>#DIV/0!</v>
      </c>
      <c r="BJ84" t="e">
        <f t="shared" si="132"/>
        <v>#DIV/0!</v>
      </c>
      <c r="BK84" t="e">
        <f t="shared" si="133"/>
        <v>#DIV/0!</v>
      </c>
      <c r="BL84">
        <f t="shared" si="134"/>
        <v>0</v>
      </c>
      <c r="BM84">
        <f t="shared" si="135"/>
        <v>0</v>
      </c>
      <c r="BN84">
        <f t="shared" si="136"/>
        <v>0</v>
      </c>
      <c r="BO84">
        <f t="shared" si="137"/>
        <v>0</v>
      </c>
      <c r="BP84">
        <v>6</v>
      </c>
      <c r="BQ84">
        <v>0.5</v>
      </c>
      <c r="BR84" t="s">
        <v>303</v>
      </c>
      <c r="BS84">
        <v>1634252369.5999999</v>
      </c>
      <c r="BT84">
        <v>400.19799999999998</v>
      </c>
      <c r="BU84">
        <v>400.03</v>
      </c>
      <c r="BV84">
        <v>17.857700000000001</v>
      </c>
      <c r="BW84">
        <v>17.7639</v>
      </c>
      <c r="BX84">
        <v>397.97500000000002</v>
      </c>
      <c r="BY84">
        <v>17.744700000000002</v>
      </c>
      <c r="BZ84">
        <v>999.96900000000005</v>
      </c>
      <c r="CA84">
        <v>89.787599999999998</v>
      </c>
      <c r="CB84">
        <v>9.9956199999999995E-2</v>
      </c>
      <c r="CC84">
        <v>25.1526</v>
      </c>
      <c r="CD84">
        <v>24.444299999999998</v>
      </c>
      <c r="CE84">
        <v>999.9</v>
      </c>
      <c r="CF84">
        <v>0</v>
      </c>
      <c r="CG84">
        <v>0</v>
      </c>
      <c r="CH84">
        <v>9990</v>
      </c>
      <c r="CI84">
        <v>0</v>
      </c>
      <c r="CJ84">
        <v>1.5289399999999999E-3</v>
      </c>
      <c r="CK84">
        <v>0</v>
      </c>
      <c r="CL84">
        <v>0</v>
      </c>
      <c r="CM84">
        <v>0</v>
      </c>
      <c r="CN84">
        <v>0</v>
      </c>
      <c r="CO84">
        <v>1.3</v>
      </c>
      <c r="CP84">
        <v>0</v>
      </c>
      <c r="CQ84">
        <v>-3.05</v>
      </c>
      <c r="CR84">
        <v>-2.33</v>
      </c>
      <c r="CS84">
        <v>36.875</v>
      </c>
      <c r="CT84">
        <v>41.561999999999998</v>
      </c>
      <c r="CU84">
        <v>38.186999999999998</v>
      </c>
      <c r="CV84">
        <v>41.75</v>
      </c>
      <c r="CW84">
        <v>36.686999999999998</v>
      </c>
      <c r="CX84">
        <v>0</v>
      </c>
      <c r="CY84">
        <v>0</v>
      </c>
      <c r="CZ84">
        <v>0</v>
      </c>
      <c r="DA84">
        <v>2293.099999904633</v>
      </c>
      <c r="DB84">
        <v>0</v>
      </c>
      <c r="DC84">
        <v>1.7253846153846151</v>
      </c>
      <c r="DD84">
        <v>-4.62632484700584</v>
      </c>
      <c r="DE84">
        <v>9.3969231260551584</v>
      </c>
      <c r="DF84">
        <v>-2.82</v>
      </c>
      <c r="DG84">
        <v>15</v>
      </c>
      <c r="DH84">
        <v>1634252272.5999999</v>
      </c>
      <c r="DI84" t="s">
        <v>452</v>
      </c>
      <c r="DJ84">
        <v>1634252272.5999999</v>
      </c>
      <c r="DK84">
        <v>1634252270.0999999</v>
      </c>
      <c r="DL84">
        <v>138</v>
      </c>
      <c r="DM84">
        <v>-0.05</v>
      </c>
      <c r="DN84">
        <v>2E-3</v>
      </c>
      <c r="DO84">
        <v>2.222</v>
      </c>
      <c r="DP84">
        <v>0.11</v>
      </c>
      <c r="DQ84">
        <v>400</v>
      </c>
      <c r="DR84">
        <v>18</v>
      </c>
      <c r="DS84">
        <v>0.68</v>
      </c>
      <c r="DT84">
        <v>0.12</v>
      </c>
      <c r="DU84">
        <v>0.21959182926829271</v>
      </c>
      <c r="DV84">
        <v>0.25811650871080227</v>
      </c>
      <c r="DW84">
        <v>3.2806412041240213E-2</v>
      </c>
      <c r="DX84">
        <v>1</v>
      </c>
      <c r="DY84">
        <v>1.993823529411765</v>
      </c>
      <c r="DZ84">
        <v>-5.1791411042944873</v>
      </c>
      <c r="EA84">
        <v>2.0355242346959672</v>
      </c>
      <c r="EB84">
        <v>0</v>
      </c>
      <c r="EC84">
        <v>9.3702739024390247E-2</v>
      </c>
      <c r="ED84">
        <v>-2.5318563763066088E-2</v>
      </c>
      <c r="EE84">
        <v>6.3306269382777426E-3</v>
      </c>
      <c r="EF84">
        <v>1</v>
      </c>
      <c r="EG84">
        <v>2</v>
      </c>
      <c r="EH84">
        <v>3</v>
      </c>
      <c r="EI84" t="s">
        <v>309</v>
      </c>
      <c r="EJ84">
        <v>100</v>
      </c>
      <c r="EK84">
        <v>100</v>
      </c>
      <c r="EL84">
        <v>2.2229999999999999</v>
      </c>
      <c r="EM84">
        <v>0.113</v>
      </c>
      <c r="EN84">
        <v>1.6089921773850171</v>
      </c>
      <c r="EO84">
        <v>1.948427853356016E-3</v>
      </c>
      <c r="EP84">
        <v>-1.17243448438673E-6</v>
      </c>
      <c r="EQ84">
        <v>3.7522437633766031E-10</v>
      </c>
      <c r="ER84">
        <v>-5.1333843267648893E-2</v>
      </c>
      <c r="ES84">
        <v>1.324990706552629E-3</v>
      </c>
      <c r="ET84">
        <v>4.5198677459254959E-4</v>
      </c>
      <c r="EU84">
        <v>-2.6198240979392152E-7</v>
      </c>
      <c r="EV84">
        <v>2</v>
      </c>
      <c r="EW84">
        <v>2078</v>
      </c>
      <c r="EX84">
        <v>1</v>
      </c>
      <c r="EY84">
        <v>28</v>
      </c>
      <c r="EZ84">
        <v>1.6</v>
      </c>
      <c r="FA84">
        <v>1.7</v>
      </c>
      <c r="FB84">
        <v>1.6198699999999999</v>
      </c>
      <c r="FC84">
        <v>2.5390600000000001</v>
      </c>
      <c r="FD84">
        <v>2.8491200000000001</v>
      </c>
      <c r="FE84">
        <v>3.1787100000000001</v>
      </c>
      <c r="FF84">
        <v>3.0981399999999999</v>
      </c>
      <c r="FG84">
        <v>2.4328599999999998</v>
      </c>
      <c r="FH84">
        <v>33.850900000000003</v>
      </c>
      <c r="FI84">
        <v>15.2615</v>
      </c>
      <c r="FJ84">
        <v>18</v>
      </c>
      <c r="FK84">
        <v>1062.68</v>
      </c>
      <c r="FL84">
        <v>749.72799999999995</v>
      </c>
      <c r="FM84">
        <v>25.0001</v>
      </c>
      <c r="FN84">
        <v>23.593599999999999</v>
      </c>
      <c r="FO84">
        <v>29.9999</v>
      </c>
      <c r="FP84">
        <v>23.369499999999999</v>
      </c>
      <c r="FQ84">
        <v>23.443300000000001</v>
      </c>
      <c r="FR84">
        <v>32.453400000000002</v>
      </c>
      <c r="FS84">
        <v>13.4604</v>
      </c>
      <c r="FT84">
        <v>54.251800000000003</v>
      </c>
      <c r="FU84">
        <v>25</v>
      </c>
      <c r="FV84">
        <v>400</v>
      </c>
      <c r="FW84">
        <v>17.730499999999999</v>
      </c>
      <c r="FX84">
        <v>101.384</v>
      </c>
      <c r="FY84">
        <v>101.657</v>
      </c>
    </row>
    <row r="85" spans="1:181" x14ac:dyDescent="0.2">
      <c r="A85">
        <v>67</v>
      </c>
      <c r="B85">
        <v>1634252374.5999999</v>
      </c>
      <c r="C85">
        <v>2354.099999904633</v>
      </c>
      <c r="D85" t="s">
        <v>461</v>
      </c>
      <c r="E85" t="s">
        <v>462</v>
      </c>
      <c r="F85" t="s">
        <v>300</v>
      </c>
      <c r="G85">
        <v>1634252374.5999999</v>
      </c>
      <c r="H85">
        <f t="shared" si="92"/>
        <v>1.644443271274536E-4</v>
      </c>
      <c r="I85">
        <f t="shared" si="93"/>
        <v>0.1644443271274536</v>
      </c>
      <c r="J85">
        <f t="shared" si="94"/>
        <v>-0.34582527749377223</v>
      </c>
      <c r="K85">
        <f t="shared" si="95"/>
        <v>400.20400000000001</v>
      </c>
      <c r="L85">
        <f t="shared" si="96"/>
        <v>445.30939420771892</v>
      </c>
      <c r="M85">
        <f t="shared" si="97"/>
        <v>40.027709518990918</v>
      </c>
      <c r="N85">
        <f t="shared" si="98"/>
        <v>35.973302312292802</v>
      </c>
      <c r="O85">
        <f t="shared" si="99"/>
        <v>9.817886665758762E-3</v>
      </c>
      <c r="P85">
        <f t="shared" si="100"/>
        <v>2.7484842082701282</v>
      </c>
      <c r="Q85">
        <f t="shared" si="101"/>
        <v>9.7984446825583448E-3</v>
      </c>
      <c r="R85">
        <f t="shared" si="102"/>
        <v>6.1257714682076466E-3</v>
      </c>
      <c r="S85">
        <f t="shared" si="103"/>
        <v>0</v>
      </c>
      <c r="T85">
        <f t="shared" si="104"/>
        <v>25.106160691295393</v>
      </c>
      <c r="U85">
        <f t="shared" si="105"/>
        <v>24.4358</v>
      </c>
      <c r="V85">
        <f t="shared" si="106"/>
        <v>3.0742814768952371</v>
      </c>
      <c r="W85">
        <f t="shared" si="107"/>
        <v>50.02271008506024</v>
      </c>
      <c r="X85">
        <f t="shared" si="108"/>
        <v>1.6049936951339199</v>
      </c>
      <c r="Y85">
        <f t="shared" si="109"/>
        <v>3.2085300704514736</v>
      </c>
      <c r="Z85">
        <f t="shared" si="110"/>
        <v>1.4692877817613172</v>
      </c>
      <c r="AA85">
        <f t="shared" si="111"/>
        <v>-7.2519948263207032</v>
      </c>
      <c r="AB85">
        <f t="shared" si="112"/>
        <v>106.064581679434</v>
      </c>
      <c r="AC85">
        <f t="shared" si="113"/>
        <v>8.1458327666485282</v>
      </c>
      <c r="AD85">
        <f t="shared" si="114"/>
        <v>106.95841961976183</v>
      </c>
      <c r="AE85">
        <v>0</v>
      </c>
      <c r="AF85">
        <v>0</v>
      </c>
      <c r="AG85">
        <f t="shared" si="115"/>
        <v>1</v>
      </c>
      <c r="AH85">
        <f t="shared" si="116"/>
        <v>0</v>
      </c>
      <c r="AI85">
        <f t="shared" si="117"/>
        <v>47888.83847887173</v>
      </c>
      <c r="AJ85" t="s">
        <v>302</v>
      </c>
      <c r="AK85" t="s">
        <v>302</v>
      </c>
      <c r="AL85">
        <v>0</v>
      </c>
      <c r="AM85">
        <v>0</v>
      </c>
      <c r="AN85" t="e">
        <f t="shared" si="118"/>
        <v>#DIV/0!</v>
      </c>
      <c r="AO85">
        <v>0</v>
      </c>
      <c r="AP85" t="s">
        <v>302</v>
      </c>
      <c r="AQ85" t="s">
        <v>302</v>
      </c>
      <c r="AR85">
        <v>0</v>
      </c>
      <c r="AS85">
        <v>0</v>
      </c>
      <c r="AT85" t="e">
        <f t="shared" si="119"/>
        <v>#DIV/0!</v>
      </c>
      <c r="AU85">
        <v>0.5</v>
      </c>
      <c r="AV85">
        <f t="shared" si="120"/>
        <v>0</v>
      </c>
      <c r="AW85">
        <f t="shared" si="121"/>
        <v>-0.34582527749377223</v>
      </c>
      <c r="AX85" t="e">
        <f t="shared" si="122"/>
        <v>#DIV/0!</v>
      </c>
      <c r="AY85" t="e">
        <f t="shared" si="123"/>
        <v>#DIV/0!</v>
      </c>
      <c r="AZ85" t="e">
        <f t="shared" si="124"/>
        <v>#DIV/0!</v>
      </c>
      <c r="BA85" t="e">
        <f t="shared" si="125"/>
        <v>#DIV/0!</v>
      </c>
      <c r="BB85" t="s">
        <v>302</v>
      </c>
      <c r="BC85">
        <v>0</v>
      </c>
      <c r="BD85" t="e">
        <f t="shared" si="126"/>
        <v>#DIV/0!</v>
      </c>
      <c r="BE85" t="e">
        <f t="shared" si="127"/>
        <v>#DIV/0!</v>
      </c>
      <c r="BF85" t="e">
        <f t="shared" si="128"/>
        <v>#DIV/0!</v>
      </c>
      <c r="BG85" t="e">
        <f t="shared" si="129"/>
        <v>#DIV/0!</v>
      </c>
      <c r="BH85" t="e">
        <f t="shared" si="130"/>
        <v>#DIV/0!</v>
      </c>
      <c r="BI85" t="e">
        <f t="shared" si="131"/>
        <v>#DIV/0!</v>
      </c>
      <c r="BJ85" t="e">
        <f t="shared" si="132"/>
        <v>#DIV/0!</v>
      </c>
      <c r="BK85" t="e">
        <f t="shared" si="133"/>
        <v>#DIV/0!</v>
      </c>
      <c r="BL85">
        <f t="shared" si="134"/>
        <v>0</v>
      </c>
      <c r="BM85">
        <f t="shared" si="135"/>
        <v>0</v>
      </c>
      <c r="BN85">
        <f t="shared" si="136"/>
        <v>0</v>
      </c>
      <c r="BO85">
        <f t="shared" si="137"/>
        <v>0</v>
      </c>
      <c r="BP85">
        <v>6</v>
      </c>
      <c r="BQ85">
        <v>0.5</v>
      </c>
      <c r="BR85" t="s">
        <v>303</v>
      </c>
      <c r="BS85">
        <v>1634252374.5999999</v>
      </c>
      <c r="BT85">
        <v>400.20400000000001</v>
      </c>
      <c r="BU85">
        <v>400.036</v>
      </c>
      <c r="BV85">
        <v>17.855599999999999</v>
      </c>
      <c r="BW85">
        <v>17.758700000000001</v>
      </c>
      <c r="BX85">
        <v>397.98099999999999</v>
      </c>
      <c r="BY85">
        <v>17.742599999999999</v>
      </c>
      <c r="BZ85">
        <v>1000.05</v>
      </c>
      <c r="CA85">
        <v>89.787800000000004</v>
      </c>
      <c r="CB85">
        <v>9.9613199999999999E-2</v>
      </c>
      <c r="CC85">
        <v>25.151599999999998</v>
      </c>
      <c r="CD85">
        <v>24.4358</v>
      </c>
      <c r="CE85">
        <v>999.9</v>
      </c>
      <c r="CF85">
        <v>0</v>
      </c>
      <c r="CG85">
        <v>0</v>
      </c>
      <c r="CH85">
        <v>10025.6</v>
      </c>
      <c r="CI85">
        <v>0</v>
      </c>
      <c r="CJ85">
        <v>1.5289399999999999E-3</v>
      </c>
      <c r="CK85">
        <v>0</v>
      </c>
      <c r="CL85">
        <v>0</v>
      </c>
      <c r="CM85">
        <v>0</v>
      </c>
      <c r="CN85">
        <v>0</v>
      </c>
      <c r="CO85">
        <v>1.43</v>
      </c>
      <c r="CP85">
        <v>0</v>
      </c>
      <c r="CQ85">
        <v>-1.92</v>
      </c>
      <c r="CR85">
        <v>-1.88</v>
      </c>
      <c r="CS85">
        <v>36.25</v>
      </c>
      <c r="CT85">
        <v>41.561999999999998</v>
      </c>
      <c r="CU85">
        <v>37.936999999999998</v>
      </c>
      <c r="CV85">
        <v>41.75</v>
      </c>
      <c r="CW85">
        <v>36.686999999999998</v>
      </c>
      <c r="CX85">
        <v>0</v>
      </c>
      <c r="CY85">
        <v>0</v>
      </c>
      <c r="CZ85">
        <v>0</v>
      </c>
      <c r="DA85">
        <v>2298.5</v>
      </c>
      <c r="DB85">
        <v>0</v>
      </c>
      <c r="DC85">
        <v>1.5427999999999999</v>
      </c>
      <c r="DD85">
        <v>-2.468461500044159</v>
      </c>
      <c r="DE85">
        <v>6.9069231641997746</v>
      </c>
      <c r="DF85">
        <v>-2.5415999999999999</v>
      </c>
      <c r="DG85">
        <v>15</v>
      </c>
      <c r="DH85">
        <v>1634252272.5999999</v>
      </c>
      <c r="DI85" t="s">
        <v>452</v>
      </c>
      <c r="DJ85">
        <v>1634252272.5999999</v>
      </c>
      <c r="DK85">
        <v>1634252270.0999999</v>
      </c>
      <c r="DL85">
        <v>138</v>
      </c>
      <c r="DM85">
        <v>-0.05</v>
      </c>
      <c r="DN85">
        <v>2E-3</v>
      </c>
      <c r="DO85">
        <v>2.222</v>
      </c>
      <c r="DP85">
        <v>0.11</v>
      </c>
      <c r="DQ85">
        <v>400</v>
      </c>
      <c r="DR85">
        <v>18</v>
      </c>
      <c r="DS85">
        <v>0.68</v>
      </c>
      <c r="DT85">
        <v>0.12</v>
      </c>
      <c r="DU85">
        <v>0.23024614634146351</v>
      </c>
      <c r="DV85">
        <v>0.1499309059233449</v>
      </c>
      <c r="DW85">
        <v>3.1032674565069491E-2</v>
      </c>
      <c r="DX85">
        <v>1</v>
      </c>
      <c r="DY85">
        <v>1.640882352941176</v>
      </c>
      <c r="DZ85">
        <v>-4.5382924767540169</v>
      </c>
      <c r="EA85">
        <v>2.0680274313333959</v>
      </c>
      <c r="EB85">
        <v>0</v>
      </c>
      <c r="EC85">
        <v>9.1891314634146348E-2</v>
      </c>
      <c r="ED85">
        <v>1.090862090592344E-2</v>
      </c>
      <c r="EE85">
        <v>5.0243022911115494E-3</v>
      </c>
      <c r="EF85">
        <v>1</v>
      </c>
      <c r="EG85">
        <v>2</v>
      </c>
      <c r="EH85">
        <v>3</v>
      </c>
      <c r="EI85" t="s">
        <v>309</v>
      </c>
      <c r="EJ85">
        <v>100</v>
      </c>
      <c r="EK85">
        <v>100</v>
      </c>
      <c r="EL85">
        <v>2.2229999999999999</v>
      </c>
      <c r="EM85">
        <v>0.113</v>
      </c>
      <c r="EN85">
        <v>1.6089921773850171</v>
      </c>
      <c r="EO85">
        <v>1.948427853356016E-3</v>
      </c>
      <c r="EP85">
        <v>-1.17243448438673E-6</v>
      </c>
      <c r="EQ85">
        <v>3.7522437633766031E-10</v>
      </c>
      <c r="ER85">
        <v>-5.1333843267648893E-2</v>
      </c>
      <c r="ES85">
        <v>1.324990706552629E-3</v>
      </c>
      <c r="ET85">
        <v>4.5198677459254959E-4</v>
      </c>
      <c r="EU85">
        <v>-2.6198240979392152E-7</v>
      </c>
      <c r="EV85">
        <v>2</v>
      </c>
      <c r="EW85">
        <v>2078</v>
      </c>
      <c r="EX85">
        <v>1</v>
      </c>
      <c r="EY85">
        <v>28</v>
      </c>
      <c r="EZ85">
        <v>1.7</v>
      </c>
      <c r="FA85">
        <v>1.7</v>
      </c>
      <c r="FB85">
        <v>1.6210899999999999</v>
      </c>
      <c r="FC85">
        <v>2.5463900000000002</v>
      </c>
      <c r="FD85">
        <v>2.8491200000000001</v>
      </c>
      <c r="FE85">
        <v>3.1787100000000001</v>
      </c>
      <c r="FF85">
        <v>3.0981399999999999</v>
      </c>
      <c r="FG85">
        <v>2.3840300000000001</v>
      </c>
      <c r="FH85">
        <v>33.850900000000003</v>
      </c>
      <c r="FI85">
        <v>15.244</v>
      </c>
      <c r="FJ85">
        <v>18</v>
      </c>
      <c r="FK85">
        <v>1063.19</v>
      </c>
      <c r="FL85">
        <v>749.46699999999998</v>
      </c>
      <c r="FM85">
        <v>24.9999</v>
      </c>
      <c r="FN85">
        <v>23.5916</v>
      </c>
      <c r="FO85">
        <v>30</v>
      </c>
      <c r="FP85">
        <v>23.3675</v>
      </c>
      <c r="FQ85">
        <v>23.441400000000002</v>
      </c>
      <c r="FR85">
        <v>32.457799999999999</v>
      </c>
      <c r="FS85">
        <v>13.4604</v>
      </c>
      <c r="FT85">
        <v>54.251800000000003</v>
      </c>
      <c r="FU85">
        <v>25</v>
      </c>
      <c r="FV85">
        <v>400</v>
      </c>
      <c r="FW85">
        <v>17.725000000000001</v>
      </c>
      <c r="FX85">
        <v>101.387</v>
      </c>
      <c r="FY85">
        <v>101.658</v>
      </c>
    </row>
    <row r="86" spans="1:181" x14ac:dyDescent="0.2">
      <c r="A86">
        <v>68</v>
      </c>
      <c r="B86">
        <v>1634252379.5999999</v>
      </c>
      <c r="C86">
        <v>2359.099999904633</v>
      </c>
      <c r="D86" t="s">
        <v>463</v>
      </c>
      <c r="E86" t="s">
        <v>464</v>
      </c>
      <c r="F86" t="s">
        <v>300</v>
      </c>
      <c r="G86">
        <v>1634252379.5999999</v>
      </c>
      <c r="H86">
        <f t="shared" si="92"/>
        <v>1.6731892438773453E-4</v>
      </c>
      <c r="I86">
        <f t="shared" si="93"/>
        <v>0.16731892438773452</v>
      </c>
      <c r="J86">
        <f t="shared" si="94"/>
        <v>-0.49529441376000238</v>
      </c>
      <c r="K86">
        <f t="shared" si="95"/>
        <v>400.23099999999999</v>
      </c>
      <c r="L86">
        <f t="shared" si="96"/>
        <v>468.05393161257837</v>
      </c>
      <c r="M86">
        <f t="shared" si="97"/>
        <v>42.071844397107263</v>
      </c>
      <c r="N86">
        <f t="shared" si="98"/>
        <v>35.975461838095001</v>
      </c>
      <c r="O86">
        <f t="shared" si="99"/>
        <v>9.9880368912846716E-3</v>
      </c>
      <c r="P86">
        <f t="shared" si="100"/>
        <v>2.7427858573092996</v>
      </c>
      <c r="Q86">
        <f t="shared" si="101"/>
        <v>9.9678742186521865E-3</v>
      </c>
      <c r="R86">
        <f t="shared" si="102"/>
        <v>6.2317294947461495E-3</v>
      </c>
      <c r="S86">
        <f t="shared" si="103"/>
        <v>0</v>
      </c>
      <c r="T86">
        <f t="shared" si="104"/>
        <v>25.106777264924702</v>
      </c>
      <c r="U86">
        <f t="shared" si="105"/>
        <v>24.437100000000001</v>
      </c>
      <c r="V86">
        <f t="shared" si="106"/>
        <v>3.0745207707762447</v>
      </c>
      <c r="W86">
        <f t="shared" si="107"/>
        <v>50.017589995271116</v>
      </c>
      <c r="X86">
        <f t="shared" si="108"/>
        <v>1.6049727753474996</v>
      </c>
      <c r="Y86">
        <f t="shared" si="109"/>
        <v>3.2088166892871901</v>
      </c>
      <c r="Z86">
        <f t="shared" si="110"/>
        <v>1.4695479954287451</v>
      </c>
      <c r="AA86">
        <f t="shared" si="111"/>
        <v>-7.3787645654990923</v>
      </c>
      <c r="AB86">
        <f t="shared" si="112"/>
        <v>105.87425493570906</v>
      </c>
      <c r="AC86">
        <f t="shared" si="113"/>
        <v>8.1482237003668114</v>
      </c>
      <c r="AD86">
        <f t="shared" si="114"/>
        <v>106.64371407057678</v>
      </c>
      <c r="AE86">
        <v>0</v>
      </c>
      <c r="AF86">
        <v>0</v>
      </c>
      <c r="AG86">
        <f t="shared" si="115"/>
        <v>1</v>
      </c>
      <c r="AH86">
        <f t="shared" si="116"/>
        <v>0</v>
      </c>
      <c r="AI86">
        <f t="shared" si="117"/>
        <v>47733.551161325522</v>
      </c>
      <c r="AJ86" t="s">
        <v>302</v>
      </c>
      <c r="AK86" t="s">
        <v>302</v>
      </c>
      <c r="AL86">
        <v>0</v>
      </c>
      <c r="AM86">
        <v>0</v>
      </c>
      <c r="AN86" t="e">
        <f t="shared" si="118"/>
        <v>#DIV/0!</v>
      </c>
      <c r="AO86">
        <v>0</v>
      </c>
      <c r="AP86" t="s">
        <v>302</v>
      </c>
      <c r="AQ86" t="s">
        <v>302</v>
      </c>
      <c r="AR86">
        <v>0</v>
      </c>
      <c r="AS86">
        <v>0</v>
      </c>
      <c r="AT86" t="e">
        <f t="shared" si="119"/>
        <v>#DIV/0!</v>
      </c>
      <c r="AU86">
        <v>0.5</v>
      </c>
      <c r="AV86">
        <f t="shared" si="120"/>
        <v>0</v>
      </c>
      <c r="AW86">
        <f t="shared" si="121"/>
        <v>-0.49529441376000238</v>
      </c>
      <c r="AX86" t="e">
        <f t="shared" si="122"/>
        <v>#DIV/0!</v>
      </c>
      <c r="AY86" t="e">
        <f t="shared" si="123"/>
        <v>#DIV/0!</v>
      </c>
      <c r="AZ86" t="e">
        <f t="shared" si="124"/>
        <v>#DIV/0!</v>
      </c>
      <c r="BA86" t="e">
        <f t="shared" si="125"/>
        <v>#DIV/0!</v>
      </c>
      <c r="BB86" t="s">
        <v>302</v>
      </c>
      <c r="BC86">
        <v>0</v>
      </c>
      <c r="BD86" t="e">
        <f t="shared" si="126"/>
        <v>#DIV/0!</v>
      </c>
      <c r="BE86" t="e">
        <f t="shared" si="127"/>
        <v>#DIV/0!</v>
      </c>
      <c r="BF86" t="e">
        <f t="shared" si="128"/>
        <v>#DIV/0!</v>
      </c>
      <c r="BG86" t="e">
        <f t="shared" si="129"/>
        <v>#DIV/0!</v>
      </c>
      <c r="BH86" t="e">
        <f t="shared" si="130"/>
        <v>#DIV/0!</v>
      </c>
      <c r="BI86" t="e">
        <f t="shared" si="131"/>
        <v>#DIV/0!</v>
      </c>
      <c r="BJ86" t="e">
        <f t="shared" si="132"/>
        <v>#DIV/0!</v>
      </c>
      <c r="BK86" t="e">
        <f t="shared" si="133"/>
        <v>#DIV/0!</v>
      </c>
      <c r="BL86">
        <f t="shared" si="134"/>
        <v>0</v>
      </c>
      <c r="BM86">
        <f t="shared" si="135"/>
        <v>0</v>
      </c>
      <c r="BN86">
        <f t="shared" si="136"/>
        <v>0</v>
      </c>
      <c r="BO86">
        <f t="shared" si="137"/>
        <v>0</v>
      </c>
      <c r="BP86">
        <v>6</v>
      </c>
      <c r="BQ86">
        <v>0.5</v>
      </c>
      <c r="BR86" t="s">
        <v>303</v>
      </c>
      <c r="BS86">
        <v>1634252379.5999999</v>
      </c>
      <c r="BT86">
        <v>400.23099999999999</v>
      </c>
      <c r="BU86">
        <v>399.97399999999999</v>
      </c>
      <c r="BV86">
        <v>17.855499999999999</v>
      </c>
      <c r="BW86">
        <v>17.756900000000002</v>
      </c>
      <c r="BX86">
        <v>398.00900000000001</v>
      </c>
      <c r="BY86">
        <v>17.7425</v>
      </c>
      <c r="BZ86">
        <v>999.98800000000006</v>
      </c>
      <c r="CA86">
        <v>89.786699999999996</v>
      </c>
      <c r="CB86">
        <v>0.100045</v>
      </c>
      <c r="CC86">
        <v>25.153099999999998</v>
      </c>
      <c r="CD86">
        <v>24.437100000000001</v>
      </c>
      <c r="CE86">
        <v>999.9</v>
      </c>
      <c r="CF86">
        <v>0</v>
      </c>
      <c r="CG86">
        <v>0</v>
      </c>
      <c r="CH86">
        <v>9991.8799999999992</v>
      </c>
      <c r="CI86">
        <v>0</v>
      </c>
      <c r="CJ86">
        <v>1.5289399999999999E-3</v>
      </c>
      <c r="CK86">
        <v>0</v>
      </c>
      <c r="CL86">
        <v>0</v>
      </c>
      <c r="CM86">
        <v>0</v>
      </c>
      <c r="CN86">
        <v>0</v>
      </c>
      <c r="CO86">
        <v>2.29</v>
      </c>
      <c r="CP86">
        <v>0</v>
      </c>
      <c r="CQ86">
        <v>-9.07</v>
      </c>
      <c r="CR86">
        <v>-3.32</v>
      </c>
      <c r="CS86">
        <v>36.5</v>
      </c>
      <c r="CT86">
        <v>41.561999999999998</v>
      </c>
      <c r="CU86">
        <v>38.061999999999998</v>
      </c>
      <c r="CV86">
        <v>41.875</v>
      </c>
      <c r="CW86">
        <v>36.686999999999998</v>
      </c>
      <c r="CX86">
        <v>0</v>
      </c>
      <c r="CY86">
        <v>0</v>
      </c>
      <c r="CZ86">
        <v>0</v>
      </c>
      <c r="DA86">
        <v>2303.2999999523158</v>
      </c>
      <c r="DB86">
        <v>0</v>
      </c>
      <c r="DC86">
        <v>1.3615999999999999</v>
      </c>
      <c r="DD86">
        <v>1.2653846227205729</v>
      </c>
      <c r="DE86">
        <v>-15.74384600963347</v>
      </c>
      <c r="DF86">
        <v>-2.8140000000000001</v>
      </c>
      <c r="DG86">
        <v>15</v>
      </c>
      <c r="DH86">
        <v>1634252272.5999999</v>
      </c>
      <c r="DI86" t="s">
        <v>452</v>
      </c>
      <c r="DJ86">
        <v>1634252272.5999999</v>
      </c>
      <c r="DK86">
        <v>1634252270.0999999</v>
      </c>
      <c r="DL86">
        <v>138</v>
      </c>
      <c r="DM86">
        <v>-0.05</v>
      </c>
      <c r="DN86">
        <v>2E-3</v>
      </c>
      <c r="DO86">
        <v>2.222</v>
      </c>
      <c r="DP86">
        <v>0.11</v>
      </c>
      <c r="DQ86">
        <v>400</v>
      </c>
      <c r="DR86">
        <v>18</v>
      </c>
      <c r="DS86">
        <v>0.68</v>
      </c>
      <c r="DT86">
        <v>0.12</v>
      </c>
      <c r="DU86">
        <v>0.23190670731707319</v>
      </c>
      <c r="DV86">
        <v>-0.1127151219512192</v>
      </c>
      <c r="DW86">
        <v>2.9772608905440041E-2</v>
      </c>
      <c r="DX86">
        <v>1</v>
      </c>
      <c r="DY86">
        <v>1.526571428571428</v>
      </c>
      <c r="DZ86">
        <v>-1.09009784735812</v>
      </c>
      <c r="EA86">
        <v>1.9673273282111781</v>
      </c>
      <c r="EB86">
        <v>0</v>
      </c>
      <c r="EC86">
        <v>9.2803770731707327E-2</v>
      </c>
      <c r="ED86">
        <v>4.0262701045295973E-2</v>
      </c>
      <c r="EE86">
        <v>4.9746945035872726E-3</v>
      </c>
      <c r="EF86">
        <v>1</v>
      </c>
      <c r="EG86">
        <v>2</v>
      </c>
      <c r="EH86">
        <v>3</v>
      </c>
      <c r="EI86" t="s">
        <v>309</v>
      </c>
      <c r="EJ86">
        <v>100</v>
      </c>
      <c r="EK86">
        <v>100</v>
      </c>
      <c r="EL86">
        <v>2.222</v>
      </c>
      <c r="EM86">
        <v>0.113</v>
      </c>
      <c r="EN86">
        <v>1.6089921773850171</v>
      </c>
      <c r="EO86">
        <v>1.948427853356016E-3</v>
      </c>
      <c r="EP86">
        <v>-1.17243448438673E-6</v>
      </c>
      <c r="EQ86">
        <v>3.7522437633766031E-10</v>
      </c>
      <c r="ER86">
        <v>-5.1333843267648893E-2</v>
      </c>
      <c r="ES86">
        <v>1.324990706552629E-3</v>
      </c>
      <c r="ET86">
        <v>4.5198677459254959E-4</v>
      </c>
      <c r="EU86">
        <v>-2.6198240979392152E-7</v>
      </c>
      <c r="EV86">
        <v>2</v>
      </c>
      <c r="EW86">
        <v>2078</v>
      </c>
      <c r="EX86">
        <v>1</v>
      </c>
      <c r="EY86">
        <v>28</v>
      </c>
      <c r="EZ86">
        <v>1.8</v>
      </c>
      <c r="FA86">
        <v>1.8</v>
      </c>
      <c r="FB86">
        <v>1.6210899999999999</v>
      </c>
      <c r="FC86">
        <v>2.5390600000000001</v>
      </c>
      <c r="FD86">
        <v>2.8491200000000001</v>
      </c>
      <c r="FE86">
        <v>3.1787100000000001</v>
      </c>
      <c r="FF86">
        <v>3.0981399999999999</v>
      </c>
      <c r="FG86">
        <v>2.3877000000000002</v>
      </c>
      <c r="FH86">
        <v>33.850900000000003</v>
      </c>
      <c r="FI86">
        <v>15.2615</v>
      </c>
      <c r="FJ86">
        <v>18</v>
      </c>
      <c r="FK86">
        <v>1062.3900000000001</v>
      </c>
      <c r="FL86">
        <v>749.60799999999995</v>
      </c>
      <c r="FM86">
        <v>25</v>
      </c>
      <c r="FN86">
        <v>23.589600000000001</v>
      </c>
      <c r="FO86">
        <v>30</v>
      </c>
      <c r="FP86">
        <v>23.365500000000001</v>
      </c>
      <c r="FQ86">
        <v>23.439900000000002</v>
      </c>
      <c r="FR86">
        <v>32.459699999999998</v>
      </c>
      <c r="FS86">
        <v>13.4604</v>
      </c>
      <c r="FT86">
        <v>54.251800000000003</v>
      </c>
      <c r="FU86">
        <v>25</v>
      </c>
      <c r="FV86">
        <v>400</v>
      </c>
      <c r="FW86">
        <v>17.720800000000001</v>
      </c>
      <c r="FX86">
        <v>101.387</v>
      </c>
      <c r="FY86">
        <v>101.657</v>
      </c>
    </row>
    <row r="87" spans="1:181" x14ac:dyDescent="0.2">
      <c r="A87">
        <v>69</v>
      </c>
      <c r="B87">
        <v>1634252384.5999999</v>
      </c>
      <c r="C87">
        <v>2364.099999904633</v>
      </c>
      <c r="D87" t="s">
        <v>465</v>
      </c>
      <c r="E87" t="s">
        <v>466</v>
      </c>
      <c r="F87" t="s">
        <v>300</v>
      </c>
      <c r="G87">
        <v>1634252384.5999999</v>
      </c>
      <c r="H87">
        <f t="shared" si="92"/>
        <v>1.7070663378491942E-4</v>
      </c>
      <c r="I87">
        <f t="shared" si="93"/>
        <v>0.17070663378491943</v>
      </c>
      <c r="J87">
        <f t="shared" si="94"/>
        <v>-0.38996748964081812</v>
      </c>
      <c r="K87">
        <f t="shared" si="95"/>
        <v>400.19499999999999</v>
      </c>
      <c r="L87">
        <f t="shared" si="96"/>
        <v>450.10732689588735</v>
      </c>
      <c r="M87">
        <f t="shared" si="97"/>
        <v>40.461027034366609</v>
      </c>
      <c r="N87">
        <f t="shared" si="98"/>
        <v>35.974310450991005</v>
      </c>
      <c r="O87">
        <f t="shared" si="99"/>
        <v>1.0192337861628513E-2</v>
      </c>
      <c r="P87">
        <f t="shared" si="100"/>
        <v>2.744150948316554</v>
      </c>
      <c r="Q87">
        <f t="shared" si="101"/>
        <v>1.0171353272580399E-2</v>
      </c>
      <c r="R87">
        <f t="shared" si="102"/>
        <v>6.3589775395750904E-3</v>
      </c>
      <c r="S87">
        <f t="shared" si="103"/>
        <v>0</v>
      </c>
      <c r="T87">
        <f t="shared" si="104"/>
        <v>25.10856128472879</v>
      </c>
      <c r="U87">
        <f t="shared" si="105"/>
        <v>24.436199999999999</v>
      </c>
      <c r="V87">
        <f t="shared" si="106"/>
        <v>3.0743551040476267</v>
      </c>
      <c r="W87">
        <f t="shared" si="107"/>
        <v>50.00908540737187</v>
      </c>
      <c r="X87">
        <f t="shared" si="108"/>
        <v>1.6049579107313401</v>
      </c>
      <c r="Y87">
        <f t="shared" si="109"/>
        <v>3.2093326595705998</v>
      </c>
      <c r="Z87">
        <f t="shared" si="110"/>
        <v>1.4693971933162866</v>
      </c>
      <c r="AA87">
        <f t="shared" si="111"/>
        <v>-7.5281625499149465</v>
      </c>
      <c r="AB87">
        <f t="shared" si="112"/>
        <v>106.459542400092</v>
      </c>
      <c r="AC87">
        <f t="shared" si="113"/>
        <v>8.1892667907801062</v>
      </c>
      <c r="AD87">
        <f t="shared" si="114"/>
        <v>107.12064664095716</v>
      </c>
      <c r="AE87">
        <v>0</v>
      </c>
      <c r="AF87">
        <v>0</v>
      </c>
      <c r="AG87">
        <f t="shared" si="115"/>
        <v>1</v>
      </c>
      <c r="AH87">
        <f t="shared" si="116"/>
        <v>0</v>
      </c>
      <c r="AI87">
        <f t="shared" si="117"/>
        <v>47770.359512281502</v>
      </c>
      <c r="AJ87" t="s">
        <v>302</v>
      </c>
      <c r="AK87" t="s">
        <v>302</v>
      </c>
      <c r="AL87">
        <v>0</v>
      </c>
      <c r="AM87">
        <v>0</v>
      </c>
      <c r="AN87" t="e">
        <f t="shared" si="118"/>
        <v>#DIV/0!</v>
      </c>
      <c r="AO87">
        <v>0</v>
      </c>
      <c r="AP87" t="s">
        <v>302</v>
      </c>
      <c r="AQ87" t="s">
        <v>302</v>
      </c>
      <c r="AR87">
        <v>0</v>
      </c>
      <c r="AS87">
        <v>0</v>
      </c>
      <c r="AT87" t="e">
        <f t="shared" si="119"/>
        <v>#DIV/0!</v>
      </c>
      <c r="AU87">
        <v>0.5</v>
      </c>
      <c r="AV87">
        <f t="shared" si="120"/>
        <v>0</v>
      </c>
      <c r="AW87">
        <f t="shared" si="121"/>
        <v>-0.38996748964081812</v>
      </c>
      <c r="AX87" t="e">
        <f t="shared" si="122"/>
        <v>#DIV/0!</v>
      </c>
      <c r="AY87" t="e">
        <f t="shared" si="123"/>
        <v>#DIV/0!</v>
      </c>
      <c r="AZ87" t="e">
        <f t="shared" si="124"/>
        <v>#DIV/0!</v>
      </c>
      <c r="BA87" t="e">
        <f t="shared" si="125"/>
        <v>#DIV/0!</v>
      </c>
      <c r="BB87" t="s">
        <v>302</v>
      </c>
      <c r="BC87">
        <v>0</v>
      </c>
      <c r="BD87" t="e">
        <f t="shared" si="126"/>
        <v>#DIV/0!</v>
      </c>
      <c r="BE87" t="e">
        <f t="shared" si="127"/>
        <v>#DIV/0!</v>
      </c>
      <c r="BF87" t="e">
        <f t="shared" si="128"/>
        <v>#DIV/0!</v>
      </c>
      <c r="BG87" t="e">
        <f t="shared" si="129"/>
        <v>#DIV/0!</v>
      </c>
      <c r="BH87" t="e">
        <f t="shared" si="130"/>
        <v>#DIV/0!</v>
      </c>
      <c r="BI87" t="e">
        <f t="shared" si="131"/>
        <v>#DIV/0!</v>
      </c>
      <c r="BJ87" t="e">
        <f t="shared" si="132"/>
        <v>#DIV/0!</v>
      </c>
      <c r="BK87" t="e">
        <f t="shared" si="133"/>
        <v>#DIV/0!</v>
      </c>
      <c r="BL87">
        <f t="shared" si="134"/>
        <v>0</v>
      </c>
      <c r="BM87">
        <f t="shared" si="135"/>
        <v>0</v>
      </c>
      <c r="BN87">
        <f t="shared" si="136"/>
        <v>0</v>
      </c>
      <c r="BO87">
        <f t="shared" si="137"/>
        <v>0</v>
      </c>
      <c r="BP87">
        <v>6</v>
      </c>
      <c r="BQ87">
        <v>0.5</v>
      </c>
      <c r="BR87" t="s">
        <v>303</v>
      </c>
      <c r="BS87">
        <v>1634252384.5999999</v>
      </c>
      <c r="BT87">
        <v>400.19499999999999</v>
      </c>
      <c r="BU87">
        <v>400.00200000000001</v>
      </c>
      <c r="BV87">
        <v>17.854299999999999</v>
      </c>
      <c r="BW87">
        <v>17.753699999999998</v>
      </c>
      <c r="BX87">
        <v>397.97300000000001</v>
      </c>
      <c r="BY87">
        <v>17.741299999999999</v>
      </c>
      <c r="BZ87">
        <v>999.95299999999997</v>
      </c>
      <c r="CA87">
        <v>89.792100000000005</v>
      </c>
      <c r="CB87">
        <v>9.9853800000000006E-2</v>
      </c>
      <c r="CC87">
        <v>25.155799999999999</v>
      </c>
      <c r="CD87">
        <v>24.436199999999999</v>
      </c>
      <c r="CE87">
        <v>999.9</v>
      </c>
      <c r="CF87">
        <v>0</v>
      </c>
      <c r="CG87">
        <v>0</v>
      </c>
      <c r="CH87">
        <v>9999.3799999999992</v>
      </c>
      <c r="CI87">
        <v>0</v>
      </c>
      <c r="CJ87">
        <v>1.5289399999999999E-3</v>
      </c>
      <c r="CK87">
        <v>0</v>
      </c>
      <c r="CL87">
        <v>0</v>
      </c>
      <c r="CM87">
        <v>0</v>
      </c>
      <c r="CN87">
        <v>0</v>
      </c>
      <c r="CO87">
        <v>0.46</v>
      </c>
      <c r="CP87">
        <v>0</v>
      </c>
      <c r="CQ87">
        <v>-2.85</v>
      </c>
      <c r="CR87">
        <v>-2.54</v>
      </c>
      <c r="CS87">
        <v>36.375</v>
      </c>
      <c r="CT87">
        <v>41.561999999999998</v>
      </c>
      <c r="CU87">
        <v>37.75</v>
      </c>
      <c r="CV87">
        <v>41.811999999999998</v>
      </c>
      <c r="CW87">
        <v>36.686999999999998</v>
      </c>
      <c r="CX87">
        <v>0</v>
      </c>
      <c r="CY87">
        <v>0</v>
      </c>
      <c r="CZ87">
        <v>0</v>
      </c>
      <c r="DA87">
        <v>2308.099999904633</v>
      </c>
      <c r="DB87">
        <v>0</v>
      </c>
      <c r="DC87">
        <v>1.4379999999999999</v>
      </c>
      <c r="DD87">
        <v>1.737692444942875</v>
      </c>
      <c r="DE87">
        <v>1.4292308994157881</v>
      </c>
      <c r="DF87">
        <v>-2.7847999999999988</v>
      </c>
      <c r="DG87">
        <v>15</v>
      </c>
      <c r="DH87">
        <v>1634252272.5999999</v>
      </c>
      <c r="DI87" t="s">
        <v>452</v>
      </c>
      <c r="DJ87">
        <v>1634252272.5999999</v>
      </c>
      <c r="DK87">
        <v>1634252270.0999999</v>
      </c>
      <c r="DL87">
        <v>138</v>
      </c>
      <c r="DM87">
        <v>-0.05</v>
      </c>
      <c r="DN87">
        <v>2E-3</v>
      </c>
      <c r="DO87">
        <v>2.222</v>
      </c>
      <c r="DP87">
        <v>0.11</v>
      </c>
      <c r="DQ87">
        <v>400</v>
      </c>
      <c r="DR87">
        <v>18</v>
      </c>
      <c r="DS87">
        <v>0.68</v>
      </c>
      <c r="DT87">
        <v>0.12</v>
      </c>
      <c r="DU87">
        <v>0.2265892195121951</v>
      </c>
      <c r="DV87">
        <v>-0.14597816027874561</v>
      </c>
      <c r="DW87">
        <v>3.3058282602989701E-2</v>
      </c>
      <c r="DX87">
        <v>1</v>
      </c>
      <c r="DY87">
        <v>1.52</v>
      </c>
      <c r="DZ87">
        <v>-1.813446851133128E-2</v>
      </c>
      <c r="EA87">
        <v>1.9840911387985241</v>
      </c>
      <c r="EB87">
        <v>1</v>
      </c>
      <c r="EC87">
        <v>9.6733963414634153E-2</v>
      </c>
      <c r="ED87">
        <v>2.6797264808362559E-2</v>
      </c>
      <c r="EE87">
        <v>3.4092919369130789E-3</v>
      </c>
      <c r="EF87">
        <v>1</v>
      </c>
      <c r="EG87">
        <v>3</v>
      </c>
      <c r="EH87">
        <v>3</v>
      </c>
      <c r="EI87" t="s">
        <v>305</v>
      </c>
      <c r="EJ87">
        <v>100</v>
      </c>
      <c r="EK87">
        <v>100</v>
      </c>
      <c r="EL87">
        <v>2.222</v>
      </c>
      <c r="EM87">
        <v>0.113</v>
      </c>
      <c r="EN87">
        <v>1.6089921773850171</v>
      </c>
      <c r="EO87">
        <v>1.948427853356016E-3</v>
      </c>
      <c r="EP87">
        <v>-1.17243448438673E-6</v>
      </c>
      <c r="EQ87">
        <v>3.7522437633766031E-10</v>
      </c>
      <c r="ER87">
        <v>-5.1333843267648893E-2</v>
      </c>
      <c r="ES87">
        <v>1.324990706552629E-3</v>
      </c>
      <c r="ET87">
        <v>4.5198677459254959E-4</v>
      </c>
      <c r="EU87">
        <v>-2.6198240979392152E-7</v>
      </c>
      <c r="EV87">
        <v>2</v>
      </c>
      <c r="EW87">
        <v>2078</v>
      </c>
      <c r="EX87">
        <v>1</v>
      </c>
      <c r="EY87">
        <v>28</v>
      </c>
      <c r="EZ87">
        <v>1.9</v>
      </c>
      <c r="FA87">
        <v>1.9</v>
      </c>
      <c r="FB87">
        <v>1.6210899999999999</v>
      </c>
      <c r="FC87">
        <v>2.5415000000000001</v>
      </c>
      <c r="FD87">
        <v>2.8491200000000001</v>
      </c>
      <c r="FE87">
        <v>3.1787100000000001</v>
      </c>
      <c r="FF87">
        <v>3.0981399999999999</v>
      </c>
      <c r="FG87">
        <v>2.3913600000000002</v>
      </c>
      <c r="FH87">
        <v>33.828299999999999</v>
      </c>
      <c r="FI87">
        <v>15.244</v>
      </c>
      <c r="FJ87">
        <v>18</v>
      </c>
      <c r="FK87">
        <v>1061.81</v>
      </c>
      <c r="FL87">
        <v>749.66700000000003</v>
      </c>
      <c r="FM87">
        <v>24.9999</v>
      </c>
      <c r="FN87">
        <v>23.587599999999998</v>
      </c>
      <c r="FO87">
        <v>30</v>
      </c>
      <c r="FP87">
        <v>23.364100000000001</v>
      </c>
      <c r="FQ87">
        <v>23.4374</v>
      </c>
      <c r="FR87">
        <v>32.457299999999996</v>
      </c>
      <c r="FS87">
        <v>13.4604</v>
      </c>
      <c r="FT87">
        <v>54.251800000000003</v>
      </c>
      <c r="FU87">
        <v>25</v>
      </c>
      <c r="FV87">
        <v>400</v>
      </c>
      <c r="FW87">
        <v>17.719200000000001</v>
      </c>
      <c r="FX87">
        <v>101.38800000000001</v>
      </c>
      <c r="FY87">
        <v>101.65600000000001</v>
      </c>
    </row>
    <row r="88" spans="1:181" x14ac:dyDescent="0.2">
      <c r="A88">
        <v>70</v>
      </c>
      <c r="B88">
        <v>1634252389.5999999</v>
      </c>
      <c r="C88">
        <v>2369.099999904633</v>
      </c>
      <c r="D88" t="s">
        <v>467</v>
      </c>
      <c r="E88" t="s">
        <v>468</v>
      </c>
      <c r="F88" t="s">
        <v>300</v>
      </c>
      <c r="G88">
        <v>1634252389.5999999</v>
      </c>
      <c r="H88">
        <f t="shared" si="92"/>
        <v>1.7530193537373376E-4</v>
      </c>
      <c r="I88">
        <f t="shared" si="93"/>
        <v>0.17530193537373376</v>
      </c>
      <c r="J88">
        <f t="shared" si="94"/>
        <v>-0.55850469437949934</v>
      </c>
      <c r="K88">
        <f t="shared" si="95"/>
        <v>400.20499999999998</v>
      </c>
      <c r="L88">
        <f t="shared" si="96"/>
        <v>474.04418883458203</v>
      </c>
      <c r="M88">
        <f t="shared" si="97"/>
        <v>42.612610988942834</v>
      </c>
      <c r="N88">
        <f t="shared" si="98"/>
        <v>35.975084986814998</v>
      </c>
      <c r="O88">
        <f t="shared" si="99"/>
        <v>1.0460567417889264E-2</v>
      </c>
      <c r="P88">
        <f t="shared" si="100"/>
        <v>2.7431910442351803</v>
      </c>
      <c r="Q88">
        <f t="shared" si="101"/>
        <v>1.0438457378304246E-2</v>
      </c>
      <c r="R88">
        <f t="shared" si="102"/>
        <v>6.5260184271283125E-3</v>
      </c>
      <c r="S88">
        <f t="shared" si="103"/>
        <v>0</v>
      </c>
      <c r="T88">
        <f t="shared" si="104"/>
        <v>25.108273929119544</v>
      </c>
      <c r="U88">
        <f t="shared" si="105"/>
        <v>24.441800000000001</v>
      </c>
      <c r="V88">
        <f t="shared" si="106"/>
        <v>3.0753860460391502</v>
      </c>
      <c r="W88">
        <f t="shared" si="107"/>
        <v>50.009295539494111</v>
      </c>
      <c r="X88">
        <f t="shared" si="108"/>
        <v>1.6050602315864999</v>
      </c>
      <c r="Y88">
        <f t="shared" si="109"/>
        <v>3.2095237780722727</v>
      </c>
      <c r="Z88">
        <f t="shared" si="110"/>
        <v>1.4703258144526503</v>
      </c>
      <c r="AA88">
        <f t="shared" si="111"/>
        <v>-7.7308153499816585</v>
      </c>
      <c r="AB88">
        <f t="shared" si="112"/>
        <v>105.74200463741701</v>
      </c>
      <c r="AC88">
        <f t="shared" si="113"/>
        <v>8.1371877491202032</v>
      </c>
      <c r="AD88">
        <f t="shared" si="114"/>
        <v>106.14837703655556</v>
      </c>
      <c r="AE88">
        <v>0</v>
      </c>
      <c r="AF88">
        <v>0</v>
      </c>
      <c r="AG88">
        <f t="shared" si="115"/>
        <v>1</v>
      </c>
      <c r="AH88">
        <f t="shared" si="116"/>
        <v>0</v>
      </c>
      <c r="AI88">
        <f t="shared" si="117"/>
        <v>47744.080773532005</v>
      </c>
      <c r="AJ88" t="s">
        <v>302</v>
      </c>
      <c r="AK88" t="s">
        <v>302</v>
      </c>
      <c r="AL88">
        <v>0</v>
      </c>
      <c r="AM88">
        <v>0</v>
      </c>
      <c r="AN88" t="e">
        <f t="shared" si="118"/>
        <v>#DIV/0!</v>
      </c>
      <c r="AO88">
        <v>0</v>
      </c>
      <c r="AP88" t="s">
        <v>302</v>
      </c>
      <c r="AQ88" t="s">
        <v>302</v>
      </c>
      <c r="AR88">
        <v>0</v>
      </c>
      <c r="AS88">
        <v>0</v>
      </c>
      <c r="AT88" t="e">
        <f t="shared" si="119"/>
        <v>#DIV/0!</v>
      </c>
      <c r="AU88">
        <v>0.5</v>
      </c>
      <c r="AV88">
        <f t="shared" si="120"/>
        <v>0</v>
      </c>
      <c r="AW88">
        <f t="shared" si="121"/>
        <v>-0.55850469437949934</v>
      </c>
      <c r="AX88" t="e">
        <f t="shared" si="122"/>
        <v>#DIV/0!</v>
      </c>
      <c r="AY88" t="e">
        <f t="shared" si="123"/>
        <v>#DIV/0!</v>
      </c>
      <c r="AZ88" t="e">
        <f t="shared" si="124"/>
        <v>#DIV/0!</v>
      </c>
      <c r="BA88" t="e">
        <f t="shared" si="125"/>
        <v>#DIV/0!</v>
      </c>
      <c r="BB88" t="s">
        <v>302</v>
      </c>
      <c r="BC88">
        <v>0</v>
      </c>
      <c r="BD88" t="e">
        <f t="shared" si="126"/>
        <v>#DIV/0!</v>
      </c>
      <c r="BE88" t="e">
        <f t="shared" si="127"/>
        <v>#DIV/0!</v>
      </c>
      <c r="BF88" t="e">
        <f t="shared" si="128"/>
        <v>#DIV/0!</v>
      </c>
      <c r="BG88" t="e">
        <f t="shared" si="129"/>
        <v>#DIV/0!</v>
      </c>
      <c r="BH88" t="e">
        <f t="shared" si="130"/>
        <v>#DIV/0!</v>
      </c>
      <c r="BI88" t="e">
        <f t="shared" si="131"/>
        <v>#DIV/0!</v>
      </c>
      <c r="BJ88" t="e">
        <f t="shared" si="132"/>
        <v>#DIV/0!</v>
      </c>
      <c r="BK88" t="e">
        <f t="shared" si="133"/>
        <v>#DIV/0!</v>
      </c>
      <c r="BL88">
        <f t="shared" si="134"/>
        <v>0</v>
      </c>
      <c r="BM88">
        <f t="shared" si="135"/>
        <v>0</v>
      </c>
      <c r="BN88">
        <f t="shared" si="136"/>
        <v>0</v>
      </c>
      <c r="BO88">
        <f t="shared" si="137"/>
        <v>0</v>
      </c>
      <c r="BP88">
        <v>6</v>
      </c>
      <c r="BQ88">
        <v>0.5</v>
      </c>
      <c r="BR88" t="s">
        <v>303</v>
      </c>
      <c r="BS88">
        <v>1634252389.5999999</v>
      </c>
      <c r="BT88">
        <v>400.20499999999998</v>
      </c>
      <c r="BU88">
        <v>399.91199999999998</v>
      </c>
      <c r="BV88">
        <v>17.855499999999999</v>
      </c>
      <c r="BW88">
        <v>17.752199999999998</v>
      </c>
      <c r="BX88">
        <v>397.98200000000003</v>
      </c>
      <c r="BY88">
        <v>17.7425</v>
      </c>
      <c r="BZ88">
        <v>1000.03</v>
      </c>
      <c r="CA88">
        <v>89.791499999999999</v>
      </c>
      <c r="CB88">
        <v>0.100143</v>
      </c>
      <c r="CC88">
        <v>25.1568</v>
      </c>
      <c r="CD88">
        <v>24.441800000000001</v>
      </c>
      <c r="CE88">
        <v>999.9</v>
      </c>
      <c r="CF88">
        <v>0</v>
      </c>
      <c r="CG88">
        <v>0</v>
      </c>
      <c r="CH88">
        <v>9993.75</v>
      </c>
      <c r="CI88">
        <v>0</v>
      </c>
      <c r="CJ88">
        <v>1.5289399999999999E-3</v>
      </c>
      <c r="CK88">
        <v>0</v>
      </c>
      <c r="CL88">
        <v>0</v>
      </c>
      <c r="CM88">
        <v>0</v>
      </c>
      <c r="CN88">
        <v>0</v>
      </c>
      <c r="CO88">
        <v>3.61</v>
      </c>
      <c r="CP88">
        <v>0</v>
      </c>
      <c r="CQ88">
        <v>-3.51</v>
      </c>
      <c r="CR88">
        <v>-1.69</v>
      </c>
      <c r="CS88">
        <v>35.936999999999998</v>
      </c>
      <c r="CT88">
        <v>41.625</v>
      </c>
      <c r="CU88">
        <v>38</v>
      </c>
      <c r="CV88">
        <v>41.875</v>
      </c>
      <c r="CW88">
        <v>36.75</v>
      </c>
      <c r="CX88">
        <v>0</v>
      </c>
      <c r="CY88">
        <v>0</v>
      </c>
      <c r="CZ88">
        <v>0</v>
      </c>
      <c r="DA88">
        <v>2313.5</v>
      </c>
      <c r="DB88">
        <v>0</v>
      </c>
      <c r="DC88">
        <v>1.839230769230769</v>
      </c>
      <c r="DD88">
        <v>4.4280342491211808</v>
      </c>
      <c r="DE88">
        <v>2.6464958431687799</v>
      </c>
      <c r="DF88">
        <v>-2.9103846153846149</v>
      </c>
      <c r="DG88">
        <v>15</v>
      </c>
      <c r="DH88">
        <v>1634252272.5999999</v>
      </c>
      <c r="DI88" t="s">
        <v>452</v>
      </c>
      <c r="DJ88">
        <v>1634252272.5999999</v>
      </c>
      <c r="DK88">
        <v>1634252270.0999999</v>
      </c>
      <c r="DL88">
        <v>138</v>
      </c>
      <c r="DM88">
        <v>-0.05</v>
      </c>
      <c r="DN88">
        <v>2E-3</v>
      </c>
      <c r="DO88">
        <v>2.222</v>
      </c>
      <c r="DP88">
        <v>0.11</v>
      </c>
      <c r="DQ88">
        <v>400</v>
      </c>
      <c r="DR88">
        <v>18</v>
      </c>
      <c r="DS88">
        <v>0.68</v>
      </c>
      <c r="DT88">
        <v>0.12</v>
      </c>
      <c r="DU88">
        <v>0.21996324390243899</v>
      </c>
      <c r="DV88">
        <v>8.4002508710799492E-3</v>
      </c>
      <c r="DW88">
        <v>3.2630170775945093E-2</v>
      </c>
      <c r="DX88">
        <v>1</v>
      </c>
      <c r="DY88">
        <v>1.6732352941176469</v>
      </c>
      <c r="DZ88">
        <v>6.7970414201183456</v>
      </c>
      <c r="EA88">
        <v>1.99401121093703</v>
      </c>
      <c r="EB88">
        <v>0</v>
      </c>
      <c r="EC88">
        <v>9.7493919512195104E-2</v>
      </c>
      <c r="ED88">
        <v>2.0980866898954929E-2</v>
      </c>
      <c r="EE88">
        <v>3.2266624597833862E-3</v>
      </c>
      <c r="EF88">
        <v>1</v>
      </c>
      <c r="EG88">
        <v>2</v>
      </c>
      <c r="EH88">
        <v>3</v>
      </c>
      <c r="EI88" t="s">
        <v>309</v>
      </c>
      <c r="EJ88">
        <v>100</v>
      </c>
      <c r="EK88">
        <v>100</v>
      </c>
      <c r="EL88">
        <v>2.2229999999999999</v>
      </c>
      <c r="EM88">
        <v>0.113</v>
      </c>
      <c r="EN88">
        <v>1.6089921773850171</v>
      </c>
      <c r="EO88">
        <v>1.948427853356016E-3</v>
      </c>
      <c r="EP88">
        <v>-1.17243448438673E-6</v>
      </c>
      <c r="EQ88">
        <v>3.7522437633766031E-10</v>
      </c>
      <c r="ER88">
        <v>-5.1333843267648893E-2</v>
      </c>
      <c r="ES88">
        <v>1.324990706552629E-3</v>
      </c>
      <c r="ET88">
        <v>4.5198677459254959E-4</v>
      </c>
      <c r="EU88">
        <v>-2.6198240979392152E-7</v>
      </c>
      <c r="EV88">
        <v>2</v>
      </c>
      <c r="EW88">
        <v>2078</v>
      </c>
      <c r="EX88">
        <v>1</v>
      </c>
      <c r="EY88">
        <v>28</v>
      </c>
      <c r="EZ88">
        <v>1.9</v>
      </c>
      <c r="FA88">
        <v>2</v>
      </c>
      <c r="FB88">
        <v>1.6210899999999999</v>
      </c>
      <c r="FC88">
        <v>2.5439500000000002</v>
      </c>
      <c r="FD88">
        <v>2.8491200000000001</v>
      </c>
      <c r="FE88">
        <v>3.1787100000000001</v>
      </c>
      <c r="FF88">
        <v>3.0981399999999999</v>
      </c>
      <c r="FG88">
        <v>2.3730500000000001</v>
      </c>
      <c r="FH88">
        <v>33.828299999999999</v>
      </c>
      <c r="FI88">
        <v>15.252800000000001</v>
      </c>
      <c r="FJ88">
        <v>18</v>
      </c>
      <c r="FK88">
        <v>1064.3399999999999</v>
      </c>
      <c r="FL88">
        <v>749.78499999999997</v>
      </c>
      <c r="FM88">
        <v>25</v>
      </c>
      <c r="FN88">
        <v>23.585699999999999</v>
      </c>
      <c r="FO88">
        <v>29.9999</v>
      </c>
      <c r="FP88">
        <v>23.361599999999999</v>
      </c>
      <c r="FQ88">
        <v>23.4359</v>
      </c>
      <c r="FR88">
        <v>32.462299999999999</v>
      </c>
      <c r="FS88">
        <v>13.4604</v>
      </c>
      <c r="FT88">
        <v>54.251800000000003</v>
      </c>
      <c r="FU88">
        <v>25</v>
      </c>
      <c r="FV88">
        <v>400</v>
      </c>
      <c r="FW88">
        <v>17.7134</v>
      </c>
      <c r="FX88">
        <v>101.38800000000001</v>
      </c>
      <c r="FY88">
        <v>101.65600000000001</v>
      </c>
    </row>
    <row r="89" spans="1:181" x14ac:dyDescent="0.2">
      <c r="A89">
        <v>71</v>
      </c>
      <c r="B89">
        <v>1634252394.5999999</v>
      </c>
      <c r="C89">
        <v>2374.099999904633</v>
      </c>
      <c r="D89" t="s">
        <v>469</v>
      </c>
      <c r="E89" t="s">
        <v>470</v>
      </c>
      <c r="F89" t="s">
        <v>300</v>
      </c>
      <c r="G89">
        <v>1634252394.5999999</v>
      </c>
      <c r="H89">
        <f t="shared" si="92"/>
        <v>1.5764747819365239E-4</v>
      </c>
      <c r="I89">
        <f t="shared" si="93"/>
        <v>0.15764747819365238</v>
      </c>
      <c r="J89">
        <f t="shared" si="94"/>
        <v>-0.27476926786634259</v>
      </c>
      <c r="K89">
        <f t="shared" si="95"/>
        <v>400.28199999999998</v>
      </c>
      <c r="L89">
        <f t="shared" si="96"/>
        <v>435.87389317537878</v>
      </c>
      <c r="M89">
        <f t="shared" si="97"/>
        <v>39.181378990321434</v>
      </c>
      <c r="N89">
        <f t="shared" si="98"/>
        <v>35.981968616535994</v>
      </c>
      <c r="O89">
        <f t="shared" si="99"/>
        <v>9.4044198426486217E-3</v>
      </c>
      <c r="P89">
        <f t="shared" si="100"/>
        <v>2.7448842415394519</v>
      </c>
      <c r="Q89">
        <f t="shared" si="101"/>
        <v>9.3865559661388057E-3</v>
      </c>
      <c r="R89">
        <f t="shared" si="102"/>
        <v>5.8681996169536454E-3</v>
      </c>
      <c r="S89">
        <f t="shared" si="103"/>
        <v>0</v>
      </c>
      <c r="T89">
        <f t="shared" si="104"/>
        <v>25.116386024960988</v>
      </c>
      <c r="U89">
        <f t="shared" si="105"/>
        <v>24.442</v>
      </c>
      <c r="V89">
        <f t="shared" si="106"/>
        <v>3.075422870984458</v>
      </c>
      <c r="W89">
        <f t="shared" si="107"/>
        <v>49.997753963161564</v>
      </c>
      <c r="X89">
        <f t="shared" si="108"/>
        <v>1.6049956112304</v>
      </c>
      <c r="Y89">
        <f t="shared" si="109"/>
        <v>3.2101354241091782</v>
      </c>
      <c r="Z89">
        <f t="shared" si="110"/>
        <v>1.470427259754058</v>
      </c>
      <c r="AA89">
        <f t="shared" si="111"/>
        <v>-6.9522537883400704</v>
      </c>
      <c r="AB89">
        <f t="shared" si="112"/>
        <v>106.25121904705023</v>
      </c>
      <c r="AC89">
        <f t="shared" si="113"/>
        <v>8.1714698344651246</v>
      </c>
      <c r="AD89">
        <f t="shared" si="114"/>
        <v>107.47043509317528</v>
      </c>
      <c r="AE89">
        <v>0</v>
      </c>
      <c r="AF89">
        <v>0</v>
      </c>
      <c r="AG89">
        <f t="shared" si="115"/>
        <v>1</v>
      </c>
      <c r="AH89">
        <f t="shared" si="116"/>
        <v>0</v>
      </c>
      <c r="AI89">
        <f t="shared" si="117"/>
        <v>47789.618733855474</v>
      </c>
      <c r="AJ89" t="s">
        <v>302</v>
      </c>
      <c r="AK89" t="s">
        <v>302</v>
      </c>
      <c r="AL89">
        <v>0</v>
      </c>
      <c r="AM89">
        <v>0</v>
      </c>
      <c r="AN89" t="e">
        <f t="shared" si="118"/>
        <v>#DIV/0!</v>
      </c>
      <c r="AO89">
        <v>0</v>
      </c>
      <c r="AP89" t="s">
        <v>302</v>
      </c>
      <c r="AQ89" t="s">
        <v>302</v>
      </c>
      <c r="AR89">
        <v>0</v>
      </c>
      <c r="AS89">
        <v>0</v>
      </c>
      <c r="AT89" t="e">
        <f t="shared" si="119"/>
        <v>#DIV/0!</v>
      </c>
      <c r="AU89">
        <v>0.5</v>
      </c>
      <c r="AV89">
        <f t="shared" si="120"/>
        <v>0</v>
      </c>
      <c r="AW89">
        <f t="shared" si="121"/>
        <v>-0.27476926786634259</v>
      </c>
      <c r="AX89" t="e">
        <f t="shared" si="122"/>
        <v>#DIV/0!</v>
      </c>
      <c r="AY89" t="e">
        <f t="shared" si="123"/>
        <v>#DIV/0!</v>
      </c>
      <c r="AZ89" t="e">
        <f t="shared" si="124"/>
        <v>#DIV/0!</v>
      </c>
      <c r="BA89" t="e">
        <f t="shared" si="125"/>
        <v>#DIV/0!</v>
      </c>
      <c r="BB89" t="s">
        <v>302</v>
      </c>
      <c r="BC89">
        <v>0</v>
      </c>
      <c r="BD89" t="e">
        <f t="shared" si="126"/>
        <v>#DIV/0!</v>
      </c>
      <c r="BE89" t="e">
        <f t="shared" si="127"/>
        <v>#DIV/0!</v>
      </c>
      <c r="BF89" t="e">
        <f t="shared" si="128"/>
        <v>#DIV/0!</v>
      </c>
      <c r="BG89" t="e">
        <f t="shared" si="129"/>
        <v>#DIV/0!</v>
      </c>
      <c r="BH89" t="e">
        <f t="shared" si="130"/>
        <v>#DIV/0!</v>
      </c>
      <c r="BI89" t="e">
        <f t="shared" si="131"/>
        <v>#DIV/0!</v>
      </c>
      <c r="BJ89" t="e">
        <f t="shared" si="132"/>
        <v>#DIV/0!</v>
      </c>
      <c r="BK89" t="e">
        <f t="shared" si="133"/>
        <v>#DIV/0!</v>
      </c>
      <c r="BL89">
        <f t="shared" si="134"/>
        <v>0</v>
      </c>
      <c r="BM89">
        <f t="shared" si="135"/>
        <v>0</v>
      </c>
      <c r="BN89">
        <f t="shared" si="136"/>
        <v>0</v>
      </c>
      <c r="BO89">
        <f t="shared" si="137"/>
        <v>0</v>
      </c>
      <c r="BP89">
        <v>6</v>
      </c>
      <c r="BQ89">
        <v>0.5</v>
      </c>
      <c r="BR89" t="s">
        <v>303</v>
      </c>
      <c r="BS89">
        <v>1634252394.5999999</v>
      </c>
      <c r="BT89">
        <v>400.28199999999998</v>
      </c>
      <c r="BU89">
        <v>400.15499999999997</v>
      </c>
      <c r="BV89">
        <v>17.854800000000001</v>
      </c>
      <c r="BW89">
        <v>17.761900000000001</v>
      </c>
      <c r="BX89">
        <v>398.05900000000003</v>
      </c>
      <c r="BY89">
        <v>17.741900000000001</v>
      </c>
      <c r="BZ89">
        <v>999.99599999999998</v>
      </c>
      <c r="CA89">
        <v>89.791499999999999</v>
      </c>
      <c r="CB89">
        <v>0.100048</v>
      </c>
      <c r="CC89">
        <v>25.16</v>
      </c>
      <c r="CD89">
        <v>24.442</v>
      </c>
      <c r="CE89">
        <v>999.9</v>
      </c>
      <c r="CF89">
        <v>0</v>
      </c>
      <c r="CG89">
        <v>0</v>
      </c>
      <c r="CH89">
        <v>10003.799999999999</v>
      </c>
      <c r="CI89">
        <v>0</v>
      </c>
      <c r="CJ89">
        <v>1.5289399999999999E-3</v>
      </c>
      <c r="CK89">
        <v>0</v>
      </c>
      <c r="CL89">
        <v>0</v>
      </c>
      <c r="CM89">
        <v>0</v>
      </c>
      <c r="CN89">
        <v>0</v>
      </c>
      <c r="CO89">
        <v>0.85</v>
      </c>
      <c r="CP89">
        <v>0</v>
      </c>
      <c r="CQ89">
        <v>-2</v>
      </c>
      <c r="CR89">
        <v>-2.1800000000000002</v>
      </c>
      <c r="CS89">
        <v>36.311999999999998</v>
      </c>
      <c r="CT89">
        <v>41.625</v>
      </c>
      <c r="CU89">
        <v>37.75</v>
      </c>
      <c r="CV89">
        <v>41.875</v>
      </c>
      <c r="CW89">
        <v>36.686999999999998</v>
      </c>
      <c r="CX89">
        <v>0</v>
      </c>
      <c r="CY89">
        <v>0</v>
      </c>
      <c r="CZ89">
        <v>0</v>
      </c>
      <c r="DA89">
        <v>2318.2999999523158</v>
      </c>
      <c r="DB89">
        <v>0</v>
      </c>
      <c r="DC89">
        <v>1.9523076923076921</v>
      </c>
      <c r="DD89">
        <v>0.43897449443108649</v>
      </c>
      <c r="DE89">
        <v>6.8755555061227174</v>
      </c>
      <c r="DF89">
        <v>-2.1342307692307689</v>
      </c>
      <c r="DG89">
        <v>15</v>
      </c>
      <c r="DH89">
        <v>1634252272.5999999</v>
      </c>
      <c r="DI89" t="s">
        <v>452</v>
      </c>
      <c r="DJ89">
        <v>1634252272.5999999</v>
      </c>
      <c r="DK89">
        <v>1634252270.0999999</v>
      </c>
      <c r="DL89">
        <v>138</v>
      </c>
      <c r="DM89">
        <v>-0.05</v>
      </c>
      <c r="DN89">
        <v>2E-3</v>
      </c>
      <c r="DO89">
        <v>2.222</v>
      </c>
      <c r="DP89">
        <v>0.11</v>
      </c>
      <c r="DQ89">
        <v>400</v>
      </c>
      <c r="DR89">
        <v>18</v>
      </c>
      <c r="DS89">
        <v>0.68</v>
      </c>
      <c r="DT89">
        <v>0.12</v>
      </c>
      <c r="DU89">
        <v>0.238838756097561</v>
      </c>
      <c r="DV89">
        <v>0.32092603484320609</v>
      </c>
      <c r="DW89">
        <v>5.2589319587925842E-2</v>
      </c>
      <c r="DX89">
        <v>1</v>
      </c>
      <c r="DY89">
        <v>1.9474285714285711</v>
      </c>
      <c r="DZ89">
        <v>1.320704500978477</v>
      </c>
      <c r="EA89">
        <v>1.767793366814997</v>
      </c>
      <c r="EB89">
        <v>0</v>
      </c>
      <c r="EC89">
        <v>9.9196112195121963E-2</v>
      </c>
      <c r="ED89">
        <v>7.4173024390244693E-3</v>
      </c>
      <c r="EE89">
        <v>2.3593792679116421E-3</v>
      </c>
      <c r="EF89">
        <v>1</v>
      </c>
      <c r="EG89">
        <v>2</v>
      </c>
      <c r="EH89">
        <v>3</v>
      </c>
      <c r="EI89" t="s">
        <v>309</v>
      </c>
      <c r="EJ89">
        <v>100</v>
      </c>
      <c r="EK89">
        <v>100</v>
      </c>
      <c r="EL89">
        <v>2.2229999999999999</v>
      </c>
      <c r="EM89">
        <v>0.1129</v>
      </c>
      <c r="EN89">
        <v>1.6089921773850171</v>
      </c>
      <c r="EO89">
        <v>1.948427853356016E-3</v>
      </c>
      <c r="EP89">
        <v>-1.17243448438673E-6</v>
      </c>
      <c r="EQ89">
        <v>3.7522437633766031E-10</v>
      </c>
      <c r="ER89">
        <v>-5.1333843267648893E-2</v>
      </c>
      <c r="ES89">
        <v>1.324990706552629E-3</v>
      </c>
      <c r="ET89">
        <v>4.5198677459254959E-4</v>
      </c>
      <c r="EU89">
        <v>-2.6198240979392152E-7</v>
      </c>
      <c r="EV89">
        <v>2</v>
      </c>
      <c r="EW89">
        <v>2078</v>
      </c>
      <c r="EX89">
        <v>1</v>
      </c>
      <c r="EY89">
        <v>28</v>
      </c>
      <c r="EZ89">
        <v>2</v>
      </c>
      <c r="FA89">
        <v>2.1</v>
      </c>
      <c r="FB89">
        <v>1.6210899999999999</v>
      </c>
      <c r="FC89">
        <v>2.5427200000000001</v>
      </c>
      <c r="FD89">
        <v>2.8491200000000001</v>
      </c>
      <c r="FE89">
        <v>3.1787100000000001</v>
      </c>
      <c r="FF89">
        <v>3.0981399999999999</v>
      </c>
      <c r="FG89">
        <v>2.4218799999999998</v>
      </c>
      <c r="FH89">
        <v>33.850900000000003</v>
      </c>
      <c r="FI89">
        <v>15.252800000000001</v>
      </c>
      <c r="FJ89">
        <v>18</v>
      </c>
      <c r="FK89">
        <v>1062.47</v>
      </c>
      <c r="FL89">
        <v>750.01300000000003</v>
      </c>
      <c r="FM89">
        <v>24.9999</v>
      </c>
      <c r="FN89">
        <v>23.5837</v>
      </c>
      <c r="FO89">
        <v>29.9999</v>
      </c>
      <c r="FP89">
        <v>23.360199999999999</v>
      </c>
      <c r="FQ89">
        <v>23.434100000000001</v>
      </c>
      <c r="FR89">
        <v>32.455199999999998</v>
      </c>
      <c r="FS89">
        <v>13.4604</v>
      </c>
      <c r="FT89">
        <v>54.626100000000001</v>
      </c>
      <c r="FU89">
        <v>25</v>
      </c>
      <c r="FV89">
        <v>400</v>
      </c>
      <c r="FW89">
        <v>17.7102</v>
      </c>
      <c r="FX89">
        <v>101.386</v>
      </c>
      <c r="FY89">
        <v>101.65600000000001</v>
      </c>
    </row>
    <row r="90" spans="1:181" x14ac:dyDescent="0.2">
      <c r="A90">
        <v>72</v>
      </c>
      <c r="B90">
        <v>1634252399.5999999</v>
      </c>
      <c r="C90">
        <v>2379.099999904633</v>
      </c>
      <c r="D90" t="s">
        <v>471</v>
      </c>
      <c r="E90" t="s">
        <v>472</v>
      </c>
      <c r="F90" t="s">
        <v>300</v>
      </c>
      <c r="G90">
        <v>1634252399.5999999</v>
      </c>
      <c r="H90">
        <f t="shared" si="92"/>
        <v>1.4917041337903013E-4</v>
      </c>
      <c r="I90">
        <f t="shared" si="93"/>
        <v>0.14917041337903011</v>
      </c>
      <c r="J90">
        <f t="shared" si="94"/>
        <v>-0.50638910471156806</v>
      </c>
      <c r="K90">
        <f t="shared" si="95"/>
        <v>400.274</v>
      </c>
      <c r="L90">
        <f t="shared" si="96"/>
        <v>479.63162663068601</v>
      </c>
      <c r="M90">
        <f t="shared" si="97"/>
        <v>43.113014941146844</v>
      </c>
      <c r="N90">
        <f t="shared" si="98"/>
        <v>35.979735247610002</v>
      </c>
      <c r="O90">
        <f t="shared" si="99"/>
        <v>8.9002762721185485E-3</v>
      </c>
      <c r="P90">
        <f t="shared" si="100"/>
        <v>2.7465958300346389</v>
      </c>
      <c r="Q90">
        <f t="shared" si="101"/>
        <v>8.884284513633503E-3</v>
      </c>
      <c r="R90">
        <f t="shared" si="102"/>
        <v>5.5541121930632121E-3</v>
      </c>
      <c r="S90">
        <f t="shared" si="103"/>
        <v>0</v>
      </c>
      <c r="T90">
        <f t="shared" si="104"/>
        <v>25.120855186011969</v>
      </c>
      <c r="U90">
        <f t="shared" si="105"/>
        <v>24.447500000000002</v>
      </c>
      <c r="V90">
        <f t="shared" si="106"/>
        <v>3.0764357080387477</v>
      </c>
      <c r="W90">
        <f t="shared" si="107"/>
        <v>50.038394398604837</v>
      </c>
      <c r="X90">
        <f t="shared" si="108"/>
        <v>1.6065011024094999</v>
      </c>
      <c r="Y90">
        <f t="shared" si="109"/>
        <v>3.2105368721708869</v>
      </c>
      <c r="Z90">
        <f t="shared" si="110"/>
        <v>1.4699346056292477</v>
      </c>
      <c r="AA90">
        <f t="shared" si="111"/>
        <v>-6.5784152300152288</v>
      </c>
      <c r="AB90">
        <f t="shared" si="112"/>
        <v>105.8140193982557</v>
      </c>
      <c r="AC90">
        <f t="shared" si="113"/>
        <v>8.1330860714382567</v>
      </c>
      <c r="AD90">
        <f t="shared" si="114"/>
        <v>107.36869023967873</v>
      </c>
      <c r="AE90">
        <v>0</v>
      </c>
      <c r="AF90">
        <v>0</v>
      </c>
      <c r="AG90">
        <f t="shared" si="115"/>
        <v>1</v>
      </c>
      <c r="AH90">
        <f t="shared" si="116"/>
        <v>0</v>
      </c>
      <c r="AI90">
        <f t="shared" si="117"/>
        <v>47835.759922921119</v>
      </c>
      <c r="AJ90" t="s">
        <v>302</v>
      </c>
      <c r="AK90" t="s">
        <v>302</v>
      </c>
      <c r="AL90">
        <v>0</v>
      </c>
      <c r="AM90">
        <v>0</v>
      </c>
      <c r="AN90" t="e">
        <f t="shared" si="118"/>
        <v>#DIV/0!</v>
      </c>
      <c r="AO90">
        <v>0</v>
      </c>
      <c r="AP90" t="s">
        <v>302</v>
      </c>
      <c r="AQ90" t="s">
        <v>302</v>
      </c>
      <c r="AR90">
        <v>0</v>
      </c>
      <c r="AS90">
        <v>0</v>
      </c>
      <c r="AT90" t="e">
        <f t="shared" si="119"/>
        <v>#DIV/0!</v>
      </c>
      <c r="AU90">
        <v>0.5</v>
      </c>
      <c r="AV90">
        <f t="shared" si="120"/>
        <v>0</v>
      </c>
      <c r="AW90">
        <f t="shared" si="121"/>
        <v>-0.50638910471156806</v>
      </c>
      <c r="AX90" t="e">
        <f t="shared" si="122"/>
        <v>#DIV/0!</v>
      </c>
      <c r="AY90" t="e">
        <f t="shared" si="123"/>
        <v>#DIV/0!</v>
      </c>
      <c r="AZ90" t="e">
        <f t="shared" si="124"/>
        <v>#DIV/0!</v>
      </c>
      <c r="BA90" t="e">
        <f t="shared" si="125"/>
        <v>#DIV/0!</v>
      </c>
      <c r="BB90" t="s">
        <v>302</v>
      </c>
      <c r="BC90">
        <v>0</v>
      </c>
      <c r="BD90" t="e">
        <f t="shared" si="126"/>
        <v>#DIV/0!</v>
      </c>
      <c r="BE90" t="e">
        <f t="shared" si="127"/>
        <v>#DIV/0!</v>
      </c>
      <c r="BF90" t="e">
        <f t="shared" si="128"/>
        <v>#DIV/0!</v>
      </c>
      <c r="BG90" t="e">
        <f t="shared" si="129"/>
        <v>#DIV/0!</v>
      </c>
      <c r="BH90" t="e">
        <f t="shared" si="130"/>
        <v>#DIV/0!</v>
      </c>
      <c r="BI90" t="e">
        <f t="shared" si="131"/>
        <v>#DIV/0!</v>
      </c>
      <c r="BJ90" t="e">
        <f t="shared" si="132"/>
        <v>#DIV/0!</v>
      </c>
      <c r="BK90" t="e">
        <f t="shared" si="133"/>
        <v>#DIV/0!</v>
      </c>
      <c r="BL90">
        <f t="shared" si="134"/>
        <v>0</v>
      </c>
      <c r="BM90">
        <f t="shared" si="135"/>
        <v>0</v>
      </c>
      <c r="BN90">
        <f t="shared" si="136"/>
        <v>0</v>
      </c>
      <c r="BO90">
        <f t="shared" si="137"/>
        <v>0</v>
      </c>
      <c r="BP90">
        <v>6</v>
      </c>
      <c r="BQ90">
        <v>0.5</v>
      </c>
      <c r="BR90" t="s">
        <v>303</v>
      </c>
      <c r="BS90">
        <v>1634252399.5999999</v>
      </c>
      <c r="BT90">
        <v>400.274</v>
      </c>
      <c r="BU90">
        <v>400.00599999999997</v>
      </c>
      <c r="BV90">
        <v>17.872299999999999</v>
      </c>
      <c r="BW90">
        <v>17.784400000000002</v>
      </c>
      <c r="BX90">
        <v>398.05200000000002</v>
      </c>
      <c r="BY90">
        <v>17.759</v>
      </c>
      <c r="BZ90">
        <v>1000.03</v>
      </c>
      <c r="CA90">
        <v>89.787599999999998</v>
      </c>
      <c r="CB90">
        <v>0.100165</v>
      </c>
      <c r="CC90">
        <v>25.162099999999999</v>
      </c>
      <c r="CD90">
        <v>24.447500000000002</v>
      </c>
      <c r="CE90">
        <v>999.9</v>
      </c>
      <c r="CF90">
        <v>0</v>
      </c>
      <c r="CG90">
        <v>0</v>
      </c>
      <c r="CH90">
        <v>10014.4</v>
      </c>
      <c r="CI90">
        <v>0</v>
      </c>
      <c r="CJ90">
        <v>1.5289399999999999E-3</v>
      </c>
      <c r="CK90">
        <v>0</v>
      </c>
      <c r="CL90">
        <v>0</v>
      </c>
      <c r="CM90">
        <v>0</v>
      </c>
      <c r="CN90">
        <v>0</v>
      </c>
      <c r="CO90">
        <v>0.61</v>
      </c>
      <c r="CP90">
        <v>0</v>
      </c>
      <c r="CQ90">
        <v>-1.22</v>
      </c>
      <c r="CR90">
        <v>-1.95</v>
      </c>
      <c r="CS90">
        <v>35.561999999999998</v>
      </c>
      <c r="CT90">
        <v>41.625</v>
      </c>
      <c r="CU90">
        <v>38.125</v>
      </c>
      <c r="CV90">
        <v>41.811999999999998</v>
      </c>
      <c r="CW90">
        <v>36.686999999999998</v>
      </c>
      <c r="CX90">
        <v>0</v>
      </c>
      <c r="CY90">
        <v>0</v>
      </c>
      <c r="CZ90">
        <v>0</v>
      </c>
      <c r="DA90">
        <v>2323.099999904633</v>
      </c>
      <c r="DB90">
        <v>0</v>
      </c>
      <c r="DC90">
        <v>1.879615384615384</v>
      </c>
      <c r="DD90">
        <v>-3.0512819834888969</v>
      </c>
      <c r="DE90">
        <v>0.85948710058627875</v>
      </c>
      <c r="DF90">
        <v>-2.2869230769230771</v>
      </c>
      <c r="DG90">
        <v>15</v>
      </c>
      <c r="DH90">
        <v>1634252272.5999999</v>
      </c>
      <c r="DI90" t="s">
        <v>452</v>
      </c>
      <c r="DJ90">
        <v>1634252272.5999999</v>
      </c>
      <c r="DK90">
        <v>1634252270.0999999</v>
      </c>
      <c r="DL90">
        <v>138</v>
      </c>
      <c r="DM90">
        <v>-0.05</v>
      </c>
      <c r="DN90">
        <v>2E-3</v>
      </c>
      <c r="DO90">
        <v>2.222</v>
      </c>
      <c r="DP90">
        <v>0.11</v>
      </c>
      <c r="DQ90">
        <v>400</v>
      </c>
      <c r="DR90">
        <v>18</v>
      </c>
      <c r="DS90">
        <v>0.68</v>
      </c>
      <c r="DT90">
        <v>0.12</v>
      </c>
      <c r="DU90">
        <v>0.23206241463414631</v>
      </c>
      <c r="DV90">
        <v>-2.2118675958188411E-2</v>
      </c>
      <c r="DW90">
        <v>6.1920883981674398E-2</v>
      </c>
      <c r="DX90">
        <v>1</v>
      </c>
      <c r="DY90">
        <v>1.838823529411765</v>
      </c>
      <c r="DZ90">
        <v>0.52197821459871863</v>
      </c>
      <c r="EA90">
        <v>1.741640140965647</v>
      </c>
      <c r="EB90">
        <v>1</v>
      </c>
      <c r="EC90">
        <v>9.6499353658536582E-2</v>
      </c>
      <c r="ED90">
        <v>-4.8917098954703822E-2</v>
      </c>
      <c r="EE90">
        <v>6.6463067560973412E-3</v>
      </c>
      <c r="EF90">
        <v>1</v>
      </c>
      <c r="EG90">
        <v>3</v>
      </c>
      <c r="EH90">
        <v>3</v>
      </c>
      <c r="EI90" t="s">
        <v>305</v>
      </c>
      <c r="EJ90">
        <v>100</v>
      </c>
      <c r="EK90">
        <v>100</v>
      </c>
      <c r="EL90">
        <v>2.222</v>
      </c>
      <c r="EM90">
        <v>0.1133</v>
      </c>
      <c r="EN90">
        <v>1.6089921773850171</v>
      </c>
      <c r="EO90">
        <v>1.948427853356016E-3</v>
      </c>
      <c r="EP90">
        <v>-1.17243448438673E-6</v>
      </c>
      <c r="EQ90">
        <v>3.7522437633766031E-10</v>
      </c>
      <c r="ER90">
        <v>-5.1333843267648893E-2</v>
      </c>
      <c r="ES90">
        <v>1.324990706552629E-3</v>
      </c>
      <c r="ET90">
        <v>4.5198677459254959E-4</v>
      </c>
      <c r="EU90">
        <v>-2.6198240979392152E-7</v>
      </c>
      <c r="EV90">
        <v>2</v>
      </c>
      <c r="EW90">
        <v>2078</v>
      </c>
      <c r="EX90">
        <v>1</v>
      </c>
      <c r="EY90">
        <v>28</v>
      </c>
      <c r="EZ90">
        <v>2.1</v>
      </c>
      <c r="FA90">
        <v>2.2000000000000002</v>
      </c>
      <c r="FB90">
        <v>1.6210899999999999</v>
      </c>
      <c r="FC90">
        <v>2.5463900000000002</v>
      </c>
      <c r="FD90">
        <v>2.8491200000000001</v>
      </c>
      <c r="FE90">
        <v>3.1787100000000001</v>
      </c>
      <c r="FF90">
        <v>3.0981399999999999</v>
      </c>
      <c r="FG90">
        <v>2.3815900000000001</v>
      </c>
      <c r="FH90">
        <v>33.850900000000003</v>
      </c>
      <c r="FI90">
        <v>15.244</v>
      </c>
      <c r="FJ90">
        <v>18</v>
      </c>
      <c r="FK90">
        <v>1062.6600000000001</v>
      </c>
      <c r="FL90">
        <v>750.00800000000004</v>
      </c>
      <c r="FM90">
        <v>24.9999</v>
      </c>
      <c r="FN90">
        <v>23.581700000000001</v>
      </c>
      <c r="FO90">
        <v>30</v>
      </c>
      <c r="FP90">
        <v>23.3582</v>
      </c>
      <c r="FQ90">
        <v>23.432099999999998</v>
      </c>
      <c r="FR90">
        <v>32.4587</v>
      </c>
      <c r="FS90">
        <v>13.4604</v>
      </c>
      <c r="FT90">
        <v>54.626100000000001</v>
      </c>
      <c r="FU90">
        <v>25</v>
      </c>
      <c r="FV90">
        <v>400</v>
      </c>
      <c r="FW90">
        <v>17.681000000000001</v>
      </c>
      <c r="FX90">
        <v>101.38800000000001</v>
      </c>
      <c r="FY90">
        <v>101.655</v>
      </c>
    </row>
    <row r="91" spans="1:181" x14ac:dyDescent="0.2">
      <c r="A91">
        <v>73</v>
      </c>
      <c r="B91">
        <v>1634252404.5999999</v>
      </c>
      <c r="C91">
        <v>2384.099999904633</v>
      </c>
      <c r="D91" t="s">
        <v>473</v>
      </c>
      <c r="E91" t="s">
        <v>474</v>
      </c>
      <c r="F91" t="s">
        <v>300</v>
      </c>
      <c r="G91">
        <v>1634252404.5999999</v>
      </c>
      <c r="H91">
        <f t="shared" si="92"/>
        <v>1.8445842603198663E-4</v>
      </c>
      <c r="I91">
        <f t="shared" si="93"/>
        <v>0.18445842603198662</v>
      </c>
      <c r="J91">
        <f t="shared" si="94"/>
        <v>-0.39882139514511977</v>
      </c>
      <c r="K91">
        <f t="shared" si="95"/>
        <v>400.25900000000001</v>
      </c>
      <c r="L91">
        <f t="shared" si="96"/>
        <v>446.98754570833648</v>
      </c>
      <c r="M91">
        <f t="shared" si="97"/>
        <v>40.177320441315466</v>
      </c>
      <c r="N91">
        <f t="shared" si="98"/>
        <v>35.977141325127</v>
      </c>
      <c r="O91">
        <f t="shared" si="99"/>
        <v>1.1001128741919648E-2</v>
      </c>
      <c r="P91">
        <f t="shared" si="100"/>
        <v>2.74527307344494</v>
      </c>
      <c r="Q91">
        <f t="shared" si="101"/>
        <v>1.0976695921276685E-2</v>
      </c>
      <c r="R91">
        <f t="shared" si="102"/>
        <v>6.8626255780673941E-3</v>
      </c>
      <c r="S91">
        <f t="shared" si="103"/>
        <v>0</v>
      </c>
      <c r="T91">
        <f t="shared" si="104"/>
        <v>25.115375585639708</v>
      </c>
      <c r="U91">
        <f t="shared" si="105"/>
        <v>24.454899999999999</v>
      </c>
      <c r="V91">
        <f t="shared" si="106"/>
        <v>3.0777988943151509</v>
      </c>
      <c r="W91">
        <f t="shared" si="107"/>
        <v>50.031409178952181</v>
      </c>
      <c r="X91">
        <f t="shared" si="108"/>
        <v>1.6066881723749999</v>
      </c>
      <c r="Y91">
        <f t="shared" si="109"/>
        <v>3.2113590217461252</v>
      </c>
      <c r="Z91">
        <f t="shared" si="110"/>
        <v>1.4711107219401509</v>
      </c>
      <c r="AA91">
        <f t="shared" si="111"/>
        <v>-8.1346165880106103</v>
      </c>
      <c r="AB91">
        <f t="shared" si="112"/>
        <v>105.30424971715364</v>
      </c>
      <c r="AC91">
        <f t="shared" si="113"/>
        <v>8.0982811234625274</v>
      </c>
      <c r="AD91">
        <f t="shared" si="114"/>
        <v>105.26791425260555</v>
      </c>
      <c r="AE91">
        <v>0</v>
      </c>
      <c r="AF91">
        <v>0</v>
      </c>
      <c r="AG91">
        <f t="shared" si="115"/>
        <v>1</v>
      </c>
      <c r="AH91">
        <f t="shared" si="116"/>
        <v>0</v>
      </c>
      <c r="AI91">
        <f t="shared" si="117"/>
        <v>47799.014648261531</v>
      </c>
      <c r="AJ91" t="s">
        <v>302</v>
      </c>
      <c r="AK91" t="s">
        <v>302</v>
      </c>
      <c r="AL91">
        <v>0</v>
      </c>
      <c r="AM91">
        <v>0</v>
      </c>
      <c r="AN91" t="e">
        <f t="shared" si="118"/>
        <v>#DIV/0!</v>
      </c>
      <c r="AO91">
        <v>0</v>
      </c>
      <c r="AP91" t="s">
        <v>302</v>
      </c>
      <c r="AQ91" t="s">
        <v>302</v>
      </c>
      <c r="AR91">
        <v>0</v>
      </c>
      <c r="AS91">
        <v>0</v>
      </c>
      <c r="AT91" t="e">
        <f t="shared" si="119"/>
        <v>#DIV/0!</v>
      </c>
      <c r="AU91">
        <v>0.5</v>
      </c>
      <c r="AV91">
        <f t="shared" si="120"/>
        <v>0</v>
      </c>
      <c r="AW91">
        <f t="shared" si="121"/>
        <v>-0.39882139514511977</v>
      </c>
      <c r="AX91" t="e">
        <f t="shared" si="122"/>
        <v>#DIV/0!</v>
      </c>
      <c r="AY91" t="e">
        <f t="shared" si="123"/>
        <v>#DIV/0!</v>
      </c>
      <c r="AZ91" t="e">
        <f t="shared" si="124"/>
        <v>#DIV/0!</v>
      </c>
      <c r="BA91" t="e">
        <f t="shared" si="125"/>
        <v>#DIV/0!</v>
      </c>
      <c r="BB91" t="s">
        <v>302</v>
      </c>
      <c r="BC91">
        <v>0</v>
      </c>
      <c r="BD91" t="e">
        <f t="shared" si="126"/>
        <v>#DIV/0!</v>
      </c>
      <c r="BE91" t="e">
        <f t="shared" si="127"/>
        <v>#DIV/0!</v>
      </c>
      <c r="BF91" t="e">
        <f t="shared" si="128"/>
        <v>#DIV/0!</v>
      </c>
      <c r="BG91" t="e">
        <f t="shared" si="129"/>
        <v>#DIV/0!</v>
      </c>
      <c r="BH91" t="e">
        <f t="shared" si="130"/>
        <v>#DIV/0!</v>
      </c>
      <c r="BI91" t="e">
        <f t="shared" si="131"/>
        <v>#DIV/0!</v>
      </c>
      <c r="BJ91" t="e">
        <f t="shared" si="132"/>
        <v>#DIV/0!</v>
      </c>
      <c r="BK91" t="e">
        <f t="shared" si="133"/>
        <v>#DIV/0!</v>
      </c>
      <c r="BL91">
        <f t="shared" si="134"/>
        <v>0</v>
      </c>
      <c r="BM91">
        <f t="shared" si="135"/>
        <v>0</v>
      </c>
      <c r="BN91">
        <f t="shared" si="136"/>
        <v>0</v>
      </c>
      <c r="BO91">
        <f t="shared" si="137"/>
        <v>0</v>
      </c>
      <c r="BP91">
        <v>6</v>
      </c>
      <c r="BQ91">
        <v>0.5</v>
      </c>
      <c r="BR91" t="s">
        <v>303</v>
      </c>
      <c r="BS91">
        <v>1634252404.5999999</v>
      </c>
      <c r="BT91">
        <v>400.25900000000001</v>
      </c>
      <c r="BU91">
        <v>400.06400000000002</v>
      </c>
      <c r="BV91">
        <v>17.875</v>
      </c>
      <c r="BW91">
        <v>17.766300000000001</v>
      </c>
      <c r="BX91">
        <v>398.036</v>
      </c>
      <c r="BY91">
        <v>17.761700000000001</v>
      </c>
      <c r="BZ91">
        <v>999.97</v>
      </c>
      <c r="CA91">
        <v>89.784400000000005</v>
      </c>
      <c r="CB91">
        <v>0.10025299999999999</v>
      </c>
      <c r="CC91">
        <v>25.166399999999999</v>
      </c>
      <c r="CD91">
        <v>24.454899999999999</v>
      </c>
      <c r="CE91">
        <v>999.9</v>
      </c>
      <c r="CF91">
        <v>0</v>
      </c>
      <c r="CG91">
        <v>0</v>
      </c>
      <c r="CH91">
        <v>10006.9</v>
      </c>
      <c r="CI91">
        <v>0</v>
      </c>
      <c r="CJ91">
        <v>1.5289399999999999E-3</v>
      </c>
      <c r="CK91">
        <v>0</v>
      </c>
      <c r="CL91">
        <v>0</v>
      </c>
      <c r="CM91">
        <v>0</v>
      </c>
      <c r="CN91">
        <v>0</v>
      </c>
      <c r="CO91">
        <v>2.36</v>
      </c>
      <c r="CP91">
        <v>0</v>
      </c>
      <c r="CQ91">
        <v>-4.2300000000000004</v>
      </c>
      <c r="CR91">
        <v>-2.3199999999999998</v>
      </c>
      <c r="CS91">
        <v>36.186999999999998</v>
      </c>
      <c r="CT91">
        <v>41.625</v>
      </c>
      <c r="CU91">
        <v>38.125</v>
      </c>
      <c r="CV91">
        <v>41.75</v>
      </c>
      <c r="CW91">
        <v>36.686999999999998</v>
      </c>
      <c r="CX91">
        <v>0</v>
      </c>
      <c r="CY91">
        <v>0</v>
      </c>
      <c r="CZ91">
        <v>0</v>
      </c>
      <c r="DA91">
        <v>2328.5</v>
      </c>
      <c r="DB91">
        <v>0</v>
      </c>
      <c r="DC91">
        <v>1.8660000000000001</v>
      </c>
      <c r="DD91">
        <v>4.6238461741305423</v>
      </c>
      <c r="DE91">
        <v>-7.7784616094416137</v>
      </c>
      <c r="DF91">
        <v>-1.9896</v>
      </c>
      <c r="DG91">
        <v>15</v>
      </c>
      <c r="DH91">
        <v>1634252272.5999999</v>
      </c>
      <c r="DI91" t="s">
        <v>452</v>
      </c>
      <c r="DJ91">
        <v>1634252272.5999999</v>
      </c>
      <c r="DK91">
        <v>1634252270.0999999</v>
      </c>
      <c r="DL91">
        <v>138</v>
      </c>
      <c r="DM91">
        <v>-0.05</v>
      </c>
      <c r="DN91">
        <v>2E-3</v>
      </c>
      <c r="DO91">
        <v>2.222</v>
      </c>
      <c r="DP91">
        <v>0.11</v>
      </c>
      <c r="DQ91">
        <v>400</v>
      </c>
      <c r="DR91">
        <v>18</v>
      </c>
      <c r="DS91">
        <v>0.68</v>
      </c>
      <c r="DT91">
        <v>0.12</v>
      </c>
      <c r="DU91">
        <v>0.2378815609756097</v>
      </c>
      <c r="DV91">
        <v>-1.8796181184668179E-2</v>
      </c>
      <c r="DW91">
        <v>6.2681515905388743E-2</v>
      </c>
      <c r="DX91">
        <v>1</v>
      </c>
      <c r="DY91">
        <v>1.925882352941177</v>
      </c>
      <c r="DZ91">
        <v>-0.59137785291631584</v>
      </c>
      <c r="EA91">
        <v>1.6070581775900861</v>
      </c>
      <c r="EB91">
        <v>1</v>
      </c>
      <c r="EC91">
        <v>9.488995853658537E-2</v>
      </c>
      <c r="ED91">
        <v>-3.0179004878048799E-2</v>
      </c>
      <c r="EE91">
        <v>6.8395320660784202E-3</v>
      </c>
      <c r="EF91">
        <v>1</v>
      </c>
      <c r="EG91">
        <v>3</v>
      </c>
      <c r="EH91">
        <v>3</v>
      </c>
      <c r="EI91" t="s">
        <v>305</v>
      </c>
      <c r="EJ91">
        <v>100</v>
      </c>
      <c r="EK91">
        <v>100</v>
      </c>
      <c r="EL91">
        <v>2.2229999999999999</v>
      </c>
      <c r="EM91">
        <v>0.1133</v>
      </c>
      <c r="EN91">
        <v>1.6089921773850171</v>
      </c>
      <c r="EO91">
        <v>1.948427853356016E-3</v>
      </c>
      <c r="EP91">
        <v>-1.17243448438673E-6</v>
      </c>
      <c r="EQ91">
        <v>3.7522437633766031E-10</v>
      </c>
      <c r="ER91">
        <v>-5.1333843267648893E-2</v>
      </c>
      <c r="ES91">
        <v>1.324990706552629E-3</v>
      </c>
      <c r="ET91">
        <v>4.5198677459254959E-4</v>
      </c>
      <c r="EU91">
        <v>-2.6198240979392152E-7</v>
      </c>
      <c r="EV91">
        <v>2</v>
      </c>
      <c r="EW91">
        <v>2078</v>
      </c>
      <c r="EX91">
        <v>1</v>
      </c>
      <c r="EY91">
        <v>28</v>
      </c>
      <c r="EZ91">
        <v>2.2000000000000002</v>
      </c>
      <c r="FA91">
        <v>2.2000000000000002</v>
      </c>
      <c r="FB91">
        <v>1.6210899999999999</v>
      </c>
      <c r="FC91">
        <v>2.5415000000000001</v>
      </c>
      <c r="FD91">
        <v>2.8491200000000001</v>
      </c>
      <c r="FE91">
        <v>3.1799300000000001</v>
      </c>
      <c r="FF91">
        <v>3.0981399999999999</v>
      </c>
      <c r="FG91">
        <v>2.4011200000000001</v>
      </c>
      <c r="FH91">
        <v>33.828299999999999</v>
      </c>
      <c r="FI91">
        <v>15.252800000000001</v>
      </c>
      <c r="FJ91">
        <v>18</v>
      </c>
      <c r="FK91">
        <v>1062.8499999999999</v>
      </c>
      <c r="FL91">
        <v>749.93200000000002</v>
      </c>
      <c r="FM91">
        <v>24.9999</v>
      </c>
      <c r="FN91">
        <v>23.579699999999999</v>
      </c>
      <c r="FO91">
        <v>30</v>
      </c>
      <c r="FP91">
        <v>23.356200000000001</v>
      </c>
      <c r="FQ91">
        <v>23.43</v>
      </c>
      <c r="FR91">
        <v>32.456800000000001</v>
      </c>
      <c r="FS91">
        <v>13.735099999999999</v>
      </c>
      <c r="FT91">
        <v>54.626100000000001</v>
      </c>
      <c r="FU91">
        <v>25</v>
      </c>
      <c r="FV91">
        <v>400</v>
      </c>
      <c r="FW91">
        <v>17.665700000000001</v>
      </c>
      <c r="FX91">
        <v>101.38800000000001</v>
      </c>
      <c r="FY91">
        <v>101.65600000000001</v>
      </c>
    </row>
    <row r="92" spans="1:181" x14ac:dyDescent="0.2">
      <c r="A92">
        <v>74</v>
      </c>
      <c r="B92">
        <v>1634252829</v>
      </c>
      <c r="C92">
        <v>2808.5</v>
      </c>
      <c r="D92" t="s">
        <v>477</v>
      </c>
      <c r="E92" t="s">
        <v>478</v>
      </c>
      <c r="F92" t="s">
        <v>300</v>
      </c>
      <c r="G92">
        <v>1634252829</v>
      </c>
      <c r="H92">
        <f t="shared" si="92"/>
        <v>1.8037328398705504E-4</v>
      </c>
      <c r="I92">
        <f t="shared" si="93"/>
        <v>0.18037328398705504</v>
      </c>
      <c r="J92">
        <f t="shared" si="94"/>
        <v>-0.50218754139521016</v>
      </c>
      <c r="K92">
        <f t="shared" si="95"/>
        <v>400.262</v>
      </c>
      <c r="L92">
        <f t="shared" si="96"/>
        <v>464.61387214317131</v>
      </c>
      <c r="M92">
        <f t="shared" si="97"/>
        <v>41.7669305550994</v>
      </c>
      <c r="N92">
        <f t="shared" si="98"/>
        <v>35.981954393074197</v>
      </c>
      <c r="O92">
        <f t="shared" si="99"/>
        <v>1.0566003832379081E-2</v>
      </c>
      <c r="P92">
        <f t="shared" si="100"/>
        <v>2.7451726710911428</v>
      </c>
      <c r="Q92">
        <f t="shared" si="101"/>
        <v>1.054346259864959E-2</v>
      </c>
      <c r="R92">
        <f t="shared" si="102"/>
        <v>6.5916853172764567E-3</v>
      </c>
      <c r="S92">
        <f t="shared" si="103"/>
        <v>0</v>
      </c>
      <c r="T92">
        <f t="shared" si="104"/>
        <v>25.076302467113742</v>
      </c>
      <c r="U92">
        <f t="shared" si="105"/>
        <v>24.5627</v>
      </c>
      <c r="V92">
        <f t="shared" si="106"/>
        <v>3.0977171589191581</v>
      </c>
      <c r="W92">
        <f t="shared" si="107"/>
        <v>49.942441909748595</v>
      </c>
      <c r="X92">
        <f t="shared" si="108"/>
        <v>1.5999960497730301</v>
      </c>
      <c r="Y92">
        <f t="shared" si="109"/>
        <v>3.203680053659363</v>
      </c>
      <c r="Z92">
        <f t="shared" si="110"/>
        <v>1.497721109146128</v>
      </c>
      <c r="AA92">
        <f t="shared" si="111"/>
        <v>-7.9544618238291269</v>
      </c>
      <c r="AB92">
        <f t="shared" si="112"/>
        <v>83.396731586218507</v>
      </c>
      <c r="AC92">
        <f t="shared" si="113"/>
        <v>6.4159282114043714</v>
      </c>
      <c r="AD92">
        <f t="shared" si="114"/>
        <v>81.85819797379375</v>
      </c>
      <c r="AE92">
        <v>0</v>
      </c>
      <c r="AF92">
        <v>0</v>
      </c>
      <c r="AG92">
        <f t="shared" si="115"/>
        <v>1</v>
      </c>
      <c r="AH92">
        <f t="shared" si="116"/>
        <v>0</v>
      </c>
      <c r="AI92">
        <f t="shared" si="117"/>
        <v>47802.983956670265</v>
      </c>
      <c r="AJ92" t="s">
        <v>302</v>
      </c>
      <c r="AK92" t="s">
        <v>302</v>
      </c>
      <c r="AL92">
        <v>0</v>
      </c>
      <c r="AM92">
        <v>0</v>
      </c>
      <c r="AN92" t="e">
        <f t="shared" si="118"/>
        <v>#DIV/0!</v>
      </c>
      <c r="AO92">
        <v>0</v>
      </c>
      <c r="AP92" t="s">
        <v>302</v>
      </c>
      <c r="AQ92" t="s">
        <v>302</v>
      </c>
      <c r="AR92">
        <v>0</v>
      </c>
      <c r="AS92">
        <v>0</v>
      </c>
      <c r="AT92" t="e">
        <f t="shared" si="119"/>
        <v>#DIV/0!</v>
      </c>
      <c r="AU92">
        <v>0.5</v>
      </c>
      <c r="AV92">
        <f t="shared" si="120"/>
        <v>0</v>
      </c>
      <c r="AW92">
        <f t="shared" si="121"/>
        <v>-0.50218754139521016</v>
      </c>
      <c r="AX92" t="e">
        <f t="shared" si="122"/>
        <v>#DIV/0!</v>
      </c>
      <c r="AY92" t="e">
        <f t="shared" si="123"/>
        <v>#DIV/0!</v>
      </c>
      <c r="AZ92" t="e">
        <f t="shared" si="124"/>
        <v>#DIV/0!</v>
      </c>
      <c r="BA92" t="e">
        <f t="shared" si="125"/>
        <v>#DIV/0!</v>
      </c>
      <c r="BB92" t="s">
        <v>302</v>
      </c>
      <c r="BC92">
        <v>0</v>
      </c>
      <c r="BD92" t="e">
        <f t="shared" si="126"/>
        <v>#DIV/0!</v>
      </c>
      <c r="BE92" t="e">
        <f t="shared" si="127"/>
        <v>#DIV/0!</v>
      </c>
      <c r="BF92" t="e">
        <f t="shared" si="128"/>
        <v>#DIV/0!</v>
      </c>
      <c r="BG92" t="e">
        <f t="shared" si="129"/>
        <v>#DIV/0!</v>
      </c>
      <c r="BH92" t="e">
        <f t="shared" si="130"/>
        <v>#DIV/0!</v>
      </c>
      <c r="BI92" t="e">
        <f t="shared" si="131"/>
        <v>#DIV/0!</v>
      </c>
      <c r="BJ92" t="e">
        <f t="shared" si="132"/>
        <v>#DIV/0!</v>
      </c>
      <c r="BK92" t="e">
        <f t="shared" si="133"/>
        <v>#DIV/0!</v>
      </c>
      <c r="BL92">
        <f t="shared" si="134"/>
        <v>0</v>
      </c>
      <c r="BM92">
        <f t="shared" si="135"/>
        <v>0</v>
      </c>
      <c r="BN92">
        <f t="shared" si="136"/>
        <v>0</v>
      </c>
      <c r="BO92">
        <f t="shared" si="137"/>
        <v>0</v>
      </c>
      <c r="BP92">
        <v>6</v>
      </c>
      <c r="BQ92">
        <v>0.5</v>
      </c>
      <c r="BR92" t="s">
        <v>303</v>
      </c>
      <c r="BS92">
        <v>1634252829</v>
      </c>
      <c r="BT92">
        <v>400.262</v>
      </c>
      <c r="BU92">
        <v>400.00400000000002</v>
      </c>
      <c r="BV92">
        <v>17.798300000000001</v>
      </c>
      <c r="BW92">
        <v>17.692</v>
      </c>
      <c r="BX92">
        <v>397.971</v>
      </c>
      <c r="BY92">
        <v>17.684699999999999</v>
      </c>
      <c r="BZ92">
        <v>999.97900000000004</v>
      </c>
      <c r="CA92">
        <v>89.796099999999996</v>
      </c>
      <c r="CB92">
        <v>9.9904099999999996E-2</v>
      </c>
      <c r="CC92">
        <v>25.126200000000001</v>
      </c>
      <c r="CD92">
        <v>24.5627</v>
      </c>
      <c r="CE92">
        <v>999.9</v>
      </c>
      <c r="CF92">
        <v>0</v>
      </c>
      <c r="CG92">
        <v>0</v>
      </c>
      <c r="CH92">
        <v>10005</v>
      </c>
      <c r="CI92">
        <v>0</v>
      </c>
      <c r="CJ92">
        <v>1.5289399999999999E-3</v>
      </c>
      <c r="CK92">
        <v>0</v>
      </c>
      <c r="CL92">
        <v>0</v>
      </c>
      <c r="CM92">
        <v>0</v>
      </c>
      <c r="CN92">
        <v>0</v>
      </c>
      <c r="CO92">
        <v>2.31</v>
      </c>
      <c r="CP92">
        <v>0</v>
      </c>
      <c r="CQ92">
        <v>-5.8</v>
      </c>
      <c r="CR92">
        <v>-1.0900000000000001</v>
      </c>
      <c r="CS92">
        <v>35.75</v>
      </c>
      <c r="CT92">
        <v>40.686999999999998</v>
      </c>
      <c r="CU92">
        <v>37.25</v>
      </c>
      <c r="CV92">
        <v>40.375</v>
      </c>
      <c r="CW92">
        <v>35.811999999999998</v>
      </c>
      <c r="CX92">
        <v>0</v>
      </c>
      <c r="CY92">
        <v>0</v>
      </c>
      <c r="CZ92">
        <v>0</v>
      </c>
      <c r="DA92">
        <v>2752.6999998092651</v>
      </c>
      <c r="DB92">
        <v>0</v>
      </c>
      <c r="DC92">
        <v>2.048461538461539</v>
      </c>
      <c r="DD92">
        <v>0.14632480641401591</v>
      </c>
      <c r="DE92">
        <v>11.78529913994454</v>
      </c>
      <c r="DF92">
        <v>-5.4376923076923074</v>
      </c>
      <c r="DG92">
        <v>15</v>
      </c>
      <c r="DH92">
        <v>1634252760</v>
      </c>
      <c r="DI92" t="s">
        <v>479</v>
      </c>
      <c r="DJ92">
        <v>1634252760</v>
      </c>
      <c r="DK92">
        <v>1634252755.5</v>
      </c>
      <c r="DL92">
        <v>139</v>
      </c>
      <c r="DM92">
        <v>6.8000000000000005E-2</v>
      </c>
      <c r="DN92">
        <v>2E-3</v>
      </c>
      <c r="DO92">
        <v>2.29</v>
      </c>
      <c r="DP92">
        <v>0.112</v>
      </c>
      <c r="DQ92">
        <v>400</v>
      </c>
      <c r="DR92">
        <v>18</v>
      </c>
      <c r="DS92">
        <v>0.35</v>
      </c>
      <c r="DT92">
        <v>0.11</v>
      </c>
      <c r="DU92">
        <v>0.26816485000000001</v>
      </c>
      <c r="DV92">
        <v>-3.9210934333959259E-2</v>
      </c>
      <c r="DW92">
        <v>2.2617468748237501E-2</v>
      </c>
      <c r="DX92">
        <v>1</v>
      </c>
      <c r="DY92">
        <v>2.305714285714286</v>
      </c>
      <c r="DZ92">
        <v>-2.3520939334637969</v>
      </c>
      <c r="EA92">
        <v>1.7594906498582981</v>
      </c>
      <c r="EB92">
        <v>0</v>
      </c>
      <c r="EC92">
        <v>0.1044939725</v>
      </c>
      <c r="ED92">
        <v>1.3495598499058349E-3</v>
      </c>
      <c r="EE92">
        <v>3.126675219941105E-3</v>
      </c>
      <c r="EF92">
        <v>1</v>
      </c>
      <c r="EG92">
        <v>2</v>
      </c>
      <c r="EH92">
        <v>3</v>
      </c>
      <c r="EI92" t="s">
        <v>309</v>
      </c>
      <c r="EJ92">
        <v>100</v>
      </c>
      <c r="EK92">
        <v>100</v>
      </c>
      <c r="EL92">
        <v>2.2909999999999999</v>
      </c>
      <c r="EM92">
        <v>0.11360000000000001</v>
      </c>
      <c r="EN92">
        <v>1.6772137789342689</v>
      </c>
      <c r="EO92">
        <v>1.948427853356016E-3</v>
      </c>
      <c r="EP92">
        <v>-1.17243448438673E-6</v>
      </c>
      <c r="EQ92">
        <v>3.7522437633766031E-10</v>
      </c>
      <c r="ER92">
        <v>-4.9765707681971388E-2</v>
      </c>
      <c r="ES92">
        <v>1.324990706552629E-3</v>
      </c>
      <c r="ET92">
        <v>4.5198677459254959E-4</v>
      </c>
      <c r="EU92">
        <v>-2.6198240979392152E-7</v>
      </c>
      <c r="EV92">
        <v>2</v>
      </c>
      <c r="EW92">
        <v>2078</v>
      </c>
      <c r="EX92">
        <v>1</v>
      </c>
      <c r="EY92">
        <v>28</v>
      </c>
      <c r="EZ92">
        <v>1.1000000000000001</v>
      </c>
      <c r="FA92">
        <v>1.2</v>
      </c>
      <c r="FB92">
        <v>1.6210899999999999</v>
      </c>
      <c r="FC92">
        <v>2.5427200000000001</v>
      </c>
      <c r="FD92">
        <v>2.8491200000000001</v>
      </c>
      <c r="FE92">
        <v>3.1799300000000001</v>
      </c>
      <c r="FF92">
        <v>3.0981399999999999</v>
      </c>
      <c r="FG92">
        <v>2.4414099999999999</v>
      </c>
      <c r="FH92">
        <v>33.805700000000002</v>
      </c>
      <c r="FI92">
        <v>15.2003</v>
      </c>
      <c r="FJ92">
        <v>18</v>
      </c>
      <c r="FK92">
        <v>1061.4100000000001</v>
      </c>
      <c r="FL92">
        <v>751.14</v>
      </c>
      <c r="FM92">
        <v>24.9999</v>
      </c>
      <c r="FN92">
        <v>23.488800000000001</v>
      </c>
      <c r="FO92">
        <v>30.0001</v>
      </c>
      <c r="FP92">
        <v>23.256699999999999</v>
      </c>
      <c r="FQ92">
        <v>23.3294</v>
      </c>
      <c r="FR92">
        <v>32.458500000000001</v>
      </c>
      <c r="FS92">
        <v>14.074199999999999</v>
      </c>
      <c r="FT92">
        <v>56.4831</v>
      </c>
      <c r="FU92">
        <v>25</v>
      </c>
      <c r="FV92">
        <v>400</v>
      </c>
      <c r="FW92">
        <v>17.732800000000001</v>
      </c>
      <c r="FX92">
        <v>101.40600000000001</v>
      </c>
      <c r="FY92">
        <v>101.666</v>
      </c>
    </row>
    <row r="93" spans="1:181" x14ac:dyDescent="0.2">
      <c r="A93">
        <v>75</v>
      </c>
      <c r="B93">
        <v>1634252834</v>
      </c>
      <c r="C93">
        <v>2813.5</v>
      </c>
      <c r="D93" t="s">
        <v>480</v>
      </c>
      <c r="E93" t="s">
        <v>481</v>
      </c>
      <c r="F93" t="s">
        <v>300</v>
      </c>
      <c r="G93">
        <v>1634252834</v>
      </c>
      <c r="H93">
        <f t="shared" si="92"/>
        <v>1.8088509241728816E-4</v>
      </c>
      <c r="I93">
        <f t="shared" si="93"/>
        <v>0.18088509241728817</v>
      </c>
      <c r="J93">
        <f t="shared" si="94"/>
        <v>-0.48240056063145043</v>
      </c>
      <c r="K93">
        <f t="shared" si="95"/>
        <v>400.26400000000001</v>
      </c>
      <c r="L93">
        <f t="shared" si="96"/>
        <v>461.43282967307857</v>
      </c>
      <c r="M93">
        <f t="shared" si="97"/>
        <v>41.481941125292998</v>
      </c>
      <c r="N93">
        <f t="shared" si="98"/>
        <v>35.982978702096005</v>
      </c>
      <c r="O93">
        <f t="shared" si="99"/>
        <v>1.0599113209905732E-2</v>
      </c>
      <c r="P93">
        <f t="shared" si="100"/>
        <v>2.7439467604548931</v>
      </c>
      <c r="Q93">
        <f t="shared" si="101"/>
        <v>1.0576420538780697E-2</v>
      </c>
      <c r="R93">
        <f t="shared" si="102"/>
        <v>6.6122975943401661E-3</v>
      </c>
      <c r="S93">
        <f t="shared" si="103"/>
        <v>0</v>
      </c>
      <c r="T93">
        <f t="shared" si="104"/>
        <v>25.078540215684587</v>
      </c>
      <c r="U93">
        <f t="shared" si="105"/>
        <v>24.5595</v>
      </c>
      <c r="V93">
        <f t="shared" si="106"/>
        <v>3.0971242744913026</v>
      </c>
      <c r="W93">
        <f t="shared" si="107"/>
        <v>49.928899852691039</v>
      </c>
      <c r="X93">
        <f t="shared" si="108"/>
        <v>1.5997908774984</v>
      </c>
      <c r="Y93">
        <f t="shared" si="109"/>
        <v>3.2041380487420761</v>
      </c>
      <c r="Z93">
        <f t="shared" si="110"/>
        <v>1.4973333969929026</v>
      </c>
      <c r="AA93">
        <f t="shared" si="111"/>
        <v>-7.9770325756024079</v>
      </c>
      <c r="AB93">
        <f t="shared" si="112"/>
        <v>84.187906425322339</v>
      </c>
      <c r="AC93">
        <f t="shared" si="113"/>
        <v>6.4796629981958285</v>
      </c>
      <c r="AD93">
        <f t="shared" si="114"/>
        <v>82.690536847915766</v>
      </c>
      <c r="AE93">
        <v>0</v>
      </c>
      <c r="AF93">
        <v>0</v>
      </c>
      <c r="AG93">
        <f t="shared" si="115"/>
        <v>1</v>
      </c>
      <c r="AH93">
        <f t="shared" si="116"/>
        <v>0</v>
      </c>
      <c r="AI93">
        <f t="shared" si="117"/>
        <v>47769.294211606779</v>
      </c>
      <c r="AJ93" t="s">
        <v>302</v>
      </c>
      <c r="AK93" t="s">
        <v>302</v>
      </c>
      <c r="AL93">
        <v>0</v>
      </c>
      <c r="AM93">
        <v>0</v>
      </c>
      <c r="AN93" t="e">
        <f t="shared" si="118"/>
        <v>#DIV/0!</v>
      </c>
      <c r="AO93">
        <v>0</v>
      </c>
      <c r="AP93" t="s">
        <v>302</v>
      </c>
      <c r="AQ93" t="s">
        <v>302</v>
      </c>
      <c r="AR93">
        <v>0</v>
      </c>
      <c r="AS93">
        <v>0</v>
      </c>
      <c r="AT93" t="e">
        <f t="shared" si="119"/>
        <v>#DIV/0!</v>
      </c>
      <c r="AU93">
        <v>0.5</v>
      </c>
      <c r="AV93">
        <f t="shared" si="120"/>
        <v>0</v>
      </c>
      <c r="AW93">
        <f t="shared" si="121"/>
        <v>-0.48240056063145043</v>
      </c>
      <c r="AX93" t="e">
        <f t="shared" si="122"/>
        <v>#DIV/0!</v>
      </c>
      <c r="AY93" t="e">
        <f t="shared" si="123"/>
        <v>#DIV/0!</v>
      </c>
      <c r="AZ93" t="e">
        <f t="shared" si="124"/>
        <v>#DIV/0!</v>
      </c>
      <c r="BA93" t="e">
        <f t="shared" si="125"/>
        <v>#DIV/0!</v>
      </c>
      <c r="BB93" t="s">
        <v>302</v>
      </c>
      <c r="BC93">
        <v>0</v>
      </c>
      <c r="BD93" t="e">
        <f t="shared" si="126"/>
        <v>#DIV/0!</v>
      </c>
      <c r="BE93" t="e">
        <f t="shared" si="127"/>
        <v>#DIV/0!</v>
      </c>
      <c r="BF93" t="e">
        <f t="shared" si="128"/>
        <v>#DIV/0!</v>
      </c>
      <c r="BG93" t="e">
        <f t="shared" si="129"/>
        <v>#DIV/0!</v>
      </c>
      <c r="BH93" t="e">
        <f t="shared" si="130"/>
        <v>#DIV/0!</v>
      </c>
      <c r="BI93" t="e">
        <f t="shared" si="131"/>
        <v>#DIV/0!</v>
      </c>
      <c r="BJ93" t="e">
        <f t="shared" si="132"/>
        <v>#DIV/0!</v>
      </c>
      <c r="BK93" t="e">
        <f t="shared" si="133"/>
        <v>#DIV/0!</v>
      </c>
      <c r="BL93">
        <f t="shared" si="134"/>
        <v>0</v>
      </c>
      <c r="BM93">
        <f t="shared" si="135"/>
        <v>0</v>
      </c>
      <c r="BN93">
        <f t="shared" si="136"/>
        <v>0</v>
      </c>
      <c r="BO93">
        <f t="shared" si="137"/>
        <v>0</v>
      </c>
      <c r="BP93">
        <v>6</v>
      </c>
      <c r="BQ93">
        <v>0.5</v>
      </c>
      <c r="BR93" t="s">
        <v>303</v>
      </c>
      <c r="BS93">
        <v>1634252834</v>
      </c>
      <c r="BT93">
        <v>400.26400000000001</v>
      </c>
      <c r="BU93">
        <v>400.01799999999997</v>
      </c>
      <c r="BV93">
        <v>17.7956</v>
      </c>
      <c r="BW93">
        <v>17.689</v>
      </c>
      <c r="BX93">
        <v>397.97399999999999</v>
      </c>
      <c r="BY93">
        <v>17.682099999999998</v>
      </c>
      <c r="BZ93">
        <v>999.99699999999996</v>
      </c>
      <c r="CA93">
        <v>89.798100000000005</v>
      </c>
      <c r="CB93">
        <v>0.10001400000000001</v>
      </c>
      <c r="CC93">
        <v>25.128599999999999</v>
      </c>
      <c r="CD93">
        <v>24.5595</v>
      </c>
      <c r="CE93">
        <v>999.9</v>
      </c>
      <c r="CF93">
        <v>0</v>
      </c>
      <c r="CG93">
        <v>0</v>
      </c>
      <c r="CH93">
        <v>9997.5</v>
      </c>
      <c r="CI93">
        <v>0</v>
      </c>
      <c r="CJ93">
        <v>1.5289399999999999E-3</v>
      </c>
      <c r="CK93">
        <v>0</v>
      </c>
      <c r="CL93">
        <v>0</v>
      </c>
      <c r="CM93">
        <v>0</v>
      </c>
      <c r="CN93">
        <v>0</v>
      </c>
      <c r="CO93">
        <v>0.96</v>
      </c>
      <c r="CP93">
        <v>0</v>
      </c>
      <c r="CQ93">
        <v>-2.41</v>
      </c>
      <c r="CR93">
        <v>-0.36</v>
      </c>
      <c r="CS93">
        <v>35</v>
      </c>
      <c r="CT93">
        <v>40.686999999999998</v>
      </c>
      <c r="CU93">
        <v>37.375</v>
      </c>
      <c r="CV93">
        <v>40.375</v>
      </c>
      <c r="CW93">
        <v>35.875</v>
      </c>
      <c r="CX93">
        <v>0</v>
      </c>
      <c r="CY93">
        <v>0</v>
      </c>
      <c r="CZ93">
        <v>0</v>
      </c>
      <c r="DA93">
        <v>2758.099999904633</v>
      </c>
      <c r="DB93">
        <v>0</v>
      </c>
      <c r="DC93">
        <v>2.1743999999999999</v>
      </c>
      <c r="DD93">
        <v>2.7407693115235352</v>
      </c>
      <c r="DE93">
        <v>1.9346153734445271</v>
      </c>
      <c r="DF93">
        <v>-5.0335999999999999</v>
      </c>
      <c r="DG93">
        <v>15</v>
      </c>
      <c r="DH93">
        <v>1634252760</v>
      </c>
      <c r="DI93" t="s">
        <v>479</v>
      </c>
      <c r="DJ93">
        <v>1634252760</v>
      </c>
      <c r="DK93">
        <v>1634252755.5</v>
      </c>
      <c r="DL93">
        <v>139</v>
      </c>
      <c r="DM93">
        <v>6.8000000000000005E-2</v>
      </c>
      <c r="DN93">
        <v>2E-3</v>
      </c>
      <c r="DO93">
        <v>2.29</v>
      </c>
      <c r="DP93">
        <v>0.112</v>
      </c>
      <c r="DQ93">
        <v>400</v>
      </c>
      <c r="DR93">
        <v>18</v>
      </c>
      <c r="DS93">
        <v>0.35</v>
      </c>
      <c r="DT93">
        <v>0.11</v>
      </c>
      <c r="DU93">
        <v>0.2758179</v>
      </c>
      <c r="DV93">
        <v>-7.6956472795504842E-3</v>
      </c>
      <c r="DW93">
        <v>2.490120190653455E-2</v>
      </c>
      <c r="DX93">
        <v>1</v>
      </c>
      <c r="DY93">
        <v>2.1948484848484848</v>
      </c>
      <c r="DZ93">
        <v>2.2656046649201329</v>
      </c>
      <c r="EA93">
        <v>1.582286648382403</v>
      </c>
      <c r="EB93">
        <v>0</v>
      </c>
      <c r="EC93">
        <v>0.1043447725</v>
      </c>
      <c r="ED93">
        <v>2.4080824390243651E-2</v>
      </c>
      <c r="EE93">
        <v>2.8847813495989178E-3</v>
      </c>
      <c r="EF93">
        <v>1</v>
      </c>
      <c r="EG93">
        <v>2</v>
      </c>
      <c r="EH93">
        <v>3</v>
      </c>
      <c r="EI93" t="s">
        <v>309</v>
      </c>
      <c r="EJ93">
        <v>100</v>
      </c>
      <c r="EK93">
        <v>100</v>
      </c>
      <c r="EL93">
        <v>2.29</v>
      </c>
      <c r="EM93">
        <v>0.1135</v>
      </c>
      <c r="EN93">
        <v>1.6772137789342689</v>
      </c>
      <c r="EO93">
        <v>1.948427853356016E-3</v>
      </c>
      <c r="EP93">
        <v>-1.17243448438673E-6</v>
      </c>
      <c r="EQ93">
        <v>3.7522437633766031E-10</v>
      </c>
      <c r="ER93">
        <v>-4.9765707681971388E-2</v>
      </c>
      <c r="ES93">
        <v>1.324990706552629E-3</v>
      </c>
      <c r="ET93">
        <v>4.5198677459254959E-4</v>
      </c>
      <c r="EU93">
        <v>-2.6198240979392152E-7</v>
      </c>
      <c r="EV93">
        <v>2</v>
      </c>
      <c r="EW93">
        <v>2078</v>
      </c>
      <c r="EX93">
        <v>1</v>
      </c>
      <c r="EY93">
        <v>28</v>
      </c>
      <c r="EZ93">
        <v>1.2</v>
      </c>
      <c r="FA93">
        <v>1.3</v>
      </c>
      <c r="FB93">
        <v>1.6210899999999999</v>
      </c>
      <c r="FC93">
        <v>2.5463900000000002</v>
      </c>
      <c r="FD93">
        <v>2.8491200000000001</v>
      </c>
      <c r="FE93">
        <v>3.1799300000000001</v>
      </c>
      <c r="FF93">
        <v>3.0981399999999999</v>
      </c>
      <c r="FG93">
        <v>2.4060100000000002</v>
      </c>
      <c r="FH93">
        <v>33.805700000000002</v>
      </c>
      <c r="FI93">
        <v>15.182700000000001</v>
      </c>
      <c r="FJ93">
        <v>18</v>
      </c>
      <c r="FK93">
        <v>1061.49</v>
      </c>
      <c r="FL93">
        <v>750.88900000000001</v>
      </c>
      <c r="FM93">
        <v>24.9999</v>
      </c>
      <c r="FN93">
        <v>23.488800000000001</v>
      </c>
      <c r="FO93">
        <v>30.0001</v>
      </c>
      <c r="FP93">
        <v>23.255400000000002</v>
      </c>
      <c r="FQ93">
        <v>23.328199999999999</v>
      </c>
      <c r="FR93">
        <v>32.4574</v>
      </c>
      <c r="FS93">
        <v>14.074199999999999</v>
      </c>
      <c r="FT93">
        <v>56.922499999999999</v>
      </c>
      <c r="FU93">
        <v>25</v>
      </c>
      <c r="FV93">
        <v>400</v>
      </c>
      <c r="FW93">
        <v>17.732800000000001</v>
      </c>
      <c r="FX93">
        <v>101.405</v>
      </c>
      <c r="FY93">
        <v>101.66500000000001</v>
      </c>
    </row>
    <row r="94" spans="1:181" x14ac:dyDescent="0.2">
      <c r="A94">
        <v>76</v>
      </c>
      <c r="B94">
        <v>1634252839</v>
      </c>
      <c r="C94">
        <v>2818.5</v>
      </c>
      <c r="D94" t="s">
        <v>482</v>
      </c>
      <c r="E94" t="s">
        <v>483</v>
      </c>
      <c r="F94" t="s">
        <v>300</v>
      </c>
      <c r="G94">
        <v>1634252839</v>
      </c>
      <c r="H94">
        <f t="shared" si="92"/>
        <v>1.4762392737388829E-4</v>
      </c>
      <c r="I94">
        <f t="shared" si="93"/>
        <v>0.1476239273738883</v>
      </c>
      <c r="J94">
        <f t="shared" si="94"/>
        <v>-0.61407365951229242</v>
      </c>
      <c r="K94">
        <f t="shared" si="95"/>
        <v>400.291</v>
      </c>
      <c r="L94">
        <f t="shared" si="96"/>
        <v>501.67484328576097</v>
      </c>
      <c r="M94">
        <f t="shared" si="97"/>
        <v>45.099898424636706</v>
      </c>
      <c r="N94">
        <f t="shared" si="98"/>
        <v>35.985626311369494</v>
      </c>
      <c r="O94">
        <f t="shared" si="99"/>
        <v>8.6533360499974933E-3</v>
      </c>
      <c r="P94">
        <f t="shared" si="100"/>
        <v>2.7480664362935507</v>
      </c>
      <c r="Q94">
        <f t="shared" si="101"/>
        <v>8.6382266321445699E-3</v>
      </c>
      <c r="R94">
        <f t="shared" si="102"/>
        <v>5.4002469397183917E-3</v>
      </c>
      <c r="S94">
        <f t="shared" si="103"/>
        <v>0</v>
      </c>
      <c r="T94">
        <f t="shared" si="104"/>
        <v>25.089802135096829</v>
      </c>
      <c r="U94">
        <f t="shared" si="105"/>
        <v>24.5593</v>
      </c>
      <c r="V94">
        <f t="shared" si="106"/>
        <v>3.097087222508069</v>
      </c>
      <c r="W94">
        <f t="shared" si="107"/>
        <v>49.957483806373965</v>
      </c>
      <c r="X94">
        <f t="shared" si="108"/>
        <v>1.6008974376831</v>
      </c>
      <c r="Y94">
        <f t="shared" si="109"/>
        <v>3.2045197550138527</v>
      </c>
      <c r="Z94">
        <f t="shared" si="110"/>
        <v>1.496189784824969</v>
      </c>
      <c r="AA94">
        <f t="shared" si="111"/>
        <v>-6.5102151971884732</v>
      </c>
      <c r="AB94">
        <f t="shared" si="112"/>
        <v>84.640241781698634</v>
      </c>
      <c r="AC94">
        <f t="shared" si="113"/>
        <v>6.5047707868019531</v>
      </c>
      <c r="AD94">
        <f t="shared" si="114"/>
        <v>84.634797371312118</v>
      </c>
      <c r="AE94">
        <v>0</v>
      </c>
      <c r="AF94">
        <v>0</v>
      </c>
      <c r="AG94">
        <f t="shared" si="115"/>
        <v>1</v>
      </c>
      <c r="AH94">
        <f t="shared" si="116"/>
        <v>0</v>
      </c>
      <c r="AI94">
        <f t="shared" si="117"/>
        <v>47881.081160112437</v>
      </c>
      <c r="AJ94" t="s">
        <v>302</v>
      </c>
      <c r="AK94" t="s">
        <v>302</v>
      </c>
      <c r="AL94">
        <v>0</v>
      </c>
      <c r="AM94">
        <v>0</v>
      </c>
      <c r="AN94" t="e">
        <f t="shared" si="118"/>
        <v>#DIV/0!</v>
      </c>
      <c r="AO94">
        <v>0</v>
      </c>
      <c r="AP94" t="s">
        <v>302</v>
      </c>
      <c r="AQ94" t="s">
        <v>302</v>
      </c>
      <c r="AR94">
        <v>0</v>
      </c>
      <c r="AS94">
        <v>0</v>
      </c>
      <c r="AT94" t="e">
        <f t="shared" si="119"/>
        <v>#DIV/0!</v>
      </c>
      <c r="AU94">
        <v>0.5</v>
      </c>
      <c r="AV94">
        <f t="shared" si="120"/>
        <v>0</v>
      </c>
      <c r="AW94">
        <f t="shared" si="121"/>
        <v>-0.61407365951229242</v>
      </c>
      <c r="AX94" t="e">
        <f t="shared" si="122"/>
        <v>#DIV/0!</v>
      </c>
      <c r="AY94" t="e">
        <f t="shared" si="123"/>
        <v>#DIV/0!</v>
      </c>
      <c r="AZ94" t="e">
        <f t="shared" si="124"/>
        <v>#DIV/0!</v>
      </c>
      <c r="BA94" t="e">
        <f t="shared" si="125"/>
        <v>#DIV/0!</v>
      </c>
      <c r="BB94" t="s">
        <v>302</v>
      </c>
      <c r="BC94">
        <v>0</v>
      </c>
      <c r="BD94" t="e">
        <f t="shared" si="126"/>
        <v>#DIV/0!</v>
      </c>
      <c r="BE94" t="e">
        <f t="shared" si="127"/>
        <v>#DIV/0!</v>
      </c>
      <c r="BF94" t="e">
        <f t="shared" si="128"/>
        <v>#DIV/0!</v>
      </c>
      <c r="BG94" t="e">
        <f t="shared" si="129"/>
        <v>#DIV/0!</v>
      </c>
      <c r="BH94" t="e">
        <f t="shared" si="130"/>
        <v>#DIV/0!</v>
      </c>
      <c r="BI94" t="e">
        <f t="shared" si="131"/>
        <v>#DIV/0!</v>
      </c>
      <c r="BJ94" t="e">
        <f t="shared" si="132"/>
        <v>#DIV/0!</v>
      </c>
      <c r="BK94" t="e">
        <f t="shared" si="133"/>
        <v>#DIV/0!</v>
      </c>
      <c r="BL94">
        <f t="shared" si="134"/>
        <v>0</v>
      </c>
      <c r="BM94">
        <f t="shared" si="135"/>
        <v>0</v>
      </c>
      <c r="BN94">
        <f t="shared" si="136"/>
        <v>0</v>
      </c>
      <c r="BO94">
        <f t="shared" si="137"/>
        <v>0</v>
      </c>
      <c r="BP94">
        <v>6</v>
      </c>
      <c r="BQ94">
        <v>0.5</v>
      </c>
      <c r="BR94" t="s">
        <v>303</v>
      </c>
      <c r="BS94">
        <v>1634252839</v>
      </c>
      <c r="BT94">
        <v>400.291</v>
      </c>
      <c r="BU94">
        <v>399.95800000000003</v>
      </c>
      <c r="BV94">
        <v>17.8078</v>
      </c>
      <c r="BW94">
        <v>17.720800000000001</v>
      </c>
      <c r="BX94">
        <v>398</v>
      </c>
      <c r="BY94">
        <v>17.694099999999999</v>
      </c>
      <c r="BZ94">
        <v>999.96600000000001</v>
      </c>
      <c r="CA94">
        <v>89.798699999999997</v>
      </c>
      <c r="CB94">
        <v>9.9964499999999998E-2</v>
      </c>
      <c r="CC94">
        <v>25.130600000000001</v>
      </c>
      <c r="CD94">
        <v>24.5593</v>
      </c>
      <c r="CE94">
        <v>999.9</v>
      </c>
      <c r="CF94">
        <v>0</v>
      </c>
      <c r="CG94">
        <v>0</v>
      </c>
      <c r="CH94">
        <v>10021.9</v>
      </c>
      <c r="CI94">
        <v>0</v>
      </c>
      <c r="CJ94">
        <v>1.5289399999999999E-3</v>
      </c>
      <c r="CK94">
        <v>0</v>
      </c>
      <c r="CL94">
        <v>0</v>
      </c>
      <c r="CM94">
        <v>0</v>
      </c>
      <c r="CN94">
        <v>0</v>
      </c>
      <c r="CO94">
        <v>4.62</v>
      </c>
      <c r="CP94">
        <v>0</v>
      </c>
      <c r="CQ94">
        <v>-13.61</v>
      </c>
      <c r="CR94">
        <v>-2.59</v>
      </c>
      <c r="CS94">
        <v>35.561999999999998</v>
      </c>
      <c r="CT94">
        <v>40.75</v>
      </c>
      <c r="CU94">
        <v>37.311999999999998</v>
      </c>
      <c r="CV94">
        <v>40.436999999999998</v>
      </c>
      <c r="CW94">
        <v>35.875</v>
      </c>
      <c r="CX94">
        <v>0</v>
      </c>
      <c r="CY94">
        <v>0</v>
      </c>
      <c r="CZ94">
        <v>0</v>
      </c>
      <c r="DA94">
        <v>2762.8999998569489</v>
      </c>
      <c r="DB94">
        <v>0</v>
      </c>
      <c r="DC94">
        <v>2.3235999999999999</v>
      </c>
      <c r="DD94">
        <v>7.9046154011353966</v>
      </c>
      <c r="DE94">
        <v>-13.30076915783996</v>
      </c>
      <c r="DF94">
        <v>-5.5472000000000001</v>
      </c>
      <c r="DG94">
        <v>15</v>
      </c>
      <c r="DH94">
        <v>1634252760</v>
      </c>
      <c r="DI94" t="s">
        <v>479</v>
      </c>
      <c r="DJ94">
        <v>1634252760</v>
      </c>
      <c r="DK94">
        <v>1634252755.5</v>
      </c>
      <c r="DL94">
        <v>139</v>
      </c>
      <c r="DM94">
        <v>6.8000000000000005E-2</v>
      </c>
      <c r="DN94">
        <v>2E-3</v>
      </c>
      <c r="DO94">
        <v>2.29</v>
      </c>
      <c r="DP94">
        <v>0.112</v>
      </c>
      <c r="DQ94">
        <v>400</v>
      </c>
      <c r="DR94">
        <v>18</v>
      </c>
      <c r="DS94">
        <v>0.35</v>
      </c>
      <c r="DT94">
        <v>0.11</v>
      </c>
      <c r="DU94">
        <v>0.26750032499999998</v>
      </c>
      <c r="DV94">
        <v>6.5912983114437751E-3</v>
      </c>
      <c r="DW94">
        <v>2.4576284976972718E-2</v>
      </c>
      <c r="DX94">
        <v>1</v>
      </c>
      <c r="DY94">
        <v>2.2606060606060612</v>
      </c>
      <c r="DZ94">
        <v>3.4893234939251978</v>
      </c>
      <c r="EA94">
        <v>1.553929407144196</v>
      </c>
      <c r="EB94">
        <v>0</v>
      </c>
      <c r="EC94">
        <v>0.10346648</v>
      </c>
      <c r="ED94">
        <v>-3.3877564727955077E-2</v>
      </c>
      <c r="EE94">
        <v>5.7786987670322447E-3</v>
      </c>
      <c r="EF94">
        <v>1</v>
      </c>
      <c r="EG94">
        <v>2</v>
      </c>
      <c r="EH94">
        <v>3</v>
      </c>
      <c r="EI94" t="s">
        <v>309</v>
      </c>
      <c r="EJ94">
        <v>100</v>
      </c>
      <c r="EK94">
        <v>100</v>
      </c>
      <c r="EL94">
        <v>2.2909999999999999</v>
      </c>
      <c r="EM94">
        <v>0.1137</v>
      </c>
      <c r="EN94">
        <v>1.6772137789342689</v>
      </c>
      <c r="EO94">
        <v>1.948427853356016E-3</v>
      </c>
      <c r="EP94">
        <v>-1.17243448438673E-6</v>
      </c>
      <c r="EQ94">
        <v>3.7522437633766031E-10</v>
      </c>
      <c r="ER94">
        <v>-4.9765707681971388E-2</v>
      </c>
      <c r="ES94">
        <v>1.324990706552629E-3</v>
      </c>
      <c r="ET94">
        <v>4.5198677459254959E-4</v>
      </c>
      <c r="EU94">
        <v>-2.6198240979392152E-7</v>
      </c>
      <c r="EV94">
        <v>2</v>
      </c>
      <c r="EW94">
        <v>2078</v>
      </c>
      <c r="EX94">
        <v>1</v>
      </c>
      <c r="EY94">
        <v>28</v>
      </c>
      <c r="EZ94">
        <v>1.3</v>
      </c>
      <c r="FA94">
        <v>1.4</v>
      </c>
      <c r="FB94">
        <v>1.6210899999999999</v>
      </c>
      <c r="FC94">
        <v>2.5451700000000002</v>
      </c>
      <c r="FD94">
        <v>2.8491200000000001</v>
      </c>
      <c r="FE94">
        <v>3.1799300000000001</v>
      </c>
      <c r="FF94">
        <v>3.0981399999999999</v>
      </c>
      <c r="FG94">
        <v>2.36816</v>
      </c>
      <c r="FH94">
        <v>33.805700000000002</v>
      </c>
      <c r="FI94">
        <v>15.173999999999999</v>
      </c>
      <c r="FJ94">
        <v>18</v>
      </c>
      <c r="FK94">
        <v>1061.55</v>
      </c>
      <c r="FL94">
        <v>751.005</v>
      </c>
      <c r="FM94">
        <v>24.9998</v>
      </c>
      <c r="FN94">
        <v>23.488800000000001</v>
      </c>
      <c r="FO94">
        <v>30.0001</v>
      </c>
      <c r="FP94">
        <v>23.2547</v>
      </c>
      <c r="FQ94">
        <v>23.328199999999999</v>
      </c>
      <c r="FR94">
        <v>32.461599999999997</v>
      </c>
      <c r="FS94">
        <v>14.074199999999999</v>
      </c>
      <c r="FT94">
        <v>56.922499999999999</v>
      </c>
      <c r="FU94">
        <v>25</v>
      </c>
      <c r="FV94">
        <v>400</v>
      </c>
      <c r="FW94">
        <v>17.732800000000001</v>
      </c>
      <c r="FX94">
        <v>101.40600000000001</v>
      </c>
      <c r="FY94">
        <v>101.66500000000001</v>
      </c>
    </row>
    <row r="95" spans="1:181" x14ac:dyDescent="0.2">
      <c r="A95">
        <v>77</v>
      </c>
      <c r="B95">
        <v>1634252844</v>
      </c>
      <c r="C95">
        <v>2823.5</v>
      </c>
      <c r="D95" t="s">
        <v>484</v>
      </c>
      <c r="E95" t="s">
        <v>485</v>
      </c>
      <c r="F95" t="s">
        <v>300</v>
      </c>
      <c r="G95">
        <v>1634252844</v>
      </c>
      <c r="H95">
        <f t="shared" si="92"/>
        <v>1.7528568225779037E-4</v>
      </c>
      <c r="I95">
        <f t="shared" si="93"/>
        <v>0.17528568225779037</v>
      </c>
      <c r="J95">
        <f t="shared" si="94"/>
        <v>-0.50515064703704005</v>
      </c>
      <c r="K95">
        <f t="shared" si="95"/>
        <v>400.27699999999999</v>
      </c>
      <c r="L95">
        <f t="shared" si="96"/>
        <v>467.10761752707123</v>
      </c>
      <c r="M95">
        <f t="shared" si="97"/>
        <v>41.992299845176376</v>
      </c>
      <c r="N95">
        <f t="shared" si="98"/>
        <v>35.984323899734996</v>
      </c>
      <c r="O95">
        <f t="shared" si="99"/>
        <v>1.0292218006234831E-2</v>
      </c>
      <c r="P95">
        <f t="shared" si="100"/>
        <v>2.7407914103562963</v>
      </c>
      <c r="Q95">
        <f t="shared" si="101"/>
        <v>1.0270794420810969E-2</v>
      </c>
      <c r="R95">
        <f t="shared" si="102"/>
        <v>6.4211675828318949E-3</v>
      </c>
      <c r="S95">
        <f t="shared" si="103"/>
        <v>0</v>
      </c>
      <c r="T95">
        <f t="shared" si="104"/>
        <v>25.082338086514877</v>
      </c>
      <c r="U95">
        <f t="shared" si="105"/>
        <v>24.5549</v>
      </c>
      <c r="V95">
        <f t="shared" si="106"/>
        <v>3.0962721768958907</v>
      </c>
      <c r="W95">
        <f t="shared" si="107"/>
        <v>49.994682633214524</v>
      </c>
      <c r="X95">
        <f t="shared" si="108"/>
        <v>1.6021181080769999</v>
      </c>
      <c r="Y95">
        <f t="shared" si="109"/>
        <v>3.2045770143815551</v>
      </c>
      <c r="Z95">
        <f t="shared" si="110"/>
        <v>1.4941540688188908</v>
      </c>
      <c r="AA95">
        <f t="shared" si="111"/>
        <v>-7.7300985875685555</v>
      </c>
      <c r="AB95">
        <f t="shared" si="112"/>
        <v>85.110650792714182</v>
      </c>
      <c r="AC95">
        <f t="shared" si="113"/>
        <v>6.5581492501934981</v>
      </c>
      <c r="AD95">
        <f t="shared" si="114"/>
        <v>83.938701455339128</v>
      </c>
      <c r="AE95">
        <v>0</v>
      </c>
      <c r="AF95">
        <v>0</v>
      </c>
      <c r="AG95">
        <f t="shared" si="115"/>
        <v>1</v>
      </c>
      <c r="AH95">
        <f t="shared" si="116"/>
        <v>0</v>
      </c>
      <c r="AI95">
        <f t="shared" si="117"/>
        <v>47683.128685443517</v>
      </c>
      <c r="AJ95" t="s">
        <v>302</v>
      </c>
      <c r="AK95" t="s">
        <v>302</v>
      </c>
      <c r="AL95">
        <v>0</v>
      </c>
      <c r="AM95">
        <v>0</v>
      </c>
      <c r="AN95" t="e">
        <f t="shared" si="118"/>
        <v>#DIV/0!</v>
      </c>
      <c r="AO95">
        <v>0</v>
      </c>
      <c r="AP95" t="s">
        <v>302</v>
      </c>
      <c r="AQ95" t="s">
        <v>302</v>
      </c>
      <c r="AR95">
        <v>0</v>
      </c>
      <c r="AS95">
        <v>0</v>
      </c>
      <c r="AT95" t="e">
        <f t="shared" si="119"/>
        <v>#DIV/0!</v>
      </c>
      <c r="AU95">
        <v>0.5</v>
      </c>
      <c r="AV95">
        <f t="shared" si="120"/>
        <v>0</v>
      </c>
      <c r="AW95">
        <f t="shared" si="121"/>
        <v>-0.50515064703704005</v>
      </c>
      <c r="AX95" t="e">
        <f t="shared" si="122"/>
        <v>#DIV/0!</v>
      </c>
      <c r="AY95" t="e">
        <f t="shared" si="123"/>
        <v>#DIV/0!</v>
      </c>
      <c r="AZ95" t="e">
        <f t="shared" si="124"/>
        <v>#DIV/0!</v>
      </c>
      <c r="BA95" t="e">
        <f t="shared" si="125"/>
        <v>#DIV/0!</v>
      </c>
      <c r="BB95" t="s">
        <v>302</v>
      </c>
      <c r="BC95">
        <v>0</v>
      </c>
      <c r="BD95" t="e">
        <f t="shared" si="126"/>
        <v>#DIV/0!</v>
      </c>
      <c r="BE95" t="e">
        <f t="shared" si="127"/>
        <v>#DIV/0!</v>
      </c>
      <c r="BF95" t="e">
        <f t="shared" si="128"/>
        <v>#DIV/0!</v>
      </c>
      <c r="BG95" t="e">
        <f t="shared" si="129"/>
        <v>#DIV/0!</v>
      </c>
      <c r="BH95" t="e">
        <f t="shared" si="130"/>
        <v>#DIV/0!</v>
      </c>
      <c r="BI95" t="e">
        <f t="shared" si="131"/>
        <v>#DIV/0!</v>
      </c>
      <c r="BJ95" t="e">
        <f t="shared" si="132"/>
        <v>#DIV/0!</v>
      </c>
      <c r="BK95" t="e">
        <f t="shared" si="133"/>
        <v>#DIV/0!</v>
      </c>
      <c r="BL95">
        <f t="shared" si="134"/>
        <v>0</v>
      </c>
      <c r="BM95">
        <f t="shared" si="135"/>
        <v>0</v>
      </c>
      <c r="BN95">
        <f t="shared" si="136"/>
        <v>0</v>
      </c>
      <c r="BO95">
        <f t="shared" si="137"/>
        <v>0</v>
      </c>
      <c r="BP95">
        <v>6</v>
      </c>
      <c r="BQ95">
        <v>0.5</v>
      </c>
      <c r="BR95" t="s">
        <v>303</v>
      </c>
      <c r="BS95">
        <v>1634252844</v>
      </c>
      <c r="BT95">
        <v>400.27699999999999</v>
      </c>
      <c r="BU95">
        <v>400.01600000000002</v>
      </c>
      <c r="BV95">
        <v>17.821400000000001</v>
      </c>
      <c r="BW95">
        <v>17.7181</v>
      </c>
      <c r="BX95">
        <v>397.98599999999999</v>
      </c>
      <c r="BY95">
        <v>17.7074</v>
      </c>
      <c r="BZ95">
        <v>999.97199999999998</v>
      </c>
      <c r="CA95">
        <v>89.798400000000001</v>
      </c>
      <c r="CB95">
        <v>0.10015499999999999</v>
      </c>
      <c r="CC95">
        <v>25.1309</v>
      </c>
      <c r="CD95">
        <v>24.5549</v>
      </c>
      <c r="CE95">
        <v>999.9</v>
      </c>
      <c r="CF95">
        <v>0</v>
      </c>
      <c r="CG95">
        <v>0</v>
      </c>
      <c r="CH95">
        <v>9978.75</v>
      </c>
      <c r="CI95">
        <v>0</v>
      </c>
      <c r="CJ95">
        <v>1.5289399999999999E-3</v>
      </c>
      <c r="CK95">
        <v>0</v>
      </c>
      <c r="CL95">
        <v>0</v>
      </c>
      <c r="CM95">
        <v>0</v>
      </c>
      <c r="CN95">
        <v>0</v>
      </c>
      <c r="CO95">
        <v>5.35</v>
      </c>
      <c r="CP95">
        <v>0</v>
      </c>
      <c r="CQ95">
        <v>-8.68</v>
      </c>
      <c r="CR95">
        <v>-2.14</v>
      </c>
      <c r="CS95">
        <v>35.061999999999998</v>
      </c>
      <c r="CT95">
        <v>40.75</v>
      </c>
      <c r="CU95">
        <v>37.436999999999998</v>
      </c>
      <c r="CV95">
        <v>40.5</v>
      </c>
      <c r="CW95">
        <v>35.875</v>
      </c>
      <c r="CX95">
        <v>0</v>
      </c>
      <c r="CY95">
        <v>0</v>
      </c>
      <c r="CZ95">
        <v>0</v>
      </c>
      <c r="DA95">
        <v>2767.6999998092651</v>
      </c>
      <c r="DB95">
        <v>0</v>
      </c>
      <c r="DC95">
        <v>2.625999999999999</v>
      </c>
      <c r="DD95">
        <v>8.7692206296226399E-2</v>
      </c>
      <c r="DE95">
        <v>-9.7561537812188881</v>
      </c>
      <c r="DF95">
        <v>-6.6172000000000004</v>
      </c>
      <c r="DG95">
        <v>15</v>
      </c>
      <c r="DH95">
        <v>1634252760</v>
      </c>
      <c r="DI95" t="s">
        <v>479</v>
      </c>
      <c r="DJ95">
        <v>1634252760</v>
      </c>
      <c r="DK95">
        <v>1634252755.5</v>
      </c>
      <c r="DL95">
        <v>139</v>
      </c>
      <c r="DM95">
        <v>6.8000000000000005E-2</v>
      </c>
      <c r="DN95">
        <v>2E-3</v>
      </c>
      <c r="DO95">
        <v>2.29</v>
      </c>
      <c r="DP95">
        <v>0.112</v>
      </c>
      <c r="DQ95">
        <v>400</v>
      </c>
      <c r="DR95">
        <v>18</v>
      </c>
      <c r="DS95">
        <v>0.35</v>
      </c>
      <c r="DT95">
        <v>0.11</v>
      </c>
      <c r="DU95">
        <v>0.2730553</v>
      </c>
      <c r="DV95">
        <v>5.4938116322701652E-2</v>
      </c>
      <c r="DW95">
        <v>3.5060238822061662E-2</v>
      </c>
      <c r="DX95">
        <v>1</v>
      </c>
      <c r="DY95">
        <v>2.4337142857142862</v>
      </c>
      <c r="DZ95">
        <v>-0.46966731898238528</v>
      </c>
      <c r="EA95">
        <v>1.495482885634098</v>
      </c>
      <c r="EB95">
        <v>1</v>
      </c>
      <c r="EC95">
        <v>0.10041844749999999</v>
      </c>
      <c r="ED95">
        <v>-5.530393508442779E-2</v>
      </c>
      <c r="EE95">
        <v>7.3979520120431809E-3</v>
      </c>
      <c r="EF95">
        <v>1</v>
      </c>
      <c r="EG95">
        <v>3</v>
      </c>
      <c r="EH95">
        <v>3</v>
      </c>
      <c r="EI95" t="s">
        <v>305</v>
      </c>
      <c r="EJ95">
        <v>100</v>
      </c>
      <c r="EK95">
        <v>100</v>
      </c>
      <c r="EL95">
        <v>2.2909999999999999</v>
      </c>
      <c r="EM95">
        <v>0.114</v>
      </c>
      <c r="EN95">
        <v>1.6772137789342689</v>
      </c>
      <c r="EO95">
        <v>1.948427853356016E-3</v>
      </c>
      <c r="EP95">
        <v>-1.17243448438673E-6</v>
      </c>
      <c r="EQ95">
        <v>3.7522437633766031E-10</v>
      </c>
      <c r="ER95">
        <v>-4.9765707681971388E-2</v>
      </c>
      <c r="ES95">
        <v>1.324990706552629E-3</v>
      </c>
      <c r="ET95">
        <v>4.5198677459254959E-4</v>
      </c>
      <c r="EU95">
        <v>-2.6198240979392152E-7</v>
      </c>
      <c r="EV95">
        <v>2</v>
      </c>
      <c r="EW95">
        <v>2078</v>
      </c>
      <c r="EX95">
        <v>1</v>
      </c>
      <c r="EY95">
        <v>28</v>
      </c>
      <c r="EZ95">
        <v>1.4</v>
      </c>
      <c r="FA95">
        <v>1.5</v>
      </c>
      <c r="FB95">
        <v>1.6210899999999999</v>
      </c>
      <c r="FC95">
        <v>2.5390600000000001</v>
      </c>
      <c r="FD95">
        <v>2.8491200000000001</v>
      </c>
      <c r="FE95">
        <v>3.1799300000000001</v>
      </c>
      <c r="FF95">
        <v>3.0981399999999999</v>
      </c>
      <c r="FG95">
        <v>2.3742700000000001</v>
      </c>
      <c r="FH95">
        <v>33.805700000000002</v>
      </c>
      <c r="FI95">
        <v>15.1915</v>
      </c>
      <c r="FJ95">
        <v>18</v>
      </c>
      <c r="FK95">
        <v>1061.95</v>
      </c>
      <c r="FL95">
        <v>750.81899999999996</v>
      </c>
      <c r="FM95">
        <v>24.999700000000001</v>
      </c>
      <c r="FN95">
        <v>23.488800000000001</v>
      </c>
      <c r="FO95">
        <v>30.0001</v>
      </c>
      <c r="FP95">
        <v>23.2547</v>
      </c>
      <c r="FQ95">
        <v>23.328199999999999</v>
      </c>
      <c r="FR95">
        <v>32.459400000000002</v>
      </c>
      <c r="FS95">
        <v>14.074199999999999</v>
      </c>
      <c r="FT95">
        <v>56.922499999999999</v>
      </c>
      <c r="FU95">
        <v>25</v>
      </c>
      <c r="FV95">
        <v>400</v>
      </c>
      <c r="FW95">
        <v>17.727599999999999</v>
      </c>
      <c r="FX95">
        <v>101.405</v>
      </c>
      <c r="FY95">
        <v>101.66500000000001</v>
      </c>
    </row>
    <row r="96" spans="1:181" x14ac:dyDescent="0.2">
      <c r="A96">
        <v>78</v>
      </c>
      <c r="B96">
        <v>1634252849</v>
      </c>
      <c r="C96">
        <v>2828.5</v>
      </c>
      <c r="D96" t="s">
        <v>486</v>
      </c>
      <c r="E96" t="s">
        <v>487</v>
      </c>
      <c r="F96" t="s">
        <v>300</v>
      </c>
      <c r="G96">
        <v>1634252849</v>
      </c>
      <c r="H96">
        <f t="shared" si="92"/>
        <v>1.7818782431095847E-4</v>
      </c>
      <c r="I96">
        <f t="shared" si="93"/>
        <v>0.17818782431095848</v>
      </c>
      <c r="J96">
        <f t="shared" si="94"/>
        <v>-0.55969877555567338</v>
      </c>
      <c r="K96">
        <f t="shared" si="95"/>
        <v>400.315</v>
      </c>
      <c r="L96">
        <f t="shared" si="96"/>
        <v>474.16665705145732</v>
      </c>
      <c r="M96">
        <f t="shared" si="97"/>
        <v>42.627439744762242</v>
      </c>
      <c r="N96">
        <f t="shared" si="98"/>
        <v>35.988198005184998</v>
      </c>
      <c r="O96">
        <f t="shared" si="99"/>
        <v>1.0456861464525222E-2</v>
      </c>
      <c r="P96">
        <f t="shared" si="100"/>
        <v>2.7461738639255535</v>
      </c>
      <c r="Q96">
        <f t="shared" si="101"/>
        <v>1.0434791014162203E-2</v>
      </c>
      <c r="R96">
        <f t="shared" si="102"/>
        <v>6.5237234052183835E-3</v>
      </c>
      <c r="S96">
        <f t="shared" si="103"/>
        <v>0</v>
      </c>
      <c r="T96">
        <f t="shared" si="104"/>
        <v>25.083423956512036</v>
      </c>
      <c r="U96">
        <f t="shared" si="105"/>
        <v>24.559799999999999</v>
      </c>
      <c r="V96">
        <f t="shared" si="106"/>
        <v>3.0971798531926322</v>
      </c>
      <c r="W96">
        <f t="shared" si="107"/>
        <v>49.990239728440812</v>
      </c>
      <c r="X96">
        <f t="shared" si="108"/>
        <v>1.6021474857285001</v>
      </c>
      <c r="Y96">
        <f t="shared" si="109"/>
        <v>3.2049205893625565</v>
      </c>
      <c r="Z96">
        <f t="shared" si="110"/>
        <v>1.4950323674641322</v>
      </c>
      <c r="AA96">
        <f t="shared" si="111"/>
        <v>-7.858083052113269</v>
      </c>
      <c r="AB96">
        <f t="shared" si="112"/>
        <v>84.81883345413479</v>
      </c>
      <c r="AC96">
        <f t="shared" si="113"/>
        <v>6.523073690313911</v>
      </c>
      <c r="AD96">
        <f t="shared" si="114"/>
        <v>83.483824092335425</v>
      </c>
      <c r="AE96">
        <v>0</v>
      </c>
      <c r="AF96">
        <v>0</v>
      </c>
      <c r="AG96">
        <f t="shared" si="115"/>
        <v>1</v>
      </c>
      <c r="AH96">
        <f t="shared" si="116"/>
        <v>0</v>
      </c>
      <c r="AI96">
        <f t="shared" si="117"/>
        <v>47829.249687928655</v>
      </c>
      <c r="AJ96" t="s">
        <v>302</v>
      </c>
      <c r="AK96" t="s">
        <v>302</v>
      </c>
      <c r="AL96">
        <v>0</v>
      </c>
      <c r="AM96">
        <v>0</v>
      </c>
      <c r="AN96" t="e">
        <f t="shared" si="118"/>
        <v>#DIV/0!</v>
      </c>
      <c r="AO96">
        <v>0</v>
      </c>
      <c r="AP96" t="s">
        <v>302</v>
      </c>
      <c r="AQ96" t="s">
        <v>302</v>
      </c>
      <c r="AR96">
        <v>0</v>
      </c>
      <c r="AS96">
        <v>0</v>
      </c>
      <c r="AT96" t="e">
        <f t="shared" si="119"/>
        <v>#DIV/0!</v>
      </c>
      <c r="AU96">
        <v>0.5</v>
      </c>
      <c r="AV96">
        <f t="shared" si="120"/>
        <v>0</v>
      </c>
      <c r="AW96">
        <f t="shared" si="121"/>
        <v>-0.55969877555567338</v>
      </c>
      <c r="AX96" t="e">
        <f t="shared" si="122"/>
        <v>#DIV/0!</v>
      </c>
      <c r="AY96" t="e">
        <f t="shared" si="123"/>
        <v>#DIV/0!</v>
      </c>
      <c r="AZ96" t="e">
        <f t="shared" si="124"/>
        <v>#DIV/0!</v>
      </c>
      <c r="BA96" t="e">
        <f t="shared" si="125"/>
        <v>#DIV/0!</v>
      </c>
      <c r="BB96" t="s">
        <v>302</v>
      </c>
      <c r="BC96">
        <v>0</v>
      </c>
      <c r="BD96" t="e">
        <f t="shared" si="126"/>
        <v>#DIV/0!</v>
      </c>
      <c r="BE96" t="e">
        <f t="shared" si="127"/>
        <v>#DIV/0!</v>
      </c>
      <c r="BF96" t="e">
        <f t="shared" si="128"/>
        <v>#DIV/0!</v>
      </c>
      <c r="BG96" t="e">
        <f t="shared" si="129"/>
        <v>#DIV/0!</v>
      </c>
      <c r="BH96" t="e">
        <f t="shared" si="130"/>
        <v>#DIV/0!</v>
      </c>
      <c r="BI96" t="e">
        <f t="shared" si="131"/>
        <v>#DIV/0!</v>
      </c>
      <c r="BJ96" t="e">
        <f t="shared" si="132"/>
        <v>#DIV/0!</v>
      </c>
      <c r="BK96" t="e">
        <f t="shared" si="133"/>
        <v>#DIV/0!</v>
      </c>
      <c r="BL96">
        <f t="shared" si="134"/>
        <v>0</v>
      </c>
      <c r="BM96">
        <f t="shared" si="135"/>
        <v>0</v>
      </c>
      <c r="BN96">
        <f t="shared" si="136"/>
        <v>0</v>
      </c>
      <c r="BO96">
        <f t="shared" si="137"/>
        <v>0</v>
      </c>
      <c r="BP96">
        <v>6</v>
      </c>
      <c r="BQ96">
        <v>0.5</v>
      </c>
      <c r="BR96" t="s">
        <v>303</v>
      </c>
      <c r="BS96">
        <v>1634252849</v>
      </c>
      <c r="BT96">
        <v>400.315</v>
      </c>
      <c r="BU96">
        <v>400.02199999999999</v>
      </c>
      <c r="BV96">
        <v>17.8215</v>
      </c>
      <c r="BW96">
        <v>17.7165</v>
      </c>
      <c r="BX96">
        <v>398.02499999999998</v>
      </c>
      <c r="BY96">
        <v>17.7075</v>
      </c>
      <c r="BZ96">
        <v>1000.07</v>
      </c>
      <c r="CA96">
        <v>89.799199999999999</v>
      </c>
      <c r="CB96">
        <v>0.100499</v>
      </c>
      <c r="CC96">
        <v>25.1327</v>
      </c>
      <c r="CD96">
        <v>24.559799999999999</v>
      </c>
      <c r="CE96">
        <v>999.9</v>
      </c>
      <c r="CF96">
        <v>0</v>
      </c>
      <c r="CG96">
        <v>0</v>
      </c>
      <c r="CH96">
        <v>10010.6</v>
      </c>
      <c r="CI96">
        <v>0</v>
      </c>
      <c r="CJ96">
        <v>1.5289399999999999E-3</v>
      </c>
      <c r="CK96">
        <v>0</v>
      </c>
      <c r="CL96">
        <v>0</v>
      </c>
      <c r="CM96">
        <v>0</v>
      </c>
      <c r="CN96">
        <v>0</v>
      </c>
      <c r="CO96">
        <v>-2.1800000000000002</v>
      </c>
      <c r="CP96">
        <v>0</v>
      </c>
      <c r="CQ96">
        <v>-3.94</v>
      </c>
      <c r="CR96">
        <v>-1.48</v>
      </c>
      <c r="CS96">
        <v>35.561999999999998</v>
      </c>
      <c r="CT96">
        <v>40.75</v>
      </c>
      <c r="CU96">
        <v>37.311999999999998</v>
      </c>
      <c r="CV96">
        <v>40.5</v>
      </c>
      <c r="CW96">
        <v>35.875</v>
      </c>
      <c r="CX96">
        <v>0</v>
      </c>
      <c r="CY96">
        <v>0</v>
      </c>
      <c r="CZ96">
        <v>0</v>
      </c>
      <c r="DA96">
        <v>2773.099999904633</v>
      </c>
      <c r="DB96">
        <v>0</v>
      </c>
      <c r="DC96">
        <v>2.1749999999999998</v>
      </c>
      <c r="DD96">
        <v>-8.1774360108513093</v>
      </c>
      <c r="DE96">
        <v>7.7405129254970886</v>
      </c>
      <c r="DF96">
        <v>-6.4050000000000002</v>
      </c>
      <c r="DG96">
        <v>15</v>
      </c>
      <c r="DH96">
        <v>1634252760</v>
      </c>
      <c r="DI96" t="s">
        <v>479</v>
      </c>
      <c r="DJ96">
        <v>1634252760</v>
      </c>
      <c r="DK96">
        <v>1634252755.5</v>
      </c>
      <c r="DL96">
        <v>139</v>
      </c>
      <c r="DM96">
        <v>6.8000000000000005E-2</v>
      </c>
      <c r="DN96">
        <v>2E-3</v>
      </c>
      <c r="DO96">
        <v>2.29</v>
      </c>
      <c r="DP96">
        <v>0.112</v>
      </c>
      <c r="DQ96">
        <v>400</v>
      </c>
      <c r="DR96">
        <v>18</v>
      </c>
      <c r="DS96">
        <v>0.35</v>
      </c>
      <c r="DT96">
        <v>0.11</v>
      </c>
      <c r="DU96">
        <v>0.27680595000000002</v>
      </c>
      <c r="DV96">
        <v>-1.297103189493473E-2</v>
      </c>
      <c r="DW96">
        <v>3.5810852250365392E-2</v>
      </c>
      <c r="DX96">
        <v>1</v>
      </c>
      <c r="DY96">
        <v>2.4921212121212122</v>
      </c>
      <c r="DZ96">
        <v>-1.792013859545341</v>
      </c>
      <c r="EA96">
        <v>1.3923182272432131</v>
      </c>
      <c r="EB96">
        <v>0</v>
      </c>
      <c r="EC96">
        <v>9.9881122500000002E-2</v>
      </c>
      <c r="ED96">
        <v>-1.4605102063790031E-2</v>
      </c>
      <c r="EE96">
        <v>7.0676788797839254E-3</v>
      </c>
      <c r="EF96">
        <v>1</v>
      </c>
      <c r="EG96">
        <v>2</v>
      </c>
      <c r="EH96">
        <v>3</v>
      </c>
      <c r="EI96" t="s">
        <v>309</v>
      </c>
      <c r="EJ96">
        <v>100</v>
      </c>
      <c r="EK96">
        <v>100</v>
      </c>
      <c r="EL96">
        <v>2.29</v>
      </c>
      <c r="EM96">
        <v>0.114</v>
      </c>
      <c r="EN96">
        <v>1.6772137789342689</v>
      </c>
      <c r="EO96">
        <v>1.948427853356016E-3</v>
      </c>
      <c r="EP96">
        <v>-1.17243448438673E-6</v>
      </c>
      <c r="EQ96">
        <v>3.7522437633766031E-10</v>
      </c>
      <c r="ER96">
        <v>-4.9765707681971388E-2</v>
      </c>
      <c r="ES96">
        <v>1.324990706552629E-3</v>
      </c>
      <c r="ET96">
        <v>4.5198677459254959E-4</v>
      </c>
      <c r="EU96">
        <v>-2.6198240979392152E-7</v>
      </c>
      <c r="EV96">
        <v>2</v>
      </c>
      <c r="EW96">
        <v>2078</v>
      </c>
      <c r="EX96">
        <v>1</v>
      </c>
      <c r="EY96">
        <v>28</v>
      </c>
      <c r="EZ96">
        <v>1.5</v>
      </c>
      <c r="FA96">
        <v>1.6</v>
      </c>
      <c r="FB96">
        <v>1.6210899999999999</v>
      </c>
      <c r="FC96">
        <v>2.5390600000000001</v>
      </c>
      <c r="FD96">
        <v>2.8491200000000001</v>
      </c>
      <c r="FE96">
        <v>3.1799300000000001</v>
      </c>
      <c r="FF96">
        <v>3.0981399999999999</v>
      </c>
      <c r="FG96">
        <v>2.3864700000000001</v>
      </c>
      <c r="FH96">
        <v>33.805700000000002</v>
      </c>
      <c r="FI96">
        <v>15.1915</v>
      </c>
      <c r="FJ96">
        <v>18</v>
      </c>
      <c r="FK96">
        <v>1061.28</v>
      </c>
      <c r="FL96">
        <v>750.81799999999998</v>
      </c>
      <c r="FM96">
        <v>24.9998</v>
      </c>
      <c r="FN96">
        <v>23.488800000000001</v>
      </c>
      <c r="FO96">
        <v>30</v>
      </c>
      <c r="FP96">
        <v>23.2547</v>
      </c>
      <c r="FQ96">
        <v>23.326499999999999</v>
      </c>
      <c r="FR96">
        <v>32.46</v>
      </c>
      <c r="FS96">
        <v>14.074199999999999</v>
      </c>
      <c r="FT96">
        <v>56.922499999999999</v>
      </c>
      <c r="FU96">
        <v>25</v>
      </c>
      <c r="FV96">
        <v>400</v>
      </c>
      <c r="FW96">
        <v>17.728400000000001</v>
      </c>
      <c r="FX96">
        <v>101.405</v>
      </c>
      <c r="FY96">
        <v>101.666</v>
      </c>
    </row>
    <row r="97" spans="1:181" x14ac:dyDescent="0.2">
      <c r="A97">
        <v>79</v>
      </c>
      <c r="B97">
        <v>1634252854</v>
      </c>
      <c r="C97">
        <v>2833.5</v>
      </c>
      <c r="D97" t="s">
        <v>488</v>
      </c>
      <c r="E97" t="s">
        <v>489</v>
      </c>
      <c r="F97" t="s">
        <v>300</v>
      </c>
      <c r="G97">
        <v>1634252854</v>
      </c>
      <c r="H97">
        <f t="shared" si="92"/>
        <v>1.8003324214473893E-4</v>
      </c>
      <c r="I97">
        <f t="shared" si="93"/>
        <v>0.18003324214473893</v>
      </c>
      <c r="J97">
        <f t="shared" si="94"/>
        <v>-0.58536867233363976</v>
      </c>
      <c r="K97">
        <f t="shared" si="95"/>
        <v>400.26499999999999</v>
      </c>
      <c r="L97">
        <f t="shared" si="96"/>
        <v>477.13223573640346</v>
      </c>
      <c r="M97">
        <f t="shared" si="97"/>
        <v>42.893566575678847</v>
      </c>
      <c r="N97">
        <f t="shared" si="98"/>
        <v>35.983302194863995</v>
      </c>
      <c r="O97">
        <f t="shared" si="99"/>
        <v>1.0559822453413727E-2</v>
      </c>
      <c r="P97">
        <f t="shared" si="100"/>
        <v>2.7439580158702048</v>
      </c>
      <c r="Q97">
        <f t="shared" si="101"/>
        <v>1.0537297612398713E-2</v>
      </c>
      <c r="R97">
        <f t="shared" si="102"/>
        <v>6.5878307315608512E-3</v>
      </c>
      <c r="S97">
        <f t="shared" si="103"/>
        <v>0</v>
      </c>
      <c r="T97">
        <f t="shared" si="104"/>
        <v>25.084076344608846</v>
      </c>
      <c r="U97">
        <f t="shared" si="105"/>
        <v>24.564599999999999</v>
      </c>
      <c r="V97">
        <f t="shared" si="106"/>
        <v>3.0980692309843274</v>
      </c>
      <c r="W97">
        <f t="shared" si="107"/>
        <v>49.990597898587623</v>
      </c>
      <c r="X97">
        <f t="shared" si="108"/>
        <v>1.6022734771945599</v>
      </c>
      <c r="Y97">
        <f t="shared" si="109"/>
        <v>3.2051496572315026</v>
      </c>
      <c r="Z97">
        <f t="shared" si="110"/>
        <v>1.4957957537897675</v>
      </c>
      <c r="AA97">
        <f t="shared" si="111"/>
        <v>-7.9394659785829864</v>
      </c>
      <c r="AB97">
        <f t="shared" si="112"/>
        <v>84.217838209223032</v>
      </c>
      <c r="AC97">
        <f t="shared" si="113"/>
        <v>6.4822796702681904</v>
      </c>
      <c r="AD97">
        <f t="shared" si="114"/>
        <v>82.760651900908243</v>
      </c>
      <c r="AE97">
        <v>0</v>
      </c>
      <c r="AF97">
        <v>0</v>
      </c>
      <c r="AG97">
        <f t="shared" si="115"/>
        <v>1</v>
      </c>
      <c r="AH97">
        <f t="shared" si="116"/>
        <v>0</v>
      </c>
      <c r="AI97">
        <f t="shared" si="117"/>
        <v>47768.764177371173</v>
      </c>
      <c r="AJ97" t="s">
        <v>302</v>
      </c>
      <c r="AK97" t="s">
        <v>302</v>
      </c>
      <c r="AL97">
        <v>0</v>
      </c>
      <c r="AM97">
        <v>0</v>
      </c>
      <c r="AN97" t="e">
        <f t="shared" si="118"/>
        <v>#DIV/0!</v>
      </c>
      <c r="AO97">
        <v>0</v>
      </c>
      <c r="AP97" t="s">
        <v>302</v>
      </c>
      <c r="AQ97" t="s">
        <v>302</v>
      </c>
      <c r="AR97">
        <v>0</v>
      </c>
      <c r="AS97">
        <v>0</v>
      </c>
      <c r="AT97" t="e">
        <f t="shared" si="119"/>
        <v>#DIV/0!</v>
      </c>
      <c r="AU97">
        <v>0.5</v>
      </c>
      <c r="AV97">
        <f t="shared" si="120"/>
        <v>0</v>
      </c>
      <c r="AW97">
        <f t="shared" si="121"/>
        <v>-0.58536867233363976</v>
      </c>
      <c r="AX97" t="e">
        <f t="shared" si="122"/>
        <v>#DIV/0!</v>
      </c>
      <c r="AY97" t="e">
        <f t="shared" si="123"/>
        <v>#DIV/0!</v>
      </c>
      <c r="AZ97" t="e">
        <f t="shared" si="124"/>
        <v>#DIV/0!</v>
      </c>
      <c r="BA97" t="e">
        <f t="shared" si="125"/>
        <v>#DIV/0!</v>
      </c>
      <c r="BB97" t="s">
        <v>302</v>
      </c>
      <c r="BC97">
        <v>0</v>
      </c>
      <c r="BD97" t="e">
        <f t="shared" si="126"/>
        <v>#DIV/0!</v>
      </c>
      <c r="BE97" t="e">
        <f t="shared" si="127"/>
        <v>#DIV/0!</v>
      </c>
      <c r="BF97" t="e">
        <f t="shared" si="128"/>
        <v>#DIV/0!</v>
      </c>
      <c r="BG97" t="e">
        <f t="shared" si="129"/>
        <v>#DIV/0!</v>
      </c>
      <c r="BH97" t="e">
        <f t="shared" si="130"/>
        <v>#DIV/0!</v>
      </c>
      <c r="BI97" t="e">
        <f t="shared" si="131"/>
        <v>#DIV/0!</v>
      </c>
      <c r="BJ97" t="e">
        <f t="shared" si="132"/>
        <v>#DIV/0!</v>
      </c>
      <c r="BK97" t="e">
        <f t="shared" si="133"/>
        <v>#DIV/0!</v>
      </c>
      <c r="BL97">
        <f t="shared" si="134"/>
        <v>0</v>
      </c>
      <c r="BM97">
        <f t="shared" si="135"/>
        <v>0</v>
      </c>
      <c r="BN97">
        <f t="shared" si="136"/>
        <v>0</v>
      </c>
      <c r="BO97">
        <f t="shared" si="137"/>
        <v>0</v>
      </c>
      <c r="BP97">
        <v>6</v>
      </c>
      <c r="BQ97">
        <v>0.5</v>
      </c>
      <c r="BR97" t="s">
        <v>303</v>
      </c>
      <c r="BS97">
        <v>1634252854</v>
      </c>
      <c r="BT97">
        <v>400.26499999999999</v>
      </c>
      <c r="BU97">
        <v>399.95699999999999</v>
      </c>
      <c r="BV97">
        <v>17.8231</v>
      </c>
      <c r="BW97">
        <v>17.716999999999999</v>
      </c>
      <c r="BX97">
        <v>397.97500000000002</v>
      </c>
      <c r="BY97">
        <v>17.709099999999999</v>
      </c>
      <c r="BZ97">
        <v>999.95</v>
      </c>
      <c r="CA97">
        <v>89.798699999999997</v>
      </c>
      <c r="CB97">
        <v>9.9997600000000006E-2</v>
      </c>
      <c r="CC97">
        <v>25.133900000000001</v>
      </c>
      <c r="CD97">
        <v>24.564599999999999</v>
      </c>
      <c r="CE97">
        <v>999.9</v>
      </c>
      <c r="CF97">
        <v>0</v>
      </c>
      <c r="CG97">
        <v>0</v>
      </c>
      <c r="CH97">
        <v>9997.5</v>
      </c>
      <c r="CI97">
        <v>0</v>
      </c>
      <c r="CJ97">
        <v>1.5289399999999999E-3</v>
      </c>
      <c r="CK97">
        <v>0</v>
      </c>
      <c r="CL97">
        <v>0</v>
      </c>
      <c r="CM97">
        <v>0</v>
      </c>
      <c r="CN97">
        <v>0</v>
      </c>
      <c r="CO97">
        <v>3.71</v>
      </c>
      <c r="CP97">
        <v>0</v>
      </c>
      <c r="CQ97">
        <v>-5.86</v>
      </c>
      <c r="CR97">
        <v>-1.79</v>
      </c>
      <c r="CS97">
        <v>35.125</v>
      </c>
      <c r="CT97">
        <v>40.75</v>
      </c>
      <c r="CU97">
        <v>37.375</v>
      </c>
      <c r="CV97">
        <v>40.561999999999998</v>
      </c>
      <c r="CW97">
        <v>35.936999999999998</v>
      </c>
      <c r="CX97">
        <v>0</v>
      </c>
      <c r="CY97">
        <v>0</v>
      </c>
      <c r="CZ97">
        <v>0</v>
      </c>
      <c r="DA97">
        <v>2777.8999998569489</v>
      </c>
      <c r="DB97">
        <v>0</v>
      </c>
      <c r="DC97">
        <v>2.0684615384615381</v>
      </c>
      <c r="DD97">
        <v>-5.7189745054830992</v>
      </c>
      <c r="DE97">
        <v>14.541880491164401</v>
      </c>
      <c r="DF97">
        <v>-6.4334615384615397</v>
      </c>
      <c r="DG97">
        <v>15</v>
      </c>
      <c r="DH97">
        <v>1634252760</v>
      </c>
      <c r="DI97" t="s">
        <v>479</v>
      </c>
      <c r="DJ97">
        <v>1634252760</v>
      </c>
      <c r="DK97">
        <v>1634252755.5</v>
      </c>
      <c r="DL97">
        <v>139</v>
      </c>
      <c r="DM97">
        <v>6.8000000000000005E-2</v>
      </c>
      <c r="DN97">
        <v>2E-3</v>
      </c>
      <c r="DO97">
        <v>2.29</v>
      </c>
      <c r="DP97">
        <v>0.112</v>
      </c>
      <c r="DQ97">
        <v>400</v>
      </c>
      <c r="DR97">
        <v>18</v>
      </c>
      <c r="DS97">
        <v>0.35</v>
      </c>
      <c r="DT97">
        <v>0.11</v>
      </c>
      <c r="DU97">
        <v>0.27638402499999998</v>
      </c>
      <c r="DV97">
        <v>8.5982217636021818E-2</v>
      </c>
      <c r="DW97">
        <v>3.520916490737E-2</v>
      </c>
      <c r="DX97">
        <v>1</v>
      </c>
      <c r="DY97">
        <v>2.1727272727272728</v>
      </c>
      <c r="DZ97">
        <v>-4.1172114818036469</v>
      </c>
      <c r="EA97">
        <v>1.723680475078049</v>
      </c>
      <c r="EB97">
        <v>0</v>
      </c>
      <c r="EC97">
        <v>9.9559097499999999E-2</v>
      </c>
      <c r="ED97">
        <v>4.0488777861163283E-2</v>
      </c>
      <c r="EE97">
        <v>6.7780047114356402E-3</v>
      </c>
      <c r="EF97">
        <v>1</v>
      </c>
      <c r="EG97">
        <v>2</v>
      </c>
      <c r="EH97">
        <v>3</v>
      </c>
      <c r="EI97" t="s">
        <v>309</v>
      </c>
      <c r="EJ97">
        <v>100</v>
      </c>
      <c r="EK97">
        <v>100</v>
      </c>
      <c r="EL97">
        <v>2.29</v>
      </c>
      <c r="EM97">
        <v>0.114</v>
      </c>
      <c r="EN97">
        <v>1.6772137789342689</v>
      </c>
      <c r="EO97">
        <v>1.948427853356016E-3</v>
      </c>
      <c r="EP97">
        <v>-1.17243448438673E-6</v>
      </c>
      <c r="EQ97">
        <v>3.7522437633766031E-10</v>
      </c>
      <c r="ER97">
        <v>-4.9765707681971388E-2</v>
      </c>
      <c r="ES97">
        <v>1.324990706552629E-3</v>
      </c>
      <c r="ET97">
        <v>4.5198677459254959E-4</v>
      </c>
      <c r="EU97">
        <v>-2.6198240979392152E-7</v>
      </c>
      <c r="EV97">
        <v>2</v>
      </c>
      <c r="EW97">
        <v>2078</v>
      </c>
      <c r="EX97">
        <v>1</v>
      </c>
      <c r="EY97">
        <v>28</v>
      </c>
      <c r="EZ97">
        <v>1.6</v>
      </c>
      <c r="FA97">
        <v>1.6</v>
      </c>
      <c r="FB97">
        <v>1.6210899999999999</v>
      </c>
      <c r="FC97">
        <v>2.5463900000000002</v>
      </c>
      <c r="FD97">
        <v>2.8491200000000001</v>
      </c>
      <c r="FE97">
        <v>3.1799300000000001</v>
      </c>
      <c r="FF97">
        <v>3.0981399999999999</v>
      </c>
      <c r="FG97">
        <v>2.4108900000000002</v>
      </c>
      <c r="FH97">
        <v>33.805700000000002</v>
      </c>
      <c r="FI97">
        <v>15.182700000000001</v>
      </c>
      <c r="FJ97">
        <v>18</v>
      </c>
      <c r="FK97">
        <v>1061.45</v>
      </c>
      <c r="FL97">
        <v>751.09400000000005</v>
      </c>
      <c r="FM97">
        <v>24.999700000000001</v>
      </c>
      <c r="FN97">
        <v>23.488299999999999</v>
      </c>
      <c r="FO97">
        <v>30.0001</v>
      </c>
      <c r="FP97">
        <v>23.253299999999999</v>
      </c>
      <c r="FQ97">
        <v>23.3262</v>
      </c>
      <c r="FR97">
        <v>32.459800000000001</v>
      </c>
      <c r="FS97">
        <v>14.074199999999999</v>
      </c>
      <c r="FT97">
        <v>56.922499999999999</v>
      </c>
      <c r="FU97">
        <v>25</v>
      </c>
      <c r="FV97">
        <v>400</v>
      </c>
      <c r="FW97">
        <v>17.721299999999999</v>
      </c>
      <c r="FX97">
        <v>101.40600000000001</v>
      </c>
      <c r="FY97">
        <v>101.666</v>
      </c>
    </row>
    <row r="98" spans="1:181" x14ac:dyDescent="0.2">
      <c r="A98">
        <v>80</v>
      </c>
      <c r="B98">
        <v>1634252859</v>
      </c>
      <c r="C98">
        <v>2838.5</v>
      </c>
      <c r="D98" t="s">
        <v>490</v>
      </c>
      <c r="E98" t="s">
        <v>491</v>
      </c>
      <c r="F98" t="s">
        <v>300</v>
      </c>
      <c r="G98">
        <v>1634252859</v>
      </c>
      <c r="H98">
        <f t="shared" si="92"/>
        <v>1.80887961359386E-4</v>
      </c>
      <c r="I98">
        <f t="shared" si="93"/>
        <v>0.18088796135938601</v>
      </c>
      <c r="J98">
        <f t="shared" si="94"/>
        <v>-0.53907023182012459</v>
      </c>
      <c r="K98">
        <f t="shared" si="95"/>
        <v>400.30099999999999</v>
      </c>
      <c r="L98">
        <f t="shared" si="96"/>
        <v>469.89115744852154</v>
      </c>
      <c r="M98">
        <f t="shared" si="97"/>
        <v>42.24286780505674</v>
      </c>
      <c r="N98">
        <f t="shared" si="98"/>
        <v>35.986764077561006</v>
      </c>
      <c r="O98">
        <f t="shared" si="99"/>
        <v>1.0604089767230125E-2</v>
      </c>
      <c r="P98">
        <f t="shared" si="100"/>
        <v>2.7442785223197914</v>
      </c>
      <c r="Q98">
        <f t="shared" si="101"/>
        <v>1.0581378545757221E-2</v>
      </c>
      <c r="R98">
        <f t="shared" si="102"/>
        <v>6.6153980106278768E-3</v>
      </c>
      <c r="S98">
        <f t="shared" si="103"/>
        <v>0</v>
      </c>
      <c r="T98">
        <f t="shared" si="104"/>
        <v>25.08634532152718</v>
      </c>
      <c r="U98">
        <f t="shared" si="105"/>
        <v>24.568200000000001</v>
      </c>
      <c r="V98">
        <f t="shared" si="106"/>
        <v>3.0987364108162252</v>
      </c>
      <c r="W98">
        <f t="shared" si="107"/>
        <v>49.977578998144381</v>
      </c>
      <c r="X98">
        <f t="shared" si="108"/>
        <v>1.6020947302810002</v>
      </c>
      <c r="Y98">
        <f t="shared" si="109"/>
        <v>3.2056269279079812</v>
      </c>
      <c r="Z98">
        <f t="shared" si="110"/>
        <v>1.4966416805352249</v>
      </c>
      <c r="AA98">
        <f t="shared" si="111"/>
        <v>-7.977159095948922</v>
      </c>
      <c r="AB98">
        <f t="shared" si="112"/>
        <v>84.06493072767168</v>
      </c>
      <c r="AC98">
        <f t="shared" si="113"/>
        <v>6.4699533576198984</v>
      </c>
      <c r="AD98">
        <f t="shared" si="114"/>
        <v>82.55772498934266</v>
      </c>
      <c r="AE98">
        <v>0</v>
      </c>
      <c r="AF98">
        <v>0</v>
      </c>
      <c r="AG98">
        <f t="shared" si="115"/>
        <v>1</v>
      </c>
      <c r="AH98">
        <f t="shared" si="116"/>
        <v>0</v>
      </c>
      <c r="AI98">
        <f t="shared" si="117"/>
        <v>47777.08588022965</v>
      </c>
      <c r="AJ98" t="s">
        <v>302</v>
      </c>
      <c r="AK98" t="s">
        <v>302</v>
      </c>
      <c r="AL98">
        <v>0</v>
      </c>
      <c r="AM98">
        <v>0</v>
      </c>
      <c r="AN98" t="e">
        <f t="shared" si="118"/>
        <v>#DIV/0!</v>
      </c>
      <c r="AO98">
        <v>0</v>
      </c>
      <c r="AP98" t="s">
        <v>302</v>
      </c>
      <c r="AQ98" t="s">
        <v>302</v>
      </c>
      <c r="AR98">
        <v>0</v>
      </c>
      <c r="AS98">
        <v>0</v>
      </c>
      <c r="AT98" t="e">
        <f t="shared" si="119"/>
        <v>#DIV/0!</v>
      </c>
      <c r="AU98">
        <v>0.5</v>
      </c>
      <c r="AV98">
        <f t="shared" si="120"/>
        <v>0</v>
      </c>
      <c r="AW98">
        <f t="shared" si="121"/>
        <v>-0.53907023182012459</v>
      </c>
      <c r="AX98" t="e">
        <f t="shared" si="122"/>
        <v>#DIV/0!</v>
      </c>
      <c r="AY98" t="e">
        <f t="shared" si="123"/>
        <v>#DIV/0!</v>
      </c>
      <c r="AZ98" t="e">
        <f t="shared" si="124"/>
        <v>#DIV/0!</v>
      </c>
      <c r="BA98" t="e">
        <f t="shared" si="125"/>
        <v>#DIV/0!</v>
      </c>
      <c r="BB98" t="s">
        <v>302</v>
      </c>
      <c r="BC98">
        <v>0</v>
      </c>
      <c r="BD98" t="e">
        <f t="shared" si="126"/>
        <v>#DIV/0!</v>
      </c>
      <c r="BE98" t="e">
        <f t="shared" si="127"/>
        <v>#DIV/0!</v>
      </c>
      <c r="BF98" t="e">
        <f t="shared" si="128"/>
        <v>#DIV/0!</v>
      </c>
      <c r="BG98" t="e">
        <f t="shared" si="129"/>
        <v>#DIV/0!</v>
      </c>
      <c r="BH98" t="e">
        <f t="shared" si="130"/>
        <v>#DIV/0!</v>
      </c>
      <c r="BI98" t="e">
        <f t="shared" si="131"/>
        <v>#DIV/0!</v>
      </c>
      <c r="BJ98" t="e">
        <f t="shared" si="132"/>
        <v>#DIV/0!</v>
      </c>
      <c r="BK98" t="e">
        <f t="shared" si="133"/>
        <v>#DIV/0!</v>
      </c>
      <c r="BL98">
        <f t="shared" si="134"/>
        <v>0</v>
      </c>
      <c r="BM98">
        <f t="shared" si="135"/>
        <v>0</v>
      </c>
      <c r="BN98">
        <f t="shared" si="136"/>
        <v>0</v>
      </c>
      <c r="BO98">
        <f t="shared" si="137"/>
        <v>0</v>
      </c>
      <c r="BP98">
        <v>6</v>
      </c>
      <c r="BQ98">
        <v>0.5</v>
      </c>
      <c r="BR98" t="s">
        <v>303</v>
      </c>
      <c r="BS98">
        <v>1634252859</v>
      </c>
      <c r="BT98">
        <v>400.30099999999999</v>
      </c>
      <c r="BU98">
        <v>400.02100000000002</v>
      </c>
      <c r="BV98">
        <v>17.821000000000002</v>
      </c>
      <c r="BW98">
        <v>17.714400000000001</v>
      </c>
      <c r="BX98">
        <v>398.01</v>
      </c>
      <c r="BY98">
        <v>17.707100000000001</v>
      </c>
      <c r="BZ98">
        <v>999.98699999999997</v>
      </c>
      <c r="CA98">
        <v>89.798900000000003</v>
      </c>
      <c r="CB98">
        <v>0.10036100000000001</v>
      </c>
      <c r="CC98">
        <v>25.136399999999998</v>
      </c>
      <c r="CD98">
        <v>24.568200000000001</v>
      </c>
      <c r="CE98">
        <v>999.9</v>
      </c>
      <c r="CF98">
        <v>0</v>
      </c>
      <c r="CG98">
        <v>0</v>
      </c>
      <c r="CH98">
        <v>9999.3799999999992</v>
      </c>
      <c r="CI98">
        <v>0</v>
      </c>
      <c r="CJ98">
        <v>1.5289399999999999E-3</v>
      </c>
      <c r="CK98">
        <v>0</v>
      </c>
      <c r="CL98">
        <v>0</v>
      </c>
      <c r="CM98">
        <v>0</v>
      </c>
      <c r="CN98">
        <v>0</v>
      </c>
      <c r="CO98">
        <v>-0.56000000000000005</v>
      </c>
      <c r="CP98">
        <v>0</v>
      </c>
      <c r="CQ98">
        <v>0.92</v>
      </c>
      <c r="CR98">
        <v>-0.32</v>
      </c>
      <c r="CS98">
        <v>35.686999999999998</v>
      </c>
      <c r="CT98">
        <v>40.811999999999998</v>
      </c>
      <c r="CU98">
        <v>37.375</v>
      </c>
      <c r="CV98">
        <v>40.561999999999998</v>
      </c>
      <c r="CW98">
        <v>35.936999999999998</v>
      </c>
      <c r="CX98">
        <v>0</v>
      </c>
      <c r="CY98">
        <v>0</v>
      </c>
      <c r="CZ98">
        <v>0</v>
      </c>
      <c r="DA98">
        <v>2782.6999998092651</v>
      </c>
      <c r="DB98">
        <v>0</v>
      </c>
      <c r="DC98">
        <v>1.538846153846154</v>
      </c>
      <c r="DD98">
        <v>-10.18017101120641</v>
      </c>
      <c r="DE98">
        <v>21.197265030954771</v>
      </c>
      <c r="DF98">
        <v>-4.4546153846153853</v>
      </c>
      <c r="DG98">
        <v>15</v>
      </c>
      <c r="DH98">
        <v>1634252760</v>
      </c>
      <c r="DI98" t="s">
        <v>479</v>
      </c>
      <c r="DJ98">
        <v>1634252760</v>
      </c>
      <c r="DK98">
        <v>1634252755.5</v>
      </c>
      <c r="DL98">
        <v>139</v>
      </c>
      <c r="DM98">
        <v>6.8000000000000005E-2</v>
      </c>
      <c r="DN98">
        <v>2E-3</v>
      </c>
      <c r="DO98">
        <v>2.29</v>
      </c>
      <c r="DP98">
        <v>0.112</v>
      </c>
      <c r="DQ98">
        <v>400</v>
      </c>
      <c r="DR98">
        <v>18</v>
      </c>
      <c r="DS98">
        <v>0.35</v>
      </c>
      <c r="DT98">
        <v>0.11</v>
      </c>
      <c r="DU98">
        <v>0.28800585000000001</v>
      </c>
      <c r="DV98">
        <v>3.4534806754220937E-2</v>
      </c>
      <c r="DW98">
        <v>3.0759337961463021E-2</v>
      </c>
      <c r="DX98">
        <v>1</v>
      </c>
      <c r="DY98">
        <v>1.8574285714285721</v>
      </c>
      <c r="DZ98">
        <v>-6.5605479452054754</v>
      </c>
      <c r="EA98">
        <v>1.7472203930932171</v>
      </c>
      <c r="EB98">
        <v>0</v>
      </c>
      <c r="EC98">
        <v>0.1020493175</v>
      </c>
      <c r="ED98">
        <v>4.957438761726058E-2</v>
      </c>
      <c r="EE98">
        <v>5.749610907395712E-3</v>
      </c>
      <c r="EF98">
        <v>1</v>
      </c>
      <c r="EG98">
        <v>2</v>
      </c>
      <c r="EH98">
        <v>3</v>
      </c>
      <c r="EI98" t="s">
        <v>309</v>
      </c>
      <c r="EJ98">
        <v>100</v>
      </c>
      <c r="EK98">
        <v>100</v>
      </c>
      <c r="EL98">
        <v>2.2909999999999999</v>
      </c>
      <c r="EM98">
        <v>0.1139</v>
      </c>
      <c r="EN98">
        <v>1.6772137789342689</v>
      </c>
      <c r="EO98">
        <v>1.948427853356016E-3</v>
      </c>
      <c r="EP98">
        <v>-1.17243448438673E-6</v>
      </c>
      <c r="EQ98">
        <v>3.7522437633766031E-10</v>
      </c>
      <c r="ER98">
        <v>-4.9765707681971388E-2</v>
      </c>
      <c r="ES98">
        <v>1.324990706552629E-3</v>
      </c>
      <c r="ET98">
        <v>4.5198677459254959E-4</v>
      </c>
      <c r="EU98">
        <v>-2.6198240979392152E-7</v>
      </c>
      <c r="EV98">
        <v>2</v>
      </c>
      <c r="EW98">
        <v>2078</v>
      </c>
      <c r="EX98">
        <v>1</v>
      </c>
      <c r="EY98">
        <v>28</v>
      </c>
      <c r="EZ98">
        <v>1.6</v>
      </c>
      <c r="FA98">
        <v>1.7</v>
      </c>
      <c r="FB98">
        <v>1.6210899999999999</v>
      </c>
      <c r="FC98">
        <v>2.5451700000000002</v>
      </c>
      <c r="FD98">
        <v>2.8491200000000001</v>
      </c>
      <c r="FE98">
        <v>3.1799300000000001</v>
      </c>
      <c r="FF98">
        <v>3.0981399999999999</v>
      </c>
      <c r="FG98">
        <v>2.3791500000000001</v>
      </c>
      <c r="FH98">
        <v>33.805700000000002</v>
      </c>
      <c r="FI98">
        <v>15.182700000000001</v>
      </c>
      <c r="FJ98">
        <v>18</v>
      </c>
      <c r="FK98">
        <v>1061.0999999999999</v>
      </c>
      <c r="FL98">
        <v>751</v>
      </c>
      <c r="FM98">
        <v>25.0001</v>
      </c>
      <c r="FN98">
        <v>23.487300000000001</v>
      </c>
      <c r="FO98">
        <v>30</v>
      </c>
      <c r="FP98">
        <v>23.252800000000001</v>
      </c>
      <c r="FQ98">
        <v>23.3262</v>
      </c>
      <c r="FR98">
        <v>32.459099999999999</v>
      </c>
      <c r="FS98">
        <v>14.074199999999999</v>
      </c>
      <c r="FT98">
        <v>56.922499999999999</v>
      </c>
      <c r="FU98">
        <v>25</v>
      </c>
      <c r="FV98">
        <v>400</v>
      </c>
      <c r="FW98">
        <v>17.724699999999999</v>
      </c>
      <c r="FX98">
        <v>101.405</v>
      </c>
      <c r="FY98">
        <v>101.666</v>
      </c>
    </row>
    <row r="99" spans="1:181" x14ac:dyDescent="0.2">
      <c r="A99">
        <v>81</v>
      </c>
      <c r="B99">
        <v>1634252864</v>
      </c>
      <c r="C99">
        <v>2843.5</v>
      </c>
      <c r="D99" t="s">
        <v>492</v>
      </c>
      <c r="E99" t="s">
        <v>493</v>
      </c>
      <c r="F99" t="s">
        <v>300</v>
      </c>
      <c r="G99">
        <v>1634252864</v>
      </c>
      <c r="H99">
        <f t="shared" si="92"/>
        <v>1.7784293899630028E-4</v>
      </c>
      <c r="I99">
        <f t="shared" si="93"/>
        <v>0.17784293899630027</v>
      </c>
      <c r="J99">
        <f t="shared" si="94"/>
        <v>-0.71787897142586898</v>
      </c>
      <c r="K99">
        <f t="shared" si="95"/>
        <v>400.27699999999999</v>
      </c>
      <c r="L99">
        <f t="shared" si="96"/>
        <v>498.32248113281065</v>
      </c>
      <c r="M99">
        <f t="shared" si="97"/>
        <v>44.798377791550465</v>
      </c>
      <c r="N99">
        <f t="shared" si="98"/>
        <v>35.984249047935997</v>
      </c>
      <c r="O99">
        <f t="shared" si="99"/>
        <v>1.042988883326151E-2</v>
      </c>
      <c r="P99">
        <f t="shared" si="100"/>
        <v>2.7448920573718913</v>
      </c>
      <c r="Q99">
        <f t="shared" si="101"/>
        <v>1.0407921734803855E-2</v>
      </c>
      <c r="R99">
        <f t="shared" si="102"/>
        <v>6.5069208463475834E-3</v>
      </c>
      <c r="S99">
        <f t="shared" si="103"/>
        <v>0</v>
      </c>
      <c r="T99">
        <f t="shared" si="104"/>
        <v>25.087398148276581</v>
      </c>
      <c r="U99">
        <f t="shared" si="105"/>
        <v>24.564299999999999</v>
      </c>
      <c r="V99">
        <f t="shared" si="106"/>
        <v>3.0980136383330743</v>
      </c>
      <c r="W99">
        <f t="shared" si="107"/>
        <v>49.975645943121947</v>
      </c>
      <c r="X99">
        <f t="shared" si="108"/>
        <v>1.6020518466175997</v>
      </c>
      <c r="Y99">
        <f t="shared" si="109"/>
        <v>3.2056651122447111</v>
      </c>
      <c r="Z99">
        <f t="shared" si="110"/>
        <v>1.4959617917154746</v>
      </c>
      <c r="AA99">
        <f t="shared" si="111"/>
        <v>-7.8428736097368423</v>
      </c>
      <c r="AB99">
        <f t="shared" si="112"/>
        <v>84.690453767682527</v>
      </c>
      <c r="AC99">
        <f t="shared" si="113"/>
        <v>6.5165177066843665</v>
      </c>
      <c r="AD99">
        <f t="shared" si="114"/>
        <v>83.364097864630054</v>
      </c>
      <c r="AE99">
        <v>0</v>
      </c>
      <c r="AF99">
        <v>0</v>
      </c>
      <c r="AG99">
        <f t="shared" si="115"/>
        <v>1</v>
      </c>
      <c r="AH99">
        <f t="shared" si="116"/>
        <v>0</v>
      </c>
      <c r="AI99">
        <f t="shared" si="117"/>
        <v>47793.728292689811</v>
      </c>
      <c r="AJ99" t="s">
        <v>302</v>
      </c>
      <c r="AK99" t="s">
        <v>302</v>
      </c>
      <c r="AL99">
        <v>0</v>
      </c>
      <c r="AM99">
        <v>0</v>
      </c>
      <c r="AN99" t="e">
        <f t="shared" si="118"/>
        <v>#DIV/0!</v>
      </c>
      <c r="AO99">
        <v>0</v>
      </c>
      <c r="AP99" t="s">
        <v>302</v>
      </c>
      <c r="AQ99" t="s">
        <v>302</v>
      </c>
      <c r="AR99">
        <v>0</v>
      </c>
      <c r="AS99">
        <v>0</v>
      </c>
      <c r="AT99" t="e">
        <f t="shared" si="119"/>
        <v>#DIV/0!</v>
      </c>
      <c r="AU99">
        <v>0.5</v>
      </c>
      <c r="AV99">
        <f t="shared" si="120"/>
        <v>0</v>
      </c>
      <c r="AW99">
        <f t="shared" si="121"/>
        <v>-0.71787897142586898</v>
      </c>
      <c r="AX99" t="e">
        <f t="shared" si="122"/>
        <v>#DIV/0!</v>
      </c>
      <c r="AY99" t="e">
        <f t="shared" si="123"/>
        <v>#DIV/0!</v>
      </c>
      <c r="AZ99" t="e">
        <f t="shared" si="124"/>
        <v>#DIV/0!</v>
      </c>
      <c r="BA99" t="e">
        <f t="shared" si="125"/>
        <v>#DIV/0!</v>
      </c>
      <c r="BB99" t="s">
        <v>302</v>
      </c>
      <c r="BC99">
        <v>0</v>
      </c>
      <c r="BD99" t="e">
        <f t="shared" si="126"/>
        <v>#DIV/0!</v>
      </c>
      <c r="BE99" t="e">
        <f t="shared" si="127"/>
        <v>#DIV/0!</v>
      </c>
      <c r="BF99" t="e">
        <f t="shared" si="128"/>
        <v>#DIV/0!</v>
      </c>
      <c r="BG99" t="e">
        <f t="shared" si="129"/>
        <v>#DIV/0!</v>
      </c>
      <c r="BH99" t="e">
        <f t="shared" si="130"/>
        <v>#DIV/0!</v>
      </c>
      <c r="BI99" t="e">
        <f t="shared" si="131"/>
        <v>#DIV/0!</v>
      </c>
      <c r="BJ99" t="e">
        <f t="shared" si="132"/>
        <v>#DIV/0!</v>
      </c>
      <c r="BK99" t="e">
        <f t="shared" si="133"/>
        <v>#DIV/0!</v>
      </c>
      <c r="BL99">
        <f t="shared" si="134"/>
        <v>0</v>
      </c>
      <c r="BM99">
        <f t="shared" si="135"/>
        <v>0</v>
      </c>
      <c r="BN99">
        <f t="shared" si="136"/>
        <v>0</v>
      </c>
      <c r="BO99">
        <f t="shared" si="137"/>
        <v>0</v>
      </c>
      <c r="BP99">
        <v>6</v>
      </c>
      <c r="BQ99">
        <v>0.5</v>
      </c>
      <c r="BR99" t="s">
        <v>303</v>
      </c>
      <c r="BS99">
        <v>1634252864</v>
      </c>
      <c r="BT99">
        <v>400.27699999999999</v>
      </c>
      <c r="BU99">
        <v>399.88900000000001</v>
      </c>
      <c r="BV99">
        <v>17.820699999999999</v>
      </c>
      <c r="BW99">
        <v>17.715900000000001</v>
      </c>
      <c r="BX99">
        <v>397.98599999999999</v>
      </c>
      <c r="BY99">
        <v>17.706700000000001</v>
      </c>
      <c r="BZ99">
        <v>1000.04</v>
      </c>
      <c r="CA99">
        <v>89.798199999999994</v>
      </c>
      <c r="CB99">
        <v>0.10016799999999999</v>
      </c>
      <c r="CC99">
        <v>25.136600000000001</v>
      </c>
      <c r="CD99">
        <v>24.564299999999999</v>
      </c>
      <c r="CE99">
        <v>999.9</v>
      </c>
      <c r="CF99">
        <v>0</v>
      </c>
      <c r="CG99">
        <v>0</v>
      </c>
      <c r="CH99">
        <v>10003.1</v>
      </c>
      <c r="CI99">
        <v>0</v>
      </c>
      <c r="CJ99">
        <v>1.5289399999999999E-3</v>
      </c>
      <c r="CK99">
        <v>0</v>
      </c>
      <c r="CL99">
        <v>0</v>
      </c>
      <c r="CM99">
        <v>0</v>
      </c>
      <c r="CN99">
        <v>0</v>
      </c>
      <c r="CO99">
        <v>1.03</v>
      </c>
      <c r="CP99">
        <v>0</v>
      </c>
      <c r="CQ99">
        <v>-8.0299999999999994</v>
      </c>
      <c r="CR99">
        <v>-2.1800000000000002</v>
      </c>
      <c r="CS99">
        <v>34.311999999999998</v>
      </c>
      <c r="CT99">
        <v>40.811999999999998</v>
      </c>
      <c r="CU99">
        <v>37.5</v>
      </c>
      <c r="CV99">
        <v>40.625</v>
      </c>
      <c r="CW99">
        <v>36.061999999999998</v>
      </c>
      <c r="CX99">
        <v>0</v>
      </c>
      <c r="CY99">
        <v>0</v>
      </c>
      <c r="CZ99">
        <v>0</v>
      </c>
      <c r="DA99">
        <v>2788.099999904633</v>
      </c>
      <c r="DB99">
        <v>0</v>
      </c>
      <c r="DC99">
        <v>1.7804</v>
      </c>
      <c r="DD99">
        <v>-0.3507692278019432</v>
      </c>
      <c r="DE99">
        <v>5.5853846180580247</v>
      </c>
      <c r="DF99">
        <v>-3.9620000000000011</v>
      </c>
      <c r="DG99">
        <v>15</v>
      </c>
      <c r="DH99">
        <v>1634252760</v>
      </c>
      <c r="DI99" t="s">
        <v>479</v>
      </c>
      <c r="DJ99">
        <v>1634252760</v>
      </c>
      <c r="DK99">
        <v>1634252755.5</v>
      </c>
      <c r="DL99">
        <v>139</v>
      </c>
      <c r="DM99">
        <v>6.8000000000000005E-2</v>
      </c>
      <c r="DN99">
        <v>2E-3</v>
      </c>
      <c r="DO99">
        <v>2.29</v>
      </c>
      <c r="DP99">
        <v>0.112</v>
      </c>
      <c r="DQ99">
        <v>400</v>
      </c>
      <c r="DR99">
        <v>18</v>
      </c>
      <c r="DS99">
        <v>0.35</v>
      </c>
      <c r="DT99">
        <v>0.11</v>
      </c>
      <c r="DU99">
        <v>0.29131465000000001</v>
      </c>
      <c r="DV99">
        <v>0.13881784615384629</v>
      </c>
      <c r="DW99">
        <v>2.1764114230252971E-2</v>
      </c>
      <c r="DX99">
        <v>1</v>
      </c>
      <c r="DY99">
        <v>1.757878787878788</v>
      </c>
      <c r="DZ99">
        <v>-1.9073438688413771</v>
      </c>
      <c r="EA99">
        <v>1.783987290306265</v>
      </c>
      <c r="EB99">
        <v>0</v>
      </c>
      <c r="EC99">
        <v>0.10550517500000001</v>
      </c>
      <c r="ED99">
        <v>1.367091557223246E-2</v>
      </c>
      <c r="EE99">
        <v>1.3893042303163841E-3</v>
      </c>
      <c r="EF99">
        <v>1</v>
      </c>
      <c r="EG99">
        <v>2</v>
      </c>
      <c r="EH99">
        <v>3</v>
      </c>
      <c r="EI99" t="s">
        <v>309</v>
      </c>
      <c r="EJ99">
        <v>100</v>
      </c>
      <c r="EK99">
        <v>100</v>
      </c>
      <c r="EL99">
        <v>2.2909999999999999</v>
      </c>
      <c r="EM99">
        <v>0.114</v>
      </c>
      <c r="EN99">
        <v>1.6772137789342689</v>
      </c>
      <c r="EO99">
        <v>1.948427853356016E-3</v>
      </c>
      <c r="EP99">
        <v>-1.17243448438673E-6</v>
      </c>
      <c r="EQ99">
        <v>3.7522437633766031E-10</v>
      </c>
      <c r="ER99">
        <v>-4.9765707681971388E-2</v>
      </c>
      <c r="ES99">
        <v>1.324990706552629E-3</v>
      </c>
      <c r="ET99">
        <v>4.5198677459254959E-4</v>
      </c>
      <c r="EU99">
        <v>-2.6198240979392152E-7</v>
      </c>
      <c r="EV99">
        <v>2</v>
      </c>
      <c r="EW99">
        <v>2078</v>
      </c>
      <c r="EX99">
        <v>1</v>
      </c>
      <c r="EY99">
        <v>28</v>
      </c>
      <c r="EZ99">
        <v>1.7</v>
      </c>
      <c r="FA99">
        <v>1.8</v>
      </c>
      <c r="FB99">
        <v>1.6210899999999999</v>
      </c>
      <c r="FC99">
        <v>2.5402800000000001</v>
      </c>
      <c r="FD99">
        <v>2.8491200000000001</v>
      </c>
      <c r="FE99">
        <v>3.1799300000000001</v>
      </c>
      <c r="FF99">
        <v>3.0981399999999999</v>
      </c>
      <c r="FG99">
        <v>2.3913600000000002</v>
      </c>
      <c r="FH99">
        <v>33.805700000000002</v>
      </c>
      <c r="FI99">
        <v>15.1915</v>
      </c>
      <c r="FJ99">
        <v>18</v>
      </c>
      <c r="FK99">
        <v>1061.82</v>
      </c>
      <c r="FL99">
        <v>751.09299999999996</v>
      </c>
      <c r="FM99">
        <v>25.0001</v>
      </c>
      <c r="FN99">
        <v>23.486799999999999</v>
      </c>
      <c r="FO99">
        <v>30.0002</v>
      </c>
      <c r="FP99">
        <v>23.252800000000001</v>
      </c>
      <c r="FQ99">
        <v>23.3262</v>
      </c>
      <c r="FR99">
        <v>32.463999999999999</v>
      </c>
      <c r="FS99">
        <v>14.074199999999999</v>
      </c>
      <c r="FT99">
        <v>56.922499999999999</v>
      </c>
      <c r="FU99">
        <v>25</v>
      </c>
      <c r="FV99">
        <v>400</v>
      </c>
      <c r="FW99">
        <v>17.7241</v>
      </c>
      <c r="FX99">
        <v>101.40600000000001</v>
      </c>
      <c r="FY99">
        <v>101.666</v>
      </c>
    </row>
    <row r="100" spans="1:181" x14ac:dyDescent="0.2">
      <c r="A100">
        <v>82</v>
      </c>
      <c r="B100">
        <v>1634252869</v>
      </c>
      <c r="C100">
        <v>2848.5</v>
      </c>
      <c r="D100" t="s">
        <v>494</v>
      </c>
      <c r="E100" t="s">
        <v>495</v>
      </c>
      <c r="F100" t="s">
        <v>300</v>
      </c>
      <c r="G100">
        <v>1634252869</v>
      </c>
      <c r="H100">
        <f t="shared" si="92"/>
        <v>1.768261983457001E-4</v>
      </c>
      <c r="I100">
        <f t="shared" si="93"/>
        <v>0.1768261983457001</v>
      </c>
      <c r="J100">
        <f t="shared" si="94"/>
        <v>-0.54747526498121413</v>
      </c>
      <c r="K100">
        <f t="shared" si="95"/>
        <v>400.30700000000002</v>
      </c>
      <c r="L100">
        <f t="shared" si="96"/>
        <v>473.06777637948903</v>
      </c>
      <c r="M100">
        <f t="shared" si="97"/>
        <v>42.527590794762389</v>
      </c>
      <c r="N100">
        <f t="shared" si="98"/>
        <v>35.986581919759502</v>
      </c>
      <c r="O100">
        <f t="shared" si="99"/>
        <v>1.0359467873605315E-2</v>
      </c>
      <c r="P100">
        <f t="shared" si="100"/>
        <v>2.7442560096617448</v>
      </c>
      <c r="Q100">
        <f t="shared" si="101"/>
        <v>1.0337791066095232E-2</v>
      </c>
      <c r="R100">
        <f t="shared" si="102"/>
        <v>6.4630631730679591E-3</v>
      </c>
      <c r="S100">
        <f t="shared" si="103"/>
        <v>0</v>
      </c>
      <c r="T100">
        <f t="shared" si="104"/>
        <v>25.087068891502305</v>
      </c>
      <c r="U100">
        <f t="shared" si="105"/>
        <v>24.5715</v>
      </c>
      <c r="V100">
        <f t="shared" si="106"/>
        <v>3.0993481026498904</v>
      </c>
      <c r="W100">
        <f t="shared" si="107"/>
        <v>49.97187824896934</v>
      </c>
      <c r="X100">
        <f t="shared" si="108"/>
        <v>1.60187382326565</v>
      </c>
      <c r="Y100">
        <f t="shared" si="109"/>
        <v>3.20555056042683</v>
      </c>
      <c r="Z100">
        <f t="shared" si="110"/>
        <v>1.4974742793842404</v>
      </c>
      <c r="AA100">
        <f t="shared" si="111"/>
        <v>-7.7980353470453743</v>
      </c>
      <c r="AB100">
        <f t="shared" si="112"/>
        <v>83.51683228098284</v>
      </c>
      <c r="AC100">
        <f t="shared" si="113"/>
        <v>6.4279161695122244</v>
      </c>
      <c r="AD100">
        <f t="shared" si="114"/>
        <v>82.146713103449684</v>
      </c>
      <c r="AE100">
        <v>0</v>
      </c>
      <c r="AF100">
        <v>0</v>
      </c>
      <c r="AG100">
        <f t="shared" si="115"/>
        <v>1</v>
      </c>
      <c r="AH100">
        <f t="shared" si="116"/>
        <v>0</v>
      </c>
      <c r="AI100">
        <f t="shared" si="117"/>
        <v>47776.511526032853</v>
      </c>
      <c r="AJ100" t="s">
        <v>302</v>
      </c>
      <c r="AK100" t="s">
        <v>302</v>
      </c>
      <c r="AL100">
        <v>0</v>
      </c>
      <c r="AM100">
        <v>0</v>
      </c>
      <c r="AN100" t="e">
        <f t="shared" si="118"/>
        <v>#DIV/0!</v>
      </c>
      <c r="AO100">
        <v>0</v>
      </c>
      <c r="AP100" t="s">
        <v>302</v>
      </c>
      <c r="AQ100" t="s">
        <v>302</v>
      </c>
      <c r="AR100">
        <v>0</v>
      </c>
      <c r="AS100">
        <v>0</v>
      </c>
      <c r="AT100" t="e">
        <f t="shared" si="119"/>
        <v>#DIV/0!</v>
      </c>
      <c r="AU100">
        <v>0.5</v>
      </c>
      <c r="AV100">
        <f t="shared" si="120"/>
        <v>0</v>
      </c>
      <c r="AW100">
        <f t="shared" si="121"/>
        <v>-0.54747526498121413</v>
      </c>
      <c r="AX100" t="e">
        <f t="shared" si="122"/>
        <v>#DIV/0!</v>
      </c>
      <c r="AY100" t="e">
        <f t="shared" si="123"/>
        <v>#DIV/0!</v>
      </c>
      <c r="AZ100" t="e">
        <f t="shared" si="124"/>
        <v>#DIV/0!</v>
      </c>
      <c r="BA100" t="e">
        <f t="shared" si="125"/>
        <v>#DIV/0!</v>
      </c>
      <c r="BB100" t="s">
        <v>302</v>
      </c>
      <c r="BC100">
        <v>0</v>
      </c>
      <c r="BD100" t="e">
        <f t="shared" si="126"/>
        <v>#DIV/0!</v>
      </c>
      <c r="BE100" t="e">
        <f t="shared" si="127"/>
        <v>#DIV/0!</v>
      </c>
      <c r="BF100" t="e">
        <f t="shared" si="128"/>
        <v>#DIV/0!</v>
      </c>
      <c r="BG100" t="e">
        <f t="shared" si="129"/>
        <v>#DIV/0!</v>
      </c>
      <c r="BH100" t="e">
        <f t="shared" si="130"/>
        <v>#DIV/0!</v>
      </c>
      <c r="BI100" t="e">
        <f t="shared" si="131"/>
        <v>#DIV/0!</v>
      </c>
      <c r="BJ100" t="e">
        <f t="shared" si="132"/>
        <v>#DIV/0!</v>
      </c>
      <c r="BK100" t="e">
        <f t="shared" si="133"/>
        <v>#DIV/0!</v>
      </c>
      <c r="BL100">
        <f t="shared" si="134"/>
        <v>0</v>
      </c>
      <c r="BM100">
        <f t="shared" si="135"/>
        <v>0</v>
      </c>
      <c r="BN100">
        <f t="shared" si="136"/>
        <v>0</v>
      </c>
      <c r="BO100">
        <f t="shared" si="137"/>
        <v>0</v>
      </c>
      <c r="BP100">
        <v>6</v>
      </c>
      <c r="BQ100">
        <v>0.5</v>
      </c>
      <c r="BR100" t="s">
        <v>303</v>
      </c>
      <c r="BS100">
        <v>1634252869</v>
      </c>
      <c r="BT100">
        <v>400.30700000000002</v>
      </c>
      <c r="BU100">
        <v>400.02100000000002</v>
      </c>
      <c r="BV100">
        <v>17.818899999999999</v>
      </c>
      <c r="BW100">
        <v>17.714700000000001</v>
      </c>
      <c r="BX100">
        <v>398.017</v>
      </c>
      <c r="BY100">
        <v>17.704999999999998</v>
      </c>
      <c r="BZ100">
        <v>1000.05</v>
      </c>
      <c r="CA100">
        <v>89.797700000000006</v>
      </c>
      <c r="CB100">
        <v>9.97585E-2</v>
      </c>
      <c r="CC100">
        <v>25.135999999999999</v>
      </c>
      <c r="CD100">
        <v>24.5715</v>
      </c>
      <c r="CE100">
        <v>999.9</v>
      </c>
      <c r="CF100">
        <v>0</v>
      </c>
      <c r="CG100">
        <v>0</v>
      </c>
      <c r="CH100">
        <v>9999.3799999999992</v>
      </c>
      <c r="CI100">
        <v>0</v>
      </c>
      <c r="CJ100">
        <v>1.5289399999999999E-3</v>
      </c>
      <c r="CK100">
        <v>0</v>
      </c>
      <c r="CL100">
        <v>0</v>
      </c>
      <c r="CM100">
        <v>0</v>
      </c>
      <c r="CN100">
        <v>0</v>
      </c>
      <c r="CO100">
        <v>3.5</v>
      </c>
      <c r="CP100">
        <v>0</v>
      </c>
      <c r="CQ100">
        <v>-11.81</v>
      </c>
      <c r="CR100">
        <v>-3.27</v>
      </c>
      <c r="CS100">
        <v>35.625</v>
      </c>
      <c r="CT100">
        <v>40.875</v>
      </c>
      <c r="CU100">
        <v>37.375</v>
      </c>
      <c r="CV100">
        <v>40.561999999999998</v>
      </c>
      <c r="CW100">
        <v>35.936999999999998</v>
      </c>
      <c r="CX100">
        <v>0</v>
      </c>
      <c r="CY100">
        <v>0</v>
      </c>
      <c r="CZ100">
        <v>0</v>
      </c>
      <c r="DA100">
        <v>2792.8999998569489</v>
      </c>
      <c r="DB100">
        <v>0</v>
      </c>
      <c r="DC100">
        <v>1.7072000000000001</v>
      </c>
      <c r="DD100">
        <v>6.0369231640281527</v>
      </c>
      <c r="DE100">
        <v>-20.800769189201159</v>
      </c>
      <c r="DF100">
        <v>-3.8075999999999999</v>
      </c>
      <c r="DG100">
        <v>15</v>
      </c>
      <c r="DH100">
        <v>1634252760</v>
      </c>
      <c r="DI100" t="s">
        <v>479</v>
      </c>
      <c r="DJ100">
        <v>1634252760</v>
      </c>
      <c r="DK100">
        <v>1634252755.5</v>
      </c>
      <c r="DL100">
        <v>139</v>
      </c>
      <c r="DM100">
        <v>6.8000000000000005E-2</v>
      </c>
      <c r="DN100">
        <v>2E-3</v>
      </c>
      <c r="DO100">
        <v>2.29</v>
      </c>
      <c r="DP100">
        <v>0.112</v>
      </c>
      <c r="DQ100">
        <v>400</v>
      </c>
      <c r="DR100">
        <v>18</v>
      </c>
      <c r="DS100">
        <v>0.35</v>
      </c>
      <c r="DT100">
        <v>0.11</v>
      </c>
      <c r="DU100">
        <v>0.30856392500000002</v>
      </c>
      <c r="DV100">
        <v>0.18446878424014959</v>
      </c>
      <c r="DW100">
        <v>3.2359634476757847E-2</v>
      </c>
      <c r="DX100">
        <v>1</v>
      </c>
      <c r="DY100">
        <v>1.5415151515151519</v>
      </c>
      <c r="DZ100">
        <v>1.827837481410814</v>
      </c>
      <c r="EA100">
        <v>1.650113166389398</v>
      </c>
      <c r="EB100">
        <v>0</v>
      </c>
      <c r="EC100">
        <v>0.106167925</v>
      </c>
      <c r="ED100">
        <v>5.0629981238269478E-3</v>
      </c>
      <c r="EE100">
        <v>9.6745848457440288E-4</v>
      </c>
      <c r="EF100">
        <v>1</v>
      </c>
      <c r="EG100">
        <v>2</v>
      </c>
      <c r="EH100">
        <v>3</v>
      </c>
      <c r="EI100" t="s">
        <v>309</v>
      </c>
      <c r="EJ100">
        <v>100</v>
      </c>
      <c r="EK100">
        <v>100</v>
      </c>
      <c r="EL100">
        <v>2.29</v>
      </c>
      <c r="EM100">
        <v>0.1139</v>
      </c>
      <c r="EN100">
        <v>1.6772137789342689</v>
      </c>
      <c r="EO100">
        <v>1.948427853356016E-3</v>
      </c>
      <c r="EP100">
        <v>-1.17243448438673E-6</v>
      </c>
      <c r="EQ100">
        <v>3.7522437633766031E-10</v>
      </c>
      <c r="ER100">
        <v>-4.9765707681971388E-2</v>
      </c>
      <c r="ES100">
        <v>1.324990706552629E-3</v>
      </c>
      <c r="ET100">
        <v>4.5198677459254959E-4</v>
      </c>
      <c r="EU100">
        <v>-2.6198240979392152E-7</v>
      </c>
      <c r="EV100">
        <v>2</v>
      </c>
      <c r="EW100">
        <v>2078</v>
      </c>
      <c r="EX100">
        <v>1</v>
      </c>
      <c r="EY100">
        <v>28</v>
      </c>
      <c r="EZ100">
        <v>1.8</v>
      </c>
      <c r="FA100">
        <v>1.9</v>
      </c>
      <c r="FB100">
        <v>1.6210899999999999</v>
      </c>
      <c r="FC100">
        <v>2.5366200000000001</v>
      </c>
      <c r="FD100">
        <v>2.8491200000000001</v>
      </c>
      <c r="FE100">
        <v>3.1799300000000001</v>
      </c>
      <c r="FF100">
        <v>3.0981399999999999</v>
      </c>
      <c r="FG100">
        <v>2.4145500000000002</v>
      </c>
      <c r="FH100">
        <v>33.805700000000002</v>
      </c>
      <c r="FI100">
        <v>15.1915</v>
      </c>
      <c r="FJ100">
        <v>18</v>
      </c>
      <c r="FK100">
        <v>1062.17</v>
      </c>
      <c r="FL100">
        <v>750.97699999999998</v>
      </c>
      <c r="FM100">
        <v>25.0002</v>
      </c>
      <c r="FN100">
        <v>23.486799999999999</v>
      </c>
      <c r="FO100">
        <v>30</v>
      </c>
      <c r="FP100">
        <v>23.252800000000001</v>
      </c>
      <c r="FQ100">
        <v>23.3262</v>
      </c>
      <c r="FR100">
        <v>32.457799999999999</v>
      </c>
      <c r="FS100">
        <v>14.074199999999999</v>
      </c>
      <c r="FT100">
        <v>56.922499999999999</v>
      </c>
      <c r="FU100">
        <v>25</v>
      </c>
      <c r="FV100">
        <v>400</v>
      </c>
      <c r="FW100">
        <v>17.723500000000001</v>
      </c>
      <c r="FX100">
        <v>101.404</v>
      </c>
      <c r="FY100">
        <v>101.666</v>
      </c>
    </row>
    <row r="101" spans="1:181" x14ac:dyDescent="0.2">
      <c r="A101">
        <v>83</v>
      </c>
      <c r="B101">
        <v>1634252874</v>
      </c>
      <c r="C101">
        <v>2853.5</v>
      </c>
      <c r="D101" t="s">
        <v>496</v>
      </c>
      <c r="E101" t="s">
        <v>497</v>
      </c>
      <c r="F101" t="s">
        <v>300</v>
      </c>
      <c r="G101">
        <v>1634252874</v>
      </c>
      <c r="H101">
        <f t="shared" si="92"/>
        <v>1.8190626778567096E-4</v>
      </c>
      <c r="I101">
        <f t="shared" si="93"/>
        <v>0.18190626778567096</v>
      </c>
      <c r="J101">
        <f t="shared" si="94"/>
        <v>-0.53280884086907743</v>
      </c>
      <c r="K101">
        <f t="shared" si="95"/>
        <v>400.28</v>
      </c>
      <c r="L101">
        <f t="shared" si="96"/>
        <v>468.50439673255687</v>
      </c>
      <c r="M101">
        <f t="shared" si="97"/>
        <v>42.117411017112367</v>
      </c>
      <c r="N101">
        <f t="shared" si="98"/>
        <v>35.984202922119991</v>
      </c>
      <c r="O101">
        <f t="shared" si="99"/>
        <v>1.0661994540097145E-2</v>
      </c>
      <c r="P101">
        <f t="shared" si="100"/>
        <v>2.7398247474829711</v>
      </c>
      <c r="Q101">
        <f t="shared" si="101"/>
        <v>1.0638997661644497E-2</v>
      </c>
      <c r="R101">
        <f t="shared" si="102"/>
        <v>6.6514355427419259E-3</v>
      </c>
      <c r="S101">
        <f t="shared" si="103"/>
        <v>0</v>
      </c>
      <c r="T101">
        <f t="shared" si="104"/>
        <v>25.085987585895918</v>
      </c>
      <c r="U101">
        <f t="shared" si="105"/>
        <v>24.5684</v>
      </c>
      <c r="V101">
        <f t="shared" si="106"/>
        <v>3.0987734800444886</v>
      </c>
      <c r="W101">
        <f t="shared" si="107"/>
        <v>49.971035189874797</v>
      </c>
      <c r="X101">
        <f t="shared" si="108"/>
        <v>1.6018849602009997</v>
      </c>
      <c r="Y101">
        <f t="shared" si="109"/>
        <v>3.2056269279079812</v>
      </c>
      <c r="Z101">
        <f t="shared" si="110"/>
        <v>1.4968885198434889</v>
      </c>
      <c r="AA101">
        <f t="shared" si="111"/>
        <v>-8.0220664093480885</v>
      </c>
      <c r="AB101">
        <f t="shared" si="112"/>
        <v>83.898957254619191</v>
      </c>
      <c r="AC101">
        <f t="shared" si="113"/>
        <v>6.4676825170817125</v>
      </c>
      <c r="AD101">
        <f t="shared" si="114"/>
        <v>82.344573362352818</v>
      </c>
      <c r="AE101">
        <v>0</v>
      </c>
      <c r="AF101">
        <v>0</v>
      </c>
      <c r="AG101">
        <f t="shared" si="115"/>
        <v>1</v>
      </c>
      <c r="AH101">
        <f t="shared" si="116"/>
        <v>0</v>
      </c>
      <c r="AI101">
        <f t="shared" si="117"/>
        <v>47655.952786870839</v>
      </c>
      <c r="AJ101" t="s">
        <v>302</v>
      </c>
      <c r="AK101" t="s">
        <v>302</v>
      </c>
      <c r="AL101">
        <v>0</v>
      </c>
      <c r="AM101">
        <v>0</v>
      </c>
      <c r="AN101" t="e">
        <f t="shared" si="118"/>
        <v>#DIV/0!</v>
      </c>
      <c r="AO101">
        <v>0</v>
      </c>
      <c r="AP101" t="s">
        <v>302</v>
      </c>
      <c r="AQ101" t="s">
        <v>302</v>
      </c>
      <c r="AR101">
        <v>0</v>
      </c>
      <c r="AS101">
        <v>0</v>
      </c>
      <c r="AT101" t="e">
        <f t="shared" si="119"/>
        <v>#DIV/0!</v>
      </c>
      <c r="AU101">
        <v>0.5</v>
      </c>
      <c r="AV101">
        <f t="shared" si="120"/>
        <v>0</v>
      </c>
      <c r="AW101">
        <f t="shared" si="121"/>
        <v>-0.53280884086907743</v>
      </c>
      <c r="AX101" t="e">
        <f t="shared" si="122"/>
        <v>#DIV/0!</v>
      </c>
      <c r="AY101" t="e">
        <f t="shared" si="123"/>
        <v>#DIV/0!</v>
      </c>
      <c r="AZ101" t="e">
        <f t="shared" si="124"/>
        <v>#DIV/0!</v>
      </c>
      <c r="BA101" t="e">
        <f t="shared" si="125"/>
        <v>#DIV/0!</v>
      </c>
      <c r="BB101" t="s">
        <v>302</v>
      </c>
      <c r="BC101">
        <v>0</v>
      </c>
      <c r="BD101" t="e">
        <f t="shared" si="126"/>
        <v>#DIV/0!</v>
      </c>
      <c r="BE101" t="e">
        <f t="shared" si="127"/>
        <v>#DIV/0!</v>
      </c>
      <c r="BF101" t="e">
        <f t="shared" si="128"/>
        <v>#DIV/0!</v>
      </c>
      <c r="BG101" t="e">
        <f t="shared" si="129"/>
        <v>#DIV/0!</v>
      </c>
      <c r="BH101" t="e">
        <f t="shared" si="130"/>
        <v>#DIV/0!</v>
      </c>
      <c r="BI101" t="e">
        <f t="shared" si="131"/>
        <v>#DIV/0!</v>
      </c>
      <c r="BJ101" t="e">
        <f t="shared" si="132"/>
        <v>#DIV/0!</v>
      </c>
      <c r="BK101" t="e">
        <f t="shared" si="133"/>
        <v>#DIV/0!</v>
      </c>
      <c r="BL101">
        <f t="shared" si="134"/>
        <v>0</v>
      </c>
      <c r="BM101">
        <f t="shared" si="135"/>
        <v>0</v>
      </c>
      <c r="BN101">
        <f t="shared" si="136"/>
        <v>0</v>
      </c>
      <c r="BO101">
        <f t="shared" si="137"/>
        <v>0</v>
      </c>
      <c r="BP101">
        <v>6</v>
      </c>
      <c r="BQ101">
        <v>0.5</v>
      </c>
      <c r="BR101" t="s">
        <v>303</v>
      </c>
      <c r="BS101">
        <v>1634252874</v>
      </c>
      <c r="BT101">
        <v>400.28</v>
      </c>
      <c r="BU101">
        <v>400.00400000000002</v>
      </c>
      <c r="BV101">
        <v>17.818999999999999</v>
      </c>
      <c r="BW101">
        <v>17.7118</v>
      </c>
      <c r="BX101">
        <v>397.98899999999998</v>
      </c>
      <c r="BY101">
        <v>17.705100000000002</v>
      </c>
      <c r="BZ101">
        <v>999.99</v>
      </c>
      <c r="CA101">
        <v>89.797499999999999</v>
      </c>
      <c r="CB101">
        <v>0.100079</v>
      </c>
      <c r="CC101">
        <v>25.136399999999998</v>
      </c>
      <c r="CD101">
        <v>24.5684</v>
      </c>
      <c r="CE101">
        <v>999.9</v>
      </c>
      <c r="CF101">
        <v>0</v>
      </c>
      <c r="CG101">
        <v>0</v>
      </c>
      <c r="CH101">
        <v>9973.1200000000008</v>
      </c>
      <c r="CI101">
        <v>0</v>
      </c>
      <c r="CJ101">
        <v>1.5289399999999999E-3</v>
      </c>
      <c r="CK101">
        <v>0</v>
      </c>
      <c r="CL101">
        <v>0</v>
      </c>
      <c r="CM101">
        <v>0</v>
      </c>
      <c r="CN101">
        <v>0</v>
      </c>
      <c r="CO101">
        <v>2.84</v>
      </c>
      <c r="CP101">
        <v>0</v>
      </c>
      <c r="CQ101">
        <v>-7.33</v>
      </c>
      <c r="CR101">
        <v>-2.15</v>
      </c>
      <c r="CS101">
        <v>34.436999999999998</v>
      </c>
      <c r="CT101">
        <v>40.875</v>
      </c>
      <c r="CU101">
        <v>37.5</v>
      </c>
      <c r="CV101">
        <v>40.686999999999998</v>
      </c>
      <c r="CW101">
        <v>36</v>
      </c>
      <c r="CX101">
        <v>0</v>
      </c>
      <c r="CY101">
        <v>0</v>
      </c>
      <c r="CZ101">
        <v>0</v>
      </c>
      <c r="DA101">
        <v>2797.6999998092651</v>
      </c>
      <c r="DB101">
        <v>0</v>
      </c>
      <c r="DC101">
        <v>1.9827999999999999</v>
      </c>
      <c r="DD101">
        <v>-5.190000051137722</v>
      </c>
      <c r="DE101">
        <v>1.330000210633639</v>
      </c>
      <c r="DF101">
        <v>-4.4335999999999993</v>
      </c>
      <c r="DG101">
        <v>15</v>
      </c>
      <c r="DH101">
        <v>1634252760</v>
      </c>
      <c r="DI101" t="s">
        <v>479</v>
      </c>
      <c r="DJ101">
        <v>1634252760</v>
      </c>
      <c r="DK101">
        <v>1634252755.5</v>
      </c>
      <c r="DL101">
        <v>139</v>
      </c>
      <c r="DM101">
        <v>6.8000000000000005E-2</v>
      </c>
      <c r="DN101">
        <v>2E-3</v>
      </c>
      <c r="DO101">
        <v>2.29</v>
      </c>
      <c r="DP101">
        <v>0.112</v>
      </c>
      <c r="DQ101">
        <v>400</v>
      </c>
      <c r="DR101">
        <v>18</v>
      </c>
      <c r="DS101">
        <v>0.35</v>
      </c>
      <c r="DT101">
        <v>0.11</v>
      </c>
      <c r="DU101">
        <v>0.29586172500000002</v>
      </c>
      <c r="DV101">
        <v>-0.1903409493433395</v>
      </c>
      <c r="DW101">
        <v>4.8595726718502472E-2</v>
      </c>
      <c r="DX101">
        <v>1</v>
      </c>
      <c r="DY101">
        <v>1.712285714285714</v>
      </c>
      <c r="DZ101">
        <v>-0.43115459882582963</v>
      </c>
      <c r="EA101">
        <v>1.4367663806802631</v>
      </c>
      <c r="EB101">
        <v>1</v>
      </c>
      <c r="EC101">
        <v>0.10661417500000001</v>
      </c>
      <c r="ED101">
        <v>2.6863677298310739E-3</v>
      </c>
      <c r="EE101">
        <v>1.050060947933501E-3</v>
      </c>
      <c r="EF101">
        <v>1</v>
      </c>
      <c r="EG101">
        <v>3</v>
      </c>
      <c r="EH101">
        <v>3</v>
      </c>
      <c r="EI101" t="s">
        <v>305</v>
      </c>
      <c r="EJ101">
        <v>100</v>
      </c>
      <c r="EK101">
        <v>100</v>
      </c>
      <c r="EL101">
        <v>2.2909999999999999</v>
      </c>
      <c r="EM101">
        <v>0.1139</v>
      </c>
      <c r="EN101">
        <v>1.6772137789342689</v>
      </c>
      <c r="EO101">
        <v>1.948427853356016E-3</v>
      </c>
      <c r="EP101">
        <v>-1.17243448438673E-6</v>
      </c>
      <c r="EQ101">
        <v>3.7522437633766031E-10</v>
      </c>
      <c r="ER101">
        <v>-4.9765707681971388E-2</v>
      </c>
      <c r="ES101">
        <v>1.324990706552629E-3</v>
      </c>
      <c r="ET101">
        <v>4.5198677459254959E-4</v>
      </c>
      <c r="EU101">
        <v>-2.6198240979392152E-7</v>
      </c>
      <c r="EV101">
        <v>2</v>
      </c>
      <c r="EW101">
        <v>2078</v>
      </c>
      <c r="EX101">
        <v>1</v>
      </c>
      <c r="EY101">
        <v>28</v>
      </c>
      <c r="EZ101">
        <v>1.9</v>
      </c>
      <c r="FA101">
        <v>2</v>
      </c>
      <c r="FB101">
        <v>1.6210899999999999</v>
      </c>
      <c r="FC101">
        <v>2.5366200000000001</v>
      </c>
      <c r="FD101">
        <v>2.8491200000000001</v>
      </c>
      <c r="FE101">
        <v>3.1811500000000001</v>
      </c>
      <c r="FF101">
        <v>3.0981399999999999</v>
      </c>
      <c r="FG101">
        <v>2.4255399999999998</v>
      </c>
      <c r="FH101">
        <v>33.805700000000002</v>
      </c>
      <c r="FI101">
        <v>15.1915</v>
      </c>
      <c r="FJ101">
        <v>18</v>
      </c>
      <c r="FK101">
        <v>1062.99</v>
      </c>
      <c r="FL101">
        <v>750.83199999999999</v>
      </c>
      <c r="FM101">
        <v>25.0001</v>
      </c>
      <c r="FN101">
        <v>23.486799999999999</v>
      </c>
      <c r="FO101">
        <v>30</v>
      </c>
      <c r="FP101">
        <v>23.251300000000001</v>
      </c>
      <c r="FQ101">
        <v>23.324300000000001</v>
      </c>
      <c r="FR101">
        <v>32.4589</v>
      </c>
      <c r="FS101">
        <v>14.074199999999999</v>
      </c>
      <c r="FT101">
        <v>56.922499999999999</v>
      </c>
      <c r="FU101">
        <v>25</v>
      </c>
      <c r="FV101">
        <v>400</v>
      </c>
      <c r="FW101">
        <v>17.722999999999999</v>
      </c>
      <c r="FX101">
        <v>101.40300000000001</v>
      </c>
      <c r="FY101">
        <v>101.666</v>
      </c>
    </row>
    <row r="102" spans="1:181" x14ac:dyDescent="0.2">
      <c r="A102">
        <v>84</v>
      </c>
      <c r="B102">
        <v>1634252879</v>
      </c>
      <c r="C102">
        <v>2858.5</v>
      </c>
      <c r="D102" t="s">
        <v>498</v>
      </c>
      <c r="E102" t="s">
        <v>499</v>
      </c>
      <c r="F102" t="s">
        <v>300</v>
      </c>
      <c r="G102">
        <v>1634252879</v>
      </c>
      <c r="H102">
        <f t="shared" si="92"/>
        <v>1.813987941001842E-4</v>
      </c>
      <c r="I102">
        <f t="shared" si="93"/>
        <v>0.1813987941001842</v>
      </c>
      <c r="J102">
        <f t="shared" si="94"/>
        <v>-0.52760922090972906</v>
      </c>
      <c r="K102">
        <f t="shared" si="95"/>
        <v>400.274</v>
      </c>
      <c r="L102">
        <f t="shared" si="96"/>
        <v>467.88524876708539</v>
      </c>
      <c r="M102">
        <f t="shared" si="97"/>
        <v>42.061260208770705</v>
      </c>
      <c r="N102">
        <f t="shared" si="98"/>
        <v>35.983243569165197</v>
      </c>
      <c r="O102">
        <f t="shared" si="99"/>
        <v>1.0641907666540775E-2</v>
      </c>
      <c r="P102">
        <f t="shared" si="100"/>
        <v>2.7448620355424573</v>
      </c>
      <c r="Q102">
        <f t="shared" si="101"/>
        <v>1.0619039203720074E-2</v>
      </c>
      <c r="R102">
        <f t="shared" si="102"/>
        <v>6.6389500074078229E-3</v>
      </c>
      <c r="S102">
        <f t="shared" si="103"/>
        <v>0</v>
      </c>
      <c r="T102">
        <f t="shared" si="104"/>
        <v>25.086713890191405</v>
      </c>
      <c r="U102">
        <f t="shared" si="105"/>
        <v>24.560300000000002</v>
      </c>
      <c r="V102">
        <f t="shared" si="106"/>
        <v>3.0972724862988179</v>
      </c>
      <c r="W102">
        <f t="shared" si="107"/>
        <v>49.965598827874871</v>
      </c>
      <c r="X102">
        <f t="shared" si="108"/>
        <v>1.6017583886704396</v>
      </c>
      <c r="Y102">
        <f t="shared" si="109"/>
        <v>3.2057223894950071</v>
      </c>
      <c r="Z102">
        <f t="shared" si="110"/>
        <v>1.4955140976283783</v>
      </c>
      <c r="AA102">
        <f t="shared" si="111"/>
        <v>-7.9996868198181232</v>
      </c>
      <c r="AB102">
        <f t="shared" si="112"/>
        <v>85.325845787890984</v>
      </c>
      <c r="AC102">
        <f t="shared" si="113"/>
        <v>6.5653575894707608</v>
      </c>
      <c r="AD102">
        <f t="shared" si="114"/>
        <v>83.891516557543625</v>
      </c>
      <c r="AE102">
        <v>0</v>
      </c>
      <c r="AF102">
        <v>0</v>
      </c>
      <c r="AG102">
        <f t="shared" si="115"/>
        <v>1</v>
      </c>
      <c r="AH102">
        <f t="shared" si="116"/>
        <v>0</v>
      </c>
      <c r="AI102">
        <f t="shared" si="117"/>
        <v>47792.828625445873</v>
      </c>
      <c r="AJ102" t="s">
        <v>302</v>
      </c>
      <c r="AK102" t="s">
        <v>302</v>
      </c>
      <c r="AL102">
        <v>0</v>
      </c>
      <c r="AM102">
        <v>0</v>
      </c>
      <c r="AN102" t="e">
        <f t="shared" si="118"/>
        <v>#DIV/0!</v>
      </c>
      <c r="AO102">
        <v>0</v>
      </c>
      <c r="AP102" t="s">
        <v>302</v>
      </c>
      <c r="AQ102" t="s">
        <v>302</v>
      </c>
      <c r="AR102">
        <v>0</v>
      </c>
      <c r="AS102">
        <v>0</v>
      </c>
      <c r="AT102" t="e">
        <f t="shared" si="119"/>
        <v>#DIV/0!</v>
      </c>
      <c r="AU102">
        <v>0.5</v>
      </c>
      <c r="AV102">
        <f t="shared" si="120"/>
        <v>0</v>
      </c>
      <c r="AW102">
        <f t="shared" si="121"/>
        <v>-0.52760922090972906</v>
      </c>
      <c r="AX102" t="e">
        <f t="shared" si="122"/>
        <v>#DIV/0!</v>
      </c>
      <c r="AY102" t="e">
        <f t="shared" si="123"/>
        <v>#DIV/0!</v>
      </c>
      <c r="AZ102" t="e">
        <f t="shared" si="124"/>
        <v>#DIV/0!</v>
      </c>
      <c r="BA102" t="e">
        <f t="shared" si="125"/>
        <v>#DIV/0!</v>
      </c>
      <c r="BB102" t="s">
        <v>302</v>
      </c>
      <c r="BC102">
        <v>0</v>
      </c>
      <c r="BD102" t="e">
        <f t="shared" si="126"/>
        <v>#DIV/0!</v>
      </c>
      <c r="BE102" t="e">
        <f t="shared" si="127"/>
        <v>#DIV/0!</v>
      </c>
      <c r="BF102" t="e">
        <f t="shared" si="128"/>
        <v>#DIV/0!</v>
      </c>
      <c r="BG102" t="e">
        <f t="shared" si="129"/>
        <v>#DIV/0!</v>
      </c>
      <c r="BH102" t="e">
        <f t="shared" si="130"/>
        <v>#DIV/0!</v>
      </c>
      <c r="BI102" t="e">
        <f t="shared" si="131"/>
        <v>#DIV/0!</v>
      </c>
      <c r="BJ102" t="e">
        <f t="shared" si="132"/>
        <v>#DIV/0!</v>
      </c>
      <c r="BK102" t="e">
        <f t="shared" si="133"/>
        <v>#DIV/0!</v>
      </c>
      <c r="BL102">
        <f t="shared" si="134"/>
        <v>0</v>
      </c>
      <c r="BM102">
        <f t="shared" si="135"/>
        <v>0</v>
      </c>
      <c r="BN102">
        <f t="shared" si="136"/>
        <v>0</v>
      </c>
      <c r="BO102">
        <f t="shared" si="137"/>
        <v>0</v>
      </c>
      <c r="BP102">
        <v>6</v>
      </c>
      <c r="BQ102">
        <v>0.5</v>
      </c>
      <c r="BR102" t="s">
        <v>303</v>
      </c>
      <c r="BS102">
        <v>1634252879</v>
      </c>
      <c r="BT102">
        <v>400.274</v>
      </c>
      <c r="BU102">
        <v>400.00099999999998</v>
      </c>
      <c r="BV102">
        <v>17.817799999999998</v>
      </c>
      <c r="BW102">
        <v>17.710899999999999</v>
      </c>
      <c r="BX102">
        <v>397.983</v>
      </c>
      <c r="BY102">
        <v>17.703900000000001</v>
      </c>
      <c r="BZ102">
        <v>1000</v>
      </c>
      <c r="CA102">
        <v>89.796599999999998</v>
      </c>
      <c r="CB102">
        <v>9.9929799999999999E-2</v>
      </c>
      <c r="CC102">
        <v>25.136900000000001</v>
      </c>
      <c r="CD102">
        <v>24.560300000000002</v>
      </c>
      <c r="CE102">
        <v>999.9</v>
      </c>
      <c r="CF102">
        <v>0</v>
      </c>
      <c r="CG102">
        <v>0</v>
      </c>
      <c r="CH102">
        <v>10003.1</v>
      </c>
      <c r="CI102">
        <v>0</v>
      </c>
      <c r="CJ102">
        <v>1.5289399999999999E-3</v>
      </c>
      <c r="CK102">
        <v>0</v>
      </c>
      <c r="CL102">
        <v>0</v>
      </c>
      <c r="CM102">
        <v>0</v>
      </c>
      <c r="CN102">
        <v>0</v>
      </c>
      <c r="CO102">
        <v>3.37</v>
      </c>
      <c r="CP102">
        <v>0</v>
      </c>
      <c r="CQ102">
        <v>-9.56</v>
      </c>
      <c r="CR102">
        <v>-2.2200000000000002</v>
      </c>
      <c r="CS102">
        <v>35.686999999999998</v>
      </c>
      <c r="CT102">
        <v>40.875</v>
      </c>
      <c r="CU102">
        <v>37.311999999999998</v>
      </c>
      <c r="CV102">
        <v>40.625</v>
      </c>
      <c r="CW102">
        <v>36</v>
      </c>
      <c r="CX102">
        <v>0</v>
      </c>
      <c r="CY102">
        <v>0</v>
      </c>
      <c r="CZ102">
        <v>0</v>
      </c>
      <c r="DA102">
        <v>2803.099999904633</v>
      </c>
      <c r="DB102">
        <v>0</v>
      </c>
      <c r="DC102">
        <v>1.763076923076923</v>
      </c>
      <c r="DD102">
        <v>1.5083760397159129</v>
      </c>
      <c r="DE102">
        <v>-9.0902561519485481</v>
      </c>
      <c r="DF102">
        <v>-5.408846153846155</v>
      </c>
      <c r="DG102">
        <v>15</v>
      </c>
      <c r="DH102">
        <v>1634252760</v>
      </c>
      <c r="DI102" t="s">
        <v>479</v>
      </c>
      <c r="DJ102">
        <v>1634252760</v>
      </c>
      <c r="DK102">
        <v>1634252755.5</v>
      </c>
      <c r="DL102">
        <v>139</v>
      </c>
      <c r="DM102">
        <v>6.8000000000000005E-2</v>
      </c>
      <c r="DN102">
        <v>2E-3</v>
      </c>
      <c r="DO102">
        <v>2.29</v>
      </c>
      <c r="DP102">
        <v>0.112</v>
      </c>
      <c r="DQ102">
        <v>400</v>
      </c>
      <c r="DR102">
        <v>18</v>
      </c>
      <c r="DS102">
        <v>0.35</v>
      </c>
      <c r="DT102">
        <v>0.11</v>
      </c>
      <c r="DU102">
        <v>0.28817739999999997</v>
      </c>
      <c r="DV102">
        <v>-0.25296824015009362</v>
      </c>
      <c r="DW102">
        <v>4.9980144951670559E-2</v>
      </c>
      <c r="DX102">
        <v>1</v>
      </c>
      <c r="DY102">
        <v>1.8712121212121211</v>
      </c>
      <c r="DZ102">
        <v>-1.596670328741651</v>
      </c>
      <c r="EA102">
        <v>1.5632556501519079</v>
      </c>
      <c r="EB102">
        <v>0</v>
      </c>
      <c r="EC102">
        <v>0.10698052500000001</v>
      </c>
      <c r="ED102">
        <v>4.1670731707314041E-3</v>
      </c>
      <c r="EE102">
        <v>1.122435743984929E-3</v>
      </c>
      <c r="EF102">
        <v>1</v>
      </c>
      <c r="EG102">
        <v>2</v>
      </c>
      <c r="EH102">
        <v>3</v>
      </c>
      <c r="EI102" t="s">
        <v>309</v>
      </c>
      <c r="EJ102">
        <v>100</v>
      </c>
      <c r="EK102">
        <v>100</v>
      </c>
      <c r="EL102">
        <v>2.2909999999999999</v>
      </c>
      <c r="EM102">
        <v>0.1139</v>
      </c>
      <c r="EN102">
        <v>1.6772137789342689</v>
      </c>
      <c r="EO102">
        <v>1.948427853356016E-3</v>
      </c>
      <c r="EP102">
        <v>-1.17243448438673E-6</v>
      </c>
      <c r="EQ102">
        <v>3.7522437633766031E-10</v>
      </c>
      <c r="ER102">
        <v>-4.9765707681971388E-2</v>
      </c>
      <c r="ES102">
        <v>1.324990706552629E-3</v>
      </c>
      <c r="ET102">
        <v>4.5198677459254959E-4</v>
      </c>
      <c r="EU102">
        <v>-2.6198240979392152E-7</v>
      </c>
      <c r="EV102">
        <v>2</v>
      </c>
      <c r="EW102">
        <v>2078</v>
      </c>
      <c r="EX102">
        <v>1</v>
      </c>
      <c r="EY102">
        <v>28</v>
      </c>
      <c r="EZ102">
        <v>2</v>
      </c>
      <c r="FA102">
        <v>2.1</v>
      </c>
      <c r="FB102">
        <v>1.6210899999999999</v>
      </c>
      <c r="FC102">
        <v>2.5427200000000001</v>
      </c>
      <c r="FD102">
        <v>2.8491200000000001</v>
      </c>
      <c r="FE102">
        <v>3.1799300000000001</v>
      </c>
      <c r="FF102">
        <v>3.0981399999999999</v>
      </c>
      <c r="FG102">
        <v>2.4035600000000001</v>
      </c>
      <c r="FH102">
        <v>33.805700000000002</v>
      </c>
      <c r="FI102">
        <v>15.182700000000001</v>
      </c>
      <c r="FJ102">
        <v>18</v>
      </c>
      <c r="FK102">
        <v>1061.4100000000001</v>
      </c>
      <c r="FL102">
        <v>751.298</v>
      </c>
      <c r="FM102">
        <v>25.0001</v>
      </c>
      <c r="FN102">
        <v>23.486799999999999</v>
      </c>
      <c r="FO102">
        <v>30.0001</v>
      </c>
      <c r="FP102">
        <v>23.250800000000002</v>
      </c>
      <c r="FQ102">
        <v>23.324300000000001</v>
      </c>
      <c r="FR102">
        <v>32.460099999999997</v>
      </c>
      <c r="FS102">
        <v>14.074199999999999</v>
      </c>
      <c r="FT102">
        <v>56.922499999999999</v>
      </c>
      <c r="FU102">
        <v>25</v>
      </c>
      <c r="FV102">
        <v>400</v>
      </c>
      <c r="FW102">
        <v>17.7227</v>
      </c>
      <c r="FX102">
        <v>101.40300000000001</v>
      </c>
      <c r="FY102">
        <v>101.66800000000001</v>
      </c>
    </row>
    <row r="103" spans="1:181" x14ac:dyDescent="0.2">
      <c r="A103">
        <v>85</v>
      </c>
      <c r="B103">
        <v>1634252884</v>
      </c>
      <c r="C103">
        <v>2863.5</v>
      </c>
      <c r="D103" t="s">
        <v>500</v>
      </c>
      <c r="E103" t="s">
        <v>501</v>
      </c>
      <c r="F103" t="s">
        <v>300</v>
      </c>
      <c r="G103">
        <v>1634252884</v>
      </c>
      <c r="H103">
        <f t="shared" si="92"/>
        <v>1.8343707860588859E-4</v>
      </c>
      <c r="I103">
        <f t="shared" si="93"/>
        <v>0.18343707860588859</v>
      </c>
      <c r="J103">
        <f t="shared" si="94"/>
        <v>-0.56176019143822975</v>
      </c>
      <c r="K103">
        <f t="shared" si="95"/>
        <v>400.25700000000001</v>
      </c>
      <c r="L103">
        <f t="shared" si="96"/>
        <v>472.00144278328094</v>
      </c>
      <c r="M103">
        <f t="shared" si="97"/>
        <v>42.431726574539304</v>
      </c>
      <c r="N103">
        <f t="shared" si="98"/>
        <v>35.982084044907005</v>
      </c>
      <c r="O103">
        <f t="shared" si="99"/>
        <v>1.076391619676822E-2</v>
      </c>
      <c r="P103">
        <f t="shared" si="100"/>
        <v>2.743303583084018</v>
      </c>
      <c r="Q103">
        <f t="shared" si="101"/>
        <v>1.0740507721111563E-2</v>
      </c>
      <c r="R103">
        <f t="shared" si="102"/>
        <v>6.7149162009207692E-3</v>
      </c>
      <c r="S103">
        <f t="shared" si="103"/>
        <v>0</v>
      </c>
      <c r="T103">
        <f t="shared" si="104"/>
        <v>25.0898233460852</v>
      </c>
      <c r="U103">
        <f t="shared" si="105"/>
        <v>24.5593</v>
      </c>
      <c r="V103">
        <f t="shared" si="106"/>
        <v>3.097087222508069</v>
      </c>
      <c r="W103">
        <f t="shared" si="107"/>
        <v>49.957624786347324</v>
      </c>
      <c r="X103">
        <f t="shared" si="108"/>
        <v>1.6018557101337001</v>
      </c>
      <c r="Y103">
        <f t="shared" si="109"/>
        <v>3.2064288824465161</v>
      </c>
      <c r="Z103">
        <f t="shared" si="110"/>
        <v>1.4952315123743689</v>
      </c>
      <c r="AA103">
        <f t="shared" si="111"/>
        <v>-8.0895751665196869</v>
      </c>
      <c r="AB103">
        <f t="shared" si="112"/>
        <v>85.972516084913266</v>
      </c>
      <c r="AC103">
        <f t="shared" si="113"/>
        <v>6.6189634401903001</v>
      </c>
      <c r="AD103">
        <f t="shared" si="114"/>
        <v>84.501904358583886</v>
      </c>
      <c r="AE103">
        <v>0</v>
      </c>
      <c r="AF103">
        <v>0</v>
      </c>
      <c r="AG103">
        <f t="shared" si="115"/>
        <v>1</v>
      </c>
      <c r="AH103">
        <f t="shared" si="116"/>
        <v>0</v>
      </c>
      <c r="AI103">
        <f t="shared" si="117"/>
        <v>47749.865536115489</v>
      </c>
      <c r="AJ103" t="s">
        <v>302</v>
      </c>
      <c r="AK103" t="s">
        <v>302</v>
      </c>
      <c r="AL103">
        <v>0</v>
      </c>
      <c r="AM103">
        <v>0</v>
      </c>
      <c r="AN103" t="e">
        <f t="shared" si="118"/>
        <v>#DIV/0!</v>
      </c>
      <c r="AO103">
        <v>0</v>
      </c>
      <c r="AP103" t="s">
        <v>302</v>
      </c>
      <c r="AQ103" t="s">
        <v>302</v>
      </c>
      <c r="AR103">
        <v>0</v>
      </c>
      <c r="AS103">
        <v>0</v>
      </c>
      <c r="AT103" t="e">
        <f t="shared" si="119"/>
        <v>#DIV/0!</v>
      </c>
      <c r="AU103">
        <v>0.5</v>
      </c>
      <c r="AV103">
        <f t="shared" si="120"/>
        <v>0</v>
      </c>
      <c r="AW103">
        <f t="shared" si="121"/>
        <v>-0.56176019143822975</v>
      </c>
      <c r="AX103" t="e">
        <f t="shared" si="122"/>
        <v>#DIV/0!</v>
      </c>
      <c r="AY103" t="e">
        <f t="shared" si="123"/>
        <v>#DIV/0!</v>
      </c>
      <c r="AZ103" t="e">
        <f t="shared" si="124"/>
        <v>#DIV/0!</v>
      </c>
      <c r="BA103" t="e">
        <f t="shared" si="125"/>
        <v>#DIV/0!</v>
      </c>
      <c r="BB103" t="s">
        <v>302</v>
      </c>
      <c r="BC103">
        <v>0</v>
      </c>
      <c r="BD103" t="e">
        <f t="shared" si="126"/>
        <v>#DIV/0!</v>
      </c>
      <c r="BE103" t="e">
        <f t="shared" si="127"/>
        <v>#DIV/0!</v>
      </c>
      <c r="BF103" t="e">
        <f t="shared" si="128"/>
        <v>#DIV/0!</v>
      </c>
      <c r="BG103" t="e">
        <f t="shared" si="129"/>
        <v>#DIV/0!</v>
      </c>
      <c r="BH103" t="e">
        <f t="shared" si="130"/>
        <v>#DIV/0!</v>
      </c>
      <c r="BI103" t="e">
        <f t="shared" si="131"/>
        <v>#DIV/0!</v>
      </c>
      <c r="BJ103" t="e">
        <f t="shared" si="132"/>
        <v>#DIV/0!</v>
      </c>
      <c r="BK103" t="e">
        <f t="shared" si="133"/>
        <v>#DIV/0!</v>
      </c>
      <c r="BL103">
        <f t="shared" si="134"/>
        <v>0</v>
      </c>
      <c r="BM103">
        <f t="shared" si="135"/>
        <v>0</v>
      </c>
      <c r="BN103">
        <f t="shared" si="136"/>
        <v>0</v>
      </c>
      <c r="BO103">
        <f t="shared" si="137"/>
        <v>0</v>
      </c>
      <c r="BP103">
        <v>6</v>
      </c>
      <c r="BQ103">
        <v>0.5</v>
      </c>
      <c r="BR103" t="s">
        <v>303</v>
      </c>
      <c r="BS103">
        <v>1634252884</v>
      </c>
      <c r="BT103">
        <v>400.25700000000001</v>
      </c>
      <c r="BU103">
        <v>399.964</v>
      </c>
      <c r="BV103">
        <v>17.8187</v>
      </c>
      <c r="BW103">
        <v>17.710599999999999</v>
      </c>
      <c r="BX103">
        <v>397.96699999999998</v>
      </c>
      <c r="BY103">
        <v>17.704699999999999</v>
      </c>
      <c r="BZ103">
        <v>1000.01</v>
      </c>
      <c r="CA103">
        <v>89.797499999999999</v>
      </c>
      <c r="CB103">
        <v>9.9950999999999998E-2</v>
      </c>
      <c r="CC103">
        <v>25.140599999999999</v>
      </c>
      <c r="CD103">
        <v>24.5593</v>
      </c>
      <c r="CE103">
        <v>999.9</v>
      </c>
      <c r="CF103">
        <v>0</v>
      </c>
      <c r="CG103">
        <v>0</v>
      </c>
      <c r="CH103">
        <v>9993.75</v>
      </c>
      <c r="CI103">
        <v>0</v>
      </c>
      <c r="CJ103">
        <v>1.5289399999999999E-3</v>
      </c>
      <c r="CK103">
        <v>0</v>
      </c>
      <c r="CL103">
        <v>0</v>
      </c>
      <c r="CM103">
        <v>0</v>
      </c>
      <c r="CN103">
        <v>0</v>
      </c>
      <c r="CO103">
        <v>2.82</v>
      </c>
      <c r="CP103">
        <v>0</v>
      </c>
      <c r="CQ103">
        <v>-3.45</v>
      </c>
      <c r="CR103">
        <v>-1.5</v>
      </c>
      <c r="CS103">
        <v>34.311999999999998</v>
      </c>
      <c r="CT103">
        <v>40.875</v>
      </c>
      <c r="CU103">
        <v>37.561999999999998</v>
      </c>
      <c r="CV103">
        <v>40.75</v>
      </c>
      <c r="CW103">
        <v>36</v>
      </c>
      <c r="CX103">
        <v>0</v>
      </c>
      <c r="CY103">
        <v>0</v>
      </c>
      <c r="CZ103">
        <v>0</v>
      </c>
      <c r="DA103">
        <v>2807.8999998569489</v>
      </c>
      <c r="DB103">
        <v>0</v>
      </c>
      <c r="DC103">
        <v>2.2711538461538461</v>
      </c>
      <c r="DD103">
        <v>7.1381196090267993</v>
      </c>
      <c r="DE103">
        <v>-1.6403416585247399</v>
      </c>
      <c r="DF103">
        <v>-5.2999999999999989</v>
      </c>
      <c r="DG103">
        <v>15</v>
      </c>
      <c r="DH103">
        <v>1634252760</v>
      </c>
      <c r="DI103" t="s">
        <v>479</v>
      </c>
      <c r="DJ103">
        <v>1634252760</v>
      </c>
      <c r="DK103">
        <v>1634252755.5</v>
      </c>
      <c r="DL103">
        <v>139</v>
      </c>
      <c r="DM103">
        <v>6.8000000000000005E-2</v>
      </c>
      <c r="DN103">
        <v>2E-3</v>
      </c>
      <c r="DO103">
        <v>2.29</v>
      </c>
      <c r="DP103">
        <v>0.112</v>
      </c>
      <c r="DQ103">
        <v>400</v>
      </c>
      <c r="DR103">
        <v>18</v>
      </c>
      <c r="DS103">
        <v>0.35</v>
      </c>
      <c r="DT103">
        <v>0.11</v>
      </c>
      <c r="DU103">
        <v>0.28156962499999999</v>
      </c>
      <c r="DV103">
        <v>-0.2018283489681055</v>
      </c>
      <c r="DW103">
        <v>4.949488739288508E-2</v>
      </c>
      <c r="DX103">
        <v>1</v>
      </c>
      <c r="DY103">
        <v>2.0536363636363641</v>
      </c>
      <c r="DZ103">
        <v>3.768237043688095</v>
      </c>
      <c r="EA103">
        <v>1.6471349196487131</v>
      </c>
      <c r="EB103">
        <v>0</v>
      </c>
      <c r="EC103">
        <v>0.10692790000000001</v>
      </c>
      <c r="ED103">
        <v>4.0783114446527281E-3</v>
      </c>
      <c r="EE103">
        <v>1.1345291490305581E-3</v>
      </c>
      <c r="EF103">
        <v>1</v>
      </c>
      <c r="EG103">
        <v>2</v>
      </c>
      <c r="EH103">
        <v>3</v>
      </c>
      <c r="EI103" t="s">
        <v>309</v>
      </c>
      <c r="EJ103">
        <v>100</v>
      </c>
      <c r="EK103">
        <v>100</v>
      </c>
      <c r="EL103">
        <v>2.29</v>
      </c>
      <c r="EM103">
        <v>0.114</v>
      </c>
      <c r="EN103">
        <v>1.6772137789342689</v>
      </c>
      <c r="EO103">
        <v>1.948427853356016E-3</v>
      </c>
      <c r="EP103">
        <v>-1.17243448438673E-6</v>
      </c>
      <c r="EQ103">
        <v>3.7522437633766031E-10</v>
      </c>
      <c r="ER103">
        <v>-4.9765707681971388E-2</v>
      </c>
      <c r="ES103">
        <v>1.324990706552629E-3</v>
      </c>
      <c r="ET103">
        <v>4.5198677459254959E-4</v>
      </c>
      <c r="EU103">
        <v>-2.6198240979392152E-7</v>
      </c>
      <c r="EV103">
        <v>2</v>
      </c>
      <c r="EW103">
        <v>2078</v>
      </c>
      <c r="EX103">
        <v>1</v>
      </c>
      <c r="EY103">
        <v>28</v>
      </c>
      <c r="EZ103">
        <v>2.1</v>
      </c>
      <c r="FA103">
        <v>2.1</v>
      </c>
      <c r="FB103">
        <v>1.6210899999999999</v>
      </c>
      <c r="FC103">
        <v>2.5451700000000002</v>
      </c>
      <c r="FD103">
        <v>2.8491200000000001</v>
      </c>
      <c r="FE103">
        <v>3.1799300000000001</v>
      </c>
      <c r="FF103">
        <v>3.0981399999999999</v>
      </c>
      <c r="FG103">
        <v>2.3803700000000001</v>
      </c>
      <c r="FH103">
        <v>33.805700000000002</v>
      </c>
      <c r="FI103">
        <v>15.173999999999999</v>
      </c>
      <c r="FJ103">
        <v>18</v>
      </c>
      <c r="FK103">
        <v>1061.83</v>
      </c>
      <c r="FL103">
        <v>751.01800000000003</v>
      </c>
      <c r="FM103">
        <v>25</v>
      </c>
      <c r="FN103">
        <v>23.486799999999999</v>
      </c>
      <c r="FO103">
        <v>30</v>
      </c>
      <c r="FP103">
        <v>23.250800000000002</v>
      </c>
      <c r="FQ103">
        <v>23.324300000000001</v>
      </c>
      <c r="FR103">
        <v>32.460700000000003</v>
      </c>
      <c r="FS103">
        <v>14.074199999999999</v>
      </c>
      <c r="FT103">
        <v>56.922499999999999</v>
      </c>
      <c r="FU103">
        <v>25</v>
      </c>
      <c r="FV103">
        <v>400</v>
      </c>
      <c r="FW103">
        <v>17.721900000000002</v>
      </c>
      <c r="FX103">
        <v>101.40300000000001</v>
      </c>
      <c r="FY103">
        <v>101.667</v>
      </c>
    </row>
    <row r="104" spans="1:181" x14ac:dyDescent="0.2">
      <c r="A104">
        <v>86</v>
      </c>
      <c r="B104">
        <v>1634253343.5</v>
      </c>
      <c r="C104">
        <v>3323</v>
      </c>
      <c r="D104" t="s">
        <v>504</v>
      </c>
      <c r="E104" t="s">
        <v>505</v>
      </c>
      <c r="F104" t="s">
        <v>300</v>
      </c>
      <c r="G104">
        <v>1634253343.5</v>
      </c>
      <c r="H104">
        <f t="shared" si="92"/>
        <v>5.2781029163560179E-5</v>
      </c>
      <c r="I104">
        <f t="shared" si="93"/>
        <v>5.2781029163560179E-2</v>
      </c>
      <c r="J104">
        <f t="shared" si="94"/>
        <v>-0.28112001994394603</v>
      </c>
      <c r="K104">
        <f t="shared" si="95"/>
        <v>400.154</v>
      </c>
      <c r="L104">
        <f t="shared" si="96"/>
        <v>532.6275709594363</v>
      </c>
      <c r="M104">
        <f t="shared" si="97"/>
        <v>47.885955163187397</v>
      </c>
      <c r="N104">
        <f t="shared" si="98"/>
        <v>35.975900511221205</v>
      </c>
      <c r="O104">
        <f t="shared" si="99"/>
        <v>3.0996811814641822E-3</v>
      </c>
      <c r="P104">
        <f t="shared" si="100"/>
        <v>2.7462883552950506</v>
      </c>
      <c r="Q104">
        <f t="shared" si="101"/>
        <v>3.0977388586362897E-3</v>
      </c>
      <c r="R104">
        <f t="shared" si="102"/>
        <v>1.9362611910904645E-3</v>
      </c>
      <c r="S104">
        <f t="shared" si="103"/>
        <v>0</v>
      </c>
      <c r="T104">
        <f t="shared" si="104"/>
        <v>25.158904933401811</v>
      </c>
      <c r="U104">
        <f t="shared" si="105"/>
        <v>24.607800000000001</v>
      </c>
      <c r="V104">
        <f t="shared" si="106"/>
        <v>3.1060836818736659</v>
      </c>
      <c r="W104">
        <f t="shared" si="107"/>
        <v>50.251689678598019</v>
      </c>
      <c r="X104">
        <f t="shared" si="108"/>
        <v>1.6144445405021601</v>
      </c>
      <c r="Y104">
        <f t="shared" si="109"/>
        <v>3.2127169271877141</v>
      </c>
      <c r="Z104">
        <f t="shared" si="110"/>
        <v>1.4916391413715058</v>
      </c>
      <c r="AA104">
        <f t="shared" si="111"/>
        <v>-2.3276433861130039</v>
      </c>
      <c r="AB104">
        <f t="shared" si="112"/>
        <v>83.756352791494152</v>
      </c>
      <c r="AC104">
        <f t="shared" si="113"/>
        <v>6.443974863718414</v>
      </c>
      <c r="AD104">
        <f t="shared" si="114"/>
        <v>87.872684269099565</v>
      </c>
      <c r="AE104">
        <v>0</v>
      </c>
      <c r="AF104">
        <v>0</v>
      </c>
      <c r="AG104">
        <f t="shared" si="115"/>
        <v>1</v>
      </c>
      <c r="AH104">
        <f t="shared" si="116"/>
        <v>0</v>
      </c>
      <c r="AI104">
        <f t="shared" si="117"/>
        <v>47825.95362870492</v>
      </c>
      <c r="AJ104" t="s">
        <v>302</v>
      </c>
      <c r="AK104" t="s">
        <v>302</v>
      </c>
      <c r="AL104">
        <v>0</v>
      </c>
      <c r="AM104">
        <v>0</v>
      </c>
      <c r="AN104" t="e">
        <f t="shared" si="118"/>
        <v>#DIV/0!</v>
      </c>
      <c r="AO104">
        <v>0</v>
      </c>
      <c r="AP104" t="s">
        <v>302</v>
      </c>
      <c r="AQ104" t="s">
        <v>302</v>
      </c>
      <c r="AR104">
        <v>0</v>
      </c>
      <c r="AS104">
        <v>0</v>
      </c>
      <c r="AT104" t="e">
        <f t="shared" si="119"/>
        <v>#DIV/0!</v>
      </c>
      <c r="AU104">
        <v>0.5</v>
      </c>
      <c r="AV104">
        <f t="shared" si="120"/>
        <v>0</v>
      </c>
      <c r="AW104">
        <f t="shared" si="121"/>
        <v>-0.28112001994394603</v>
      </c>
      <c r="AX104" t="e">
        <f t="shared" si="122"/>
        <v>#DIV/0!</v>
      </c>
      <c r="AY104" t="e">
        <f t="shared" si="123"/>
        <v>#DIV/0!</v>
      </c>
      <c r="AZ104" t="e">
        <f t="shared" si="124"/>
        <v>#DIV/0!</v>
      </c>
      <c r="BA104" t="e">
        <f t="shared" si="125"/>
        <v>#DIV/0!</v>
      </c>
      <c r="BB104" t="s">
        <v>302</v>
      </c>
      <c r="BC104">
        <v>0</v>
      </c>
      <c r="BD104" t="e">
        <f t="shared" si="126"/>
        <v>#DIV/0!</v>
      </c>
      <c r="BE104" t="e">
        <f t="shared" si="127"/>
        <v>#DIV/0!</v>
      </c>
      <c r="BF104" t="e">
        <f t="shared" si="128"/>
        <v>#DIV/0!</v>
      </c>
      <c r="BG104" t="e">
        <f t="shared" si="129"/>
        <v>#DIV/0!</v>
      </c>
      <c r="BH104" t="e">
        <f t="shared" si="130"/>
        <v>#DIV/0!</v>
      </c>
      <c r="BI104" t="e">
        <f t="shared" si="131"/>
        <v>#DIV/0!</v>
      </c>
      <c r="BJ104" t="e">
        <f t="shared" si="132"/>
        <v>#DIV/0!</v>
      </c>
      <c r="BK104" t="e">
        <f t="shared" si="133"/>
        <v>#DIV/0!</v>
      </c>
      <c r="BL104">
        <f t="shared" si="134"/>
        <v>0</v>
      </c>
      <c r="BM104">
        <f t="shared" si="135"/>
        <v>0</v>
      </c>
      <c r="BN104">
        <f t="shared" si="136"/>
        <v>0</v>
      </c>
      <c r="BO104">
        <f t="shared" si="137"/>
        <v>0</v>
      </c>
      <c r="BP104">
        <v>6</v>
      </c>
      <c r="BQ104">
        <v>0.5</v>
      </c>
      <c r="BR104" t="s">
        <v>303</v>
      </c>
      <c r="BS104">
        <v>1634253343.5</v>
      </c>
      <c r="BT104">
        <v>400.154</v>
      </c>
      <c r="BU104">
        <v>399.99799999999999</v>
      </c>
      <c r="BV104">
        <v>17.9572</v>
      </c>
      <c r="BW104">
        <v>17.926100000000002</v>
      </c>
      <c r="BX104">
        <v>397.96300000000002</v>
      </c>
      <c r="BY104">
        <v>17.842199999999998</v>
      </c>
      <c r="BZ104">
        <v>999.99800000000005</v>
      </c>
      <c r="CA104">
        <v>89.805300000000003</v>
      </c>
      <c r="CB104">
        <v>9.9837800000000004E-2</v>
      </c>
      <c r="CC104">
        <v>25.173500000000001</v>
      </c>
      <c r="CD104">
        <v>24.607800000000001</v>
      </c>
      <c r="CE104">
        <v>999.9</v>
      </c>
      <c r="CF104">
        <v>0</v>
      </c>
      <c r="CG104">
        <v>0</v>
      </c>
      <c r="CH104">
        <v>10010.6</v>
      </c>
      <c r="CI104">
        <v>0</v>
      </c>
      <c r="CJ104">
        <v>1.5289399999999999E-3</v>
      </c>
      <c r="CK104">
        <v>0</v>
      </c>
      <c r="CL104">
        <v>0</v>
      </c>
      <c r="CM104">
        <v>0</v>
      </c>
      <c r="CN104">
        <v>0</v>
      </c>
      <c r="CO104">
        <v>2.4700000000000002</v>
      </c>
      <c r="CP104">
        <v>0</v>
      </c>
      <c r="CQ104">
        <v>-3.99</v>
      </c>
      <c r="CR104">
        <v>-0.28999999999999998</v>
      </c>
      <c r="CS104">
        <v>34.375</v>
      </c>
      <c r="CT104">
        <v>38.375</v>
      </c>
      <c r="CU104">
        <v>36.061999999999998</v>
      </c>
      <c r="CV104">
        <v>37.186999999999998</v>
      </c>
      <c r="CW104">
        <v>34.811999999999998</v>
      </c>
      <c r="CX104">
        <v>0</v>
      </c>
      <c r="CY104">
        <v>0</v>
      </c>
      <c r="CZ104">
        <v>0</v>
      </c>
      <c r="DA104">
        <v>3267.5</v>
      </c>
      <c r="DB104">
        <v>0</v>
      </c>
      <c r="DC104">
        <v>2.5646153846153852</v>
      </c>
      <c r="DD104">
        <v>5.3073504536553662</v>
      </c>
      <c r="DE104">
        <v>5.0844445005153887</v>
      </c>
      <c r="DF104">
        <v>-8.1692307692307686</v>
      </c>
      <c r="DG104">
        <v>15</v>
      </c>
      <c r="DH104">
        <v>1634253252</v>
      </c>
      <c r="DI104" t="s">
        <v>506</v>
      </c>
      <c r="DJ104">
        <v>1634253252</v>
      </c>
      <c r="DK104">
        <v>1634253249.5</v>
      </c>
      <c r="DL104">
        <v>140</v>
      </c>
      <c r="DM104">
        <v>-0.1</v>
      </c>
      <c r="DN104">
        <v>-1E-3</v>
      </c>
      <c r="DO104">
        <v>2.1909999999999998</v>
      </c>
      <c r="DP104">
        <v>0.115</v>
      </c>
      <c r="DQ104">
        <v>400</v>
      </c>
      <c r="DR104">
        <v>18</v>
      </c>
      <c r="DS104">
        <v>1.27</v>
      </c>
      <c r="DT104">
        <v>0.64</v>
      </c>
      <c r="DU104">
        <v>0.15892408817500001</v>
      </c>
      <c r="DV104">
        <v>2.7209403275796941E-2</v>
      </c>
      <c r="DW104">
        <v>7.3049904345026478E-2</v>
      </c>
      <c r="DX104">
        <v>1</v>
      </c>
      <c r="DY104">
        <v>2.7136363636363638</v>
      </c>
      <c r="DZ104">
        <v>0.73546015380714924</v>
      </c>
      <c r="EA104">
        <v>1.7905032612019041</v>
      </c>
      <c r="EB104">
        <v>1</v>
      </c>
      <c r="EC104">
        <v>3.4715694999999998E-2</v>
      </c>
      <c r="ED104">
        <v>-9.397035647280039E-4</v>
      </c>
      <c r="EE104">
        <v>1.425778645503922E-3</v>
      </c>
      <c r="EF104">
        <v>1</v>
      </c>
      <c r="EG104">
        <v>3</v>
      </c>
      <c r="EH104">
        <v>3</v>
      </c>
      <c r="EI104" t="s">
        <v>305</v>
      </c>
      <c r="EJ104">
        <v>100</v>
      </c>
      <c r="EK104">
        <v>100</v>
      </c>
      <c r="EL104">
        <v>2.1909999999999998</v>
      </c>
      <c r="EM104">
        <v>0.115</v>
      </c>
      <c r="EN104">
        <v>1.5776492377063669</v>
      </c>
      <c r="EO104">
        <v>1.948427853356016E-3</v>
      </c>
      <c r="EP104">
        <v>-1.17243448438673E-6</v>
      </c>
      <c r="EQ104">
        <v>3.7522437633766031E-10</v>
      </c>
      <c r="ER104">
        <v>-5.1092412668717141E-2</v>
      </c>
      <c r="ES104">
        <v>1.324990706552629E-3</v>
      </c>
      <c r="ET104">
        <v>4.5198677459254959E-4</v>
      </c>
      <c r="EU104">
        <v>-2.6198240979392152E-7</v>
      </c>
      <c r="EV104">
        <v>2</v>
      </c>
      <c r="EW104">
        <v>2078</v>
      </c>
      <c r="EX104">
        <v>1</v>
      </c>
      <c r="EY104">
        <v>28</v>
      </c>
      <c r="EZ104">
        <v>1.5</v>
      </c>
      <c r="FA104">
        <v>1.6</v>
      </c>
      <c r="FB104">
        <v>1.6210899999999999</v>
      </c>
      <c r="FC104">
        <v>2.5402800000000001</v>
      </c>
      <c r="FD104">
        <v>2.8491200000000001</v>
      </c>
      <c r="FE104">
        <v>3.1823700000000001</v>
      </c>
      <c r="FF104">
        <v>3.0981399999999999</v>
      </c>
      <c r="FG104">
        <v>2.4291999999999998</v>
      </c>
      <c r="FH104">
        <v>33.805700000000002</v>
      </c>
      <c r="FI104">
        <v>15.121499999999999</v>
      </c>
      <c r="FJ104">
        <v>18</v>
      </c>
      <c r="FK104">
        <v>1061.93</v>
      </c>
      <c r="FL104">
        <v>753.10699999999997</v>
      </c>
      <c r="FM104">
        <v>25</v>
      </c>
      <c r="FN104">
        <v>23.508500000000002</v>
      </c>
      <c r="FO104">
        <v>30.0001</v>
      </c>
      <c r="FP104">
        <v>23.2606</v>
      </c>
      <c r="FQ104">
        <v>23.330100000000002</v>
      </c>
      <c r="FR104">
        <v>32.468899999999998</v>
      </c>
      <c r="FS104">
        <v>13.788399999999999</v>
      </c>
      <c r="FT104">
        <v>60.637599999999999</v>
      </c>
      <c r="FU104">
        <v>25</v>
      </c>
      <c r="FV104">
        <v>400</v>
      </c>
      <c r="FW104">
        <v>17.872</v>
      </c>
      <c r="FX104">
        <v>101.399</v>
      </c>
      <c r="FY104">
        <v>101.661</v>
      </c>
    </row>
    <row r="105" spans="1:181" x14ac:dyDescent="0.2">
      <c r="A105">
        <v>87</v>
      </c>
      <c r="B105">
        <v>1634253348.5</v>
      </c>
      <c r="C105">
        <v>3328</v>
      </c>
      <c r="D105" t="s">
        <v>507</v>
      </c>
      <c r="E105" t="s">
        <v>508</v>
      </c>
      <c r="F105" t="s">
        <v>300</v>
      </c>
      <c r="G105">
        <v>1634253348.5</v>
      </c>
      <c r="H105">
        <f t="shared" si="92"/>
        <v>5.4477917167413964E-5</v>
      </c>
      <c r="I105">
        <f t="shared" si="93"/>
        <v>5.4477917167413965E-2</v>
      </c>
      <c r="J105">
        <f t="shared" si="94"/>
        <v>-0.25346516000033936</v>
      </c>
      <c r="K105">
        <f t="shared" si="95"/>
        <v>400.16</v>
      </c>
      <c r="L105">
        <f t="shared" si="96"/>
        <v>514.46534265035564</v>
      </c>
      <c r="M105">
        <f t="shared" si="97"/>
        <v>46.254287135218078</v>
      </c>
      <c r="N105">
        <f t="shared" si="98"/>
        <v>35.977380798240006</v>
      </c>
      <c r="O105">
        <f t="shared" si="99"/>
        <v>3.2009488825007174E-3</v>
      </c>
      <c r="P105">
        <f t="shared" si="100"/>
        <v>2.7453847116129517</v>
      </c>
      <c r="Q105">
        <f t="shared" si="101"/>
        <v>3.198876938268513E-3</v>
      </c>
      <c r="R105">
        <f t="shared" si="102"/>
        <v>1.9994841262265923E-3</v>
      </c>
      <c r="S105">
        <f t="shared" si="103"/>
        <v>0</v>
      </c>
      <c r="T105">
        <f t="shared" si="104"/>
        <v>25.155231070220278</v>
      </c>
      <c r="U105">
        <f t="shared" si="105"/>
        <v>24.604099999999999</v>
      </c>
      <c r="V105">
        <f t="shared" si="106"/>
        <v>3.1053965501432663</v>
      </c>
      <c r="W105">
        <f t="shared" si="107"/>
        <v>50.260900302992006</v>
      </c>
      <c r="X105">
        <f t="shared" si="108"/>
        <v>1.6144328169774</v>
      </c>
      <c r="Y105">
        <f t="shared" si="109"/>
        <v>3.2121048513754809</v>
      </c>
      <c r="Z105">
        <f t="shared" si="110"/>
        <v>1.4909637331658663</v>
      </c>
      <c r="AA105">
        <f t="shared" si="111"/>
        <v>-2.4024761470829556</v>
      </c>
      <c r="AB105">
        <f t="shared" si="112"/>
        <v>83.802798040137048</v>
      </c>
      <c r="AC105">
        <f t="shared" si="113"/>
        <v>6.4494463636495398</v>
      </c>
      <c r="AD105">
        <f t="shared" si="114"/>
        <v>87.849768256703626</v>
      </c>
      <c r="AE105">
        <v>0</v>
      </c>
      <c r="AF105">
        <v>0</v>
      </c>
      <c r="AG105">
        <f t="shared" si="115"/>
        <v>1</v>
      </c>
      <c r="AH105">
        <f t="shared" si="116"/>
        <v>0</v>
      </c>
      <c r="AI105">
        <f t="shared" si="117"/>
        <v>47801.928466202597</v>
      </c>
      <c r="AJ105" t="s">
        <v>302</v>
      </c>
      <c r="AK105" t="s">
        <v>302</v>
      </c>
      <c r="AL105">
        <v>0</v>
      </c>
      <c r="AM105">
        <v>0</v>
      </c>
      <c r="AN105" t="e">
        <f t="shared" si="118"/>
        <v>#DIV/0!</v>
      </c>
      <c r="AO105">
        <v>0</v>
      </c>
      <c r="AP105" t="s">
        <v>302</v>
      </c>
      <c r="AQ105" t="s">
        <v>302</v>
      </c>
      <c r="AR105">
        <v>0</v>
      </c>
      <c r="AS105">
        <v>0</v>
      </c>
      <c r="AT105" t="e">
        <f t="shared" si="119"/>
        <v>#DIV/0!</v>
      </c>
      <c r="AU105">
        <v>0.5</v>
      </c>
      <c r="AV105">
        <f t="shared" si="120"/>
        <v>0</v>
      </c>
      <c r="AW105">
        <f t="shared" si="121"/>
        <v>-0.25346516000033936</v>
      </c>
      <c r="AX105" t="e">
        <f t="shared" si="122"/>
        <v>#DIV/0!</v>
      </c>
      <c r="AY105" t="e">
        <f t="shared" si="123"/>
        <v>#DIV/0!</v>
      </c>
      <c r="AZ105" t="e">
        <f t="shared" si="124"/>
        <v>#DIV/0!</v>
      </c>
      <c r="BA105" t="e">
        <f t="shared" si="125"/>
        <v>#DIV/0!</v>
      </c>
      <c r="BB105" t="s">
        <v>302</v>
      </c>
      <c r="BC105">
        <v>0</v>
      </c>
      <c r="BD105" t="e">
        <f t="shared" si="126"/>
        <v>#DIV/0!</v>
      </c>
      <c r="BE105" t="e">
        <f t="shared" si="127"/>
        <v>#DIV/0!</v>
      </c>
      <c r="BF105" t="e">
        <f t="shared" si="128"/>
        <v>#DIV/0!</v>
      </c>
      <c r="BG105" t="e">
        <f t="shared" si="129"/>
        <v>#DIV/0!</v>
      </c>
      <c r="BH105" t="e">
        <f t="shared" si="130"/>
        <v>#DIV/0!</v>
      </c>
      <c r="BI105" t="e">
        <f t="shared" si="131"/>
        <v>#DIV/0!</v>
      </c>
      <c r="BJ105" t="e">
        <f t="shared" si="132"/>
        <v>#DIV/0!</v>
      </c>
      <c r="BK105" t="e">
        <f t="shared" si="133"/>
        <v>#DIV/0!</v>
      </c>
      <c r="BL105">
        <f t="shared" si="134"/>
        <v>0</v>
      </c>
      <c r="BM105">
        <f t="shared" si="135"/>
        <v>0</v>
      </c>
      <c r="BN105">
        <f t="shared" si="136"/>
        <v>0</v>
      </c>
      <c r="BO105">
        <f t="shared" si="137"/>
        <v>0</v>
      </c>
      <c r="BP105">
        <v>6</v>
      </c>
      <c r="BQ105">
        <v>0.5</v>
      </c>
      <c r="BR105" t="s">
        <v>303</v>
      </c>
      <c r="BS105">
        <v>1634253348.5</v>
      </c>
      <c r="BT105">
        <v>400.16</v>
      </c>
      <c r="BU105">
        <v>400.02100000000002</v>
      </c>
      <c r="BV105">
        <v>17.956600000000002</v>
      </c>
      <c r="BW105">
        <v>17.924499999999998</v>
      </c>
      <c r="BX105">
        <v>397.96899999999999</v>
      </c>
      <c r="BY105">
        <v>17.8416</v>
      </c>
      <c r="BZ105">
        <v>999.99400000000003</v>
      </c>
      <c r="CA105">
        <v>89.807400000000001</v>
      </c>
      <c r="CB105">
        <v>0.100089</v>
      </c>
      <c r="CC105">
        <v>25.170300000000001</v>
      </c>
      <c r="CD105">
        <v>24.604099999999999</v>
      </c>
      <c r="CE105">
        <v>999.9</v>
      </c>
      <c r="CF105">
        <v>0</v>
      </c>
      <c r="CG105">
        <v>0</v>
      </c>
      <c r="CH105">
        <v>10005</v>
      </c>
      <c r="CI105">
        <v>0</v>
      </c>
      <c r="CJ105">
        <v>1.5289399999999999E-3</v>
      </c>
      <c r="CK105">
        <v>0</v>
      </c>
      <c r="CL105">
        <v>0</v>
      </c>
      <c r="CM105">
        <v>0</v>
      </c>
      <c r="CN105">
        <v>0</v>
      </c>
      <c r="CO105">
        <v>4.42</v>
      </c>
      <c r="CP105">
        <v>0</v>
      </c>
      <c r="CQ105">
        <v>-5.77</v>
      </c>
      <c r="CR105">
        <v>-0.45</v>
      </c>
      <c r="CS105">
        <v>35.25</v>
      </c>
      <c r="CT105">
        <v>38.5</v>
      </c>
      <c r="CU105">
        <v>36</v>
      </c>
      <c r="CV105">
        <v>37.25</v>
      </c>
      <c r="CW105">
        <v>34.811999999999998</v>
      </c>
      <c r="CX105">
        <v>0</v>
      </c>
      <c r="CY105">
        <v>0</v>
      </c>
      <c r="CZ105">
        <v>0</v>
      </c>
      <c r="DA105">
        <v>3272.2999999523158</v>
      </c>
      <c r="DB105">
        <v>0</v>
      </c>
      <c r="DC105">
        <v>2.3250000000000002</v>
      </c>
      <c r="DD105">
        <v>-2.354529846569795</v>
      </c>
      <c r="DE105">
        <v>7.8885469677154987</v>
      </c>
      <c r="DF105">
        <v>-7.5638461538461534</v>
      </c>
      <c r="DG105">
        <v>15</v>
      </c>
      <c r="DH105">
        <v>1634253252</v>
      </c>
      <c r="DI105" t="s">
        <v>506</v>
      </c>
      <c r="DJ105">
        <v>1634253252</v>
      </c>
      <c r="DK105">
        <v>1634253249.5</v>
      </c>
      <c r="DL105">
        <v>140</v>
      </c>
      <c r="DM105">
        <v>-0.1</v>
      </c>
      <c r="DN105">
        <v>-1E-3</v>
      </c>
      <c r="DO105">
        <v>2.1909999999999998</v>
      </c>
      <c r="DP105">
        <v>0.115</v>
      </c>
      <c r="DQ105">
        <v>400</v>
      </c>
      <c r="DR105">
        <v>18</v>
      </c>
      <c r="DS105">
        <v>1.27</v>
      </c>
      <c r="DT105">
        <v>0.64</v>
      </c>
      <c r="DU105">
        <v>0.159088138175</v>
      </c>
      <c r="DV105">
        <v>-0.1372622425778616</v>
      </c>
      <c r="DW105">
        <v>7.3682122575525741E-2</v>
      </c>
      <c r="DX105">
        <v>1</v>
      </c>
      <c r="DY105">
        <v>2.252424242424242</v>
      </c>
      <c r="DZ105">
        <v>-2.2539942198153722</v>
      </c>
      <c r="EA105">
        <v>1.873845552160502</v>
      </c>
      <c r="EB105">
        <v>0</v>
      </c>
      <c r="EC105">
        <v>3.3950899999999999E-2</v>
      </c>
      <c r="ED105">
        <v>-1.6323329831144519E-2</v>
      </c>
      <c r="EE105">
        <v>2.1464085057369669E-3</v>
      </c>
      <c r="EF105">
        <v>1</v>
      </c>
      <c r="EG105">
        <v>2</v>
      </c>
      <c r="EH105">
        <v>3</v>
      </c>
      <c r="EI105" t="s">
        <v>309</v>
      </c>
      <c r="EJ105">
        <v>100</v>
      </c>
      <c r="EK105">
        <v>100</v>
      </c>
      <c r="EL105">
        <v>2.1909999999999998</v>
      </c>
      <c r="EM105">
        <v>0.115</v>
      </c>
      <c r="EN105">
        <v>1.5776492377063669</v>
      </c>
      <c r="EO105">
        <v>1.948427853356016E-3</v>
      </c>
      <c r="EP105">
        <v>-1.17243448438673E-6</v>
      </c>
      <c r="EQ105">
        <v>3.7522437633766031E-10</v>
      </c>
      <c r="ER105">
        <v>-5.1092412668717141E-2</v>
      </c>
      <c r="ES105">
        <v>1.324990706552629E-3</v>
      </c>
      <c r="ET105">
        <v>4.5198677459254959E-4</v>
      </c>
      <c r="EU105">
        <v>-2.6198240979392152E-7</v>
      </c>
      <c r="EV105">
        <v>2</v>
      </c>
      <c r="EW105">
        <v>2078</v>
      </c>
      <c r="EX105">
        <v>1</v>
      </c>
      <c r="EY105">
        <v>28</v>
      </c>
      <c r="EZ105">
        <v>1.6</v>
      </c>
      <c r="FA105">
        <v>1.6</v>
      </c>
      <c r="FB105">
        <v>1.6210899999999999</v>
      </c>
      <c r="FC105">
        <v>2.5402800000000001</v>
      </c>
      <c r="FD105">
        <v>2.8491200000000001</v>
      </c>
      <c r="FE105">
        <v>3.1823700000000001</v>
      </c>
      <c r="FF105">
        <v>3.0981399999999999</v>
      </c>
      <c r="FG105">
        <v>2.3852500000000001</v>
      </c>
      <c r="FH105">
        <v>33.783200000000001</v>
      </c>
      <c r="FI105">
        <v>15.1127</v>
      </c>
      <c r="FJ105">
        <v>18</v>
      </c>
      <c r="FK105">
        <v>1060.93</v>
      </c>
      <c r="FL105">
        <v>752.87300000000005</v>
      </c>
      <c r="FM105">
        <v>24.9998</v>
      </c>
      <c r="FN105">
        <v>23.508500000000002</v>
      </c>
      <c r="FO105">
        <v>30</v>
      </c>
      <c r="FP105">
        <v>23.2606</v>
      </c>
      <c r="FQ105">
        <v>23.330100000000002</v>
      </c>
      <c r="FR105">
        <v>32.469099999999997</v>
      </c>
      <c r="FS105">
        <v>13.788399999999999</v>
      </c>
      <c r="FT105">
        <v>60.637599999999999</v>
      </c>
      <c r="FU105">
        <v>25</v>
      </c>
      <c r="FV105">
        <v>400</v>
      </c>
      <c r="FW105">
        <v>17.872</v>
      </c>
      <c r="FX105">
        <v>101.399</v>
      </c>
      <c r="FY105">
        <v>101.65900000000001</v>
      </c>
    </row>
    <row r="106" spans="1:181" x14ac:dyDescent="0.2">
      <c r="A106">
        <v>88</v>
      </c>
      <c r="B106">
        <v>1634253353.5</v>
      </c>
      <c r="C106">
        <v>3333</v>
      </c>
      <c r="D106" t="s">
        <v>509</v>
      </c>
      <c r="E106" t="s">
        <v>510</v>
      </c>
      <c r="F106" t="s">
        <v>300</v>
      </c>
      <c r="G106">
        <v>1634253353.5</v>
      </c>
      <c r="H106">
        <f t="shared" si="92"/>
        <v>5.5836623672898894E-5</v>
      </c>
      <c r="I106">
        <f t="shared" si="93"/>
        <v>5.5836623672898891E-2</v>
      </c>
      <c r="J106">
        <f t="shared" si="94"/>
        <v>-0.21401037989028457</v>
      </c>
      <c r="K106">
        <f t="shared" si="95"/>
        <v>400.12799999999999</v>
      </c>
      <c r="L106">
        <f t="shared" si="96"/>
        <v>492.24459191571248</v>
      </c>
      <c r="M106">
        <f t="shared" si="97"/>
        <v>44.255542331020813</v>
      </c>
      <c r="N106">
        <f t="shared" si="98"/>
        <v>35.973745436006404</v>
      </c>
      <c r="O106">
        <f t="shared" si="99"/>
        <v>3.2863483185140946E-3</v>
      </c>
      <c r="P106">
        <f t="shared" si="100"/>
        <v>2.7456728099746384</v>
      </c>
      <c r="Q106">
        <f t="shared" si="101"/>
        <v>3.2841646127015705E-3</v>
      </c>
      <c r="R106">
        <f t="shared" si="102"/>
        <v>2.0527989546976115E-3</v>
      </c>
      <c r="S106">
        <f t="shared" si="103"/>
        <v>0</v>
      </c>
      <c r="T106">
        <f t="shared" si="104"/>
        <v>25.150556700193935</v>
      </c>
      <c r="U106">
        <f t="shared" si="105"/>
        <v>24.5913</v>
      </c>
      <c r="V106">
        <f t="shared" si="106"/>
        <v>3.1030204705388638</v>
      </c>
      <c r="W106">
        <f t="shared" si="107"/>
        <v>50.278030309760609</v>
      </c>
      <c r="X106">
        <f t="shared" si="108"/>
        <v>1.6145696062573001</v>
      </c>
      <c r="Y106">
        <f t="shared" si="109"/>
        <v>3.2112825349561462</v>
      </c>
      <c r="Z106">
        <f t="shared" si="110"/>
        <v>1.4884508642815637</v>
      </c>
      <c r="AA106">
        <f t="shared" si="111"/>
        <v>-2.4623951039748411</v>
      </c>
      <c r="AB106">
        <f t="shared" si="112"/>
        <v>85.069802291768411</v>
      </c>
      <c r="AC106">
        <f t="shared" si="113"/>
        <v>6.5457043140900142</v>
      </c>
      <c r="AD106">
        <f t="shared" si="114"/>
        <v>89.153111501883586</v>
      </c>
      <c r="AE106">
        <v>0</v>
      </c>
      <c r="AF106">
        <v>0</v>
      </c>
      <c r="AG106">
        <f t="shared" si="115"/>
        <v>1</v>
      </c>
      <c r="AH106">
        <f t="shared" si="116"/>
        <v>0</v>
      </c>
      <c r="AI106">
        <f t="shared" si="117"/>
        <v>47810.418385609089</v>
      </c>
      <c r="AJ106" t="s">
        <v>302</v>
      </c>
      <c r="AK106" t="s">
        <v>302</v>
      </c>
      <c r="AL106">
        <v>0</v>
      </c>
      <c r="AM106">
        <v>0</v>
      </c>
      <c r="AN106" t="e">
        <f t="shared" si="118"/>
        <v>#DIV/0!</v>
      </c>
      <c r="AO106">
        <v>0</v>
      </c>
      <c r="AP106" t="s">
        <v>302</v>
      </c>
      <c r="AQ106" t="s">
        <v>302</v>
      </c>
      <c r="AR106">
        <v>0</v>
      </c>
      <c r="AS106">
        <v>0</v>
      </c>
      <c r="AT106" t="e">
        <f t="shared" si="119"/>
        <v>#DIV/0!</v>
      </c>
      <c r="AU106">
        <v>0.5</v>
      </c>
      <c r="AV106">
        <f t="shared" si="120"/>
        <v>0</v>
      </c>
      <c r="AW106">
        <f t="shared" si="121"/>
        <v>-0.21401037989028457</v>
      </c>
      <c r="AX106" t="e">
        <f t="shared" si="122"/>
        <v>#DIV/0!</v>
      </c>
      <c r="AY106" t="e">
        <f t="shared" si="123"/>
        <v>#DIV/0!</v>
      </c>
      <c r="AZ106" t="e">
        <f t="shared" si="124"/>
        <v>#DIV/0!</v>
      </c>
      <c r="BA106" t="e">
        <f t="shared" si="125"/>
        <v>#DIV/0!</v>
      </c>
      <c r="BB106" t="s">
        <v>302</v>
      </c>
      <c r="BC106">
        <v>0</v>
      </c>
      <c r="BD106" t="e">
        <f t="shared" si="126"/>
        <v>#DIV/0!</v>
      </c>
      <c r="BE106" t="e">
        <f t="shared" si="127"/>
        <v>#DIV/0!</v>
      </c>
      <c r="BF106" t="e">
        <f t="shared" si="128"/>
        <v>#DIV/0!</v>
      </c>
      <c r="BG106" t="e">
        <f t="shared" si="129"/>
        <v>#DIV/0!</v>
      </c>
      <c r="BH106" t="e">
        <f t="shared" si="130"/>
        <v>#DIV/0!</v>
      </c>
      <c r="BI106" t="e">
        <f t="shared" si="131"/>
        <v>#DIV/0!</v>
      </c>
      <c r="BJ106" t="e">
        <f t="shared" si="132"/>
        <v>#DIV/0!</v>
      </c>
      <c r="BK106" t="e">
        <f t="shared" si="133"/>
        <v>#DIV/0!</v>
      </c>
      <c r="BL106">
        <f t="shared" si="134"/>
        <v>0</v>
      </c>
      <c r="BM106">
        <f t="shared" si="135"/>
        <v>0</v>
      </c>
      <c r="BN106">
        <f t="shared" si="136"/>
        <v>0</v>
      </c>
      <c r="BO106">
        <f t="shared" si="137"/>
        <v>0</v>
      </c>
      <c r="BP106">
        <v>6</v>
      </c>
      <c r="BQ106">
        <v>0.5</v>
      </c>
      <c r="BR106" t="s">
        <v>303</v>
      </c>
      <c r="BS106">
        <v>1634253353.5</v>
      </c>
      <c r="BT106">
        <v>400.12799999999999</v>
      </c>
      <c r="BU106">
        <v>400.01299999999998</v>
      </c>
      <c r="BV106">
        <v>17.958500000000001</v>
      </c>
      <c r="BW106">
        <v>17.925599999999999</v>
      </c>
      <c r="BX106">
        <v>397.93700000000001</v>
      </c>
      <c r="BY106">
        <v>17.843499999999999</v>
      </c>
      <c r="BZ106">
        <v>1000.01</v>
      </c>
      <c r="CA106">
        <v>89.805700000000002</v>
      </c>
      <c r="CB106">
        <v>9.9893800000000005E-2</v>
      </c>
      <c r="CC106">
        <v>25.166</v>
      </c>
      <c r="CD106">
        <v>24.5913</v>
      </c>
      <c r="CE106">
        <v>999.9</v>
      </c>
      <c r="CF106">
        <v>0</v>
      </c>
      <c r="CG106">
        <v>0</v>
      </c>
      <c r="CH106">
        <v>10006.9</v>
      </c>
      <c r="CI106">
        <v>0</v>
      </c>
      <c r="CJ106">
        <v>1.5289399999999999E-3</v>
      </c>
      <c r="CK106">
        <v>0</v>
      </c>
      <c r="CL106">
        <v>0</v>
      </c>
      <c r="CM106">
        <v>0</v>
      </c>
      <c r="CN106">
        <v>0</v>
      </c>
      <c r="CO106">
        <v>-1.95</v>
      </c>
      <c r="CP106">
        <v>0</v>
      </c>
      <c r="CQ106">
        <v>-6.93</v>
      </c>
      <c r="CR106">
        <v>-1.86</v>
      </c>
      <c r="CS106">
        <v>34.311999999999998</v>
      </c>
      <c r="CT106">
        <v>38.561999999999998</v>
      </c>
      <c r="CU106">
        <v>36.186999999999998</v>
      </c>
      <c r="CV106">
        <v>37.436999999999998</v>
      </c>
      <c r="CW106">
        <v>34.875</v>
      </c>
      <c r="CX106">
        <v>0</v>
      </c>
      <c r="CY106">
        <v>0</v>
      </c>
      <c r="CZ106">
        <v>0</v>
      </c>
      <c r="DA106">
        <v>3277.099999904633</v>
      </c>
      <c r="DB106">
        <v>0</v>
      </c>
      <c r="DC106">
        <v>2.092307692307692</v>
      </c>
      <c r="DD106">
        <v>-14.40957259123936</v>
      </c>
      <c r="DE106">
        <v>2.1500854808717769</v>
      </c>
      <c r="DF106">
        <v>-7.1388461538461554</v>
      </c>
      <c r="DG106">
        <v>15</v>
      </c>
      <c r="DH106">
        <v>1634253252</v>
      </c>
      <c r="DI106" t="s">
        <v>506</v>
      </c>
      <c r="DJ106">
        <v>1634253252</v>
      </c>
      <c r="DK106">
        <v>1634253249.5</v>
      </c>
      <c r="DL106">
        <v>140</v>
      </c>
      <c r="DM106">
        <v>-0.1</v>
      </c>
      <c r="DN106">
        <v>-1E-3</v>
      </c>
      <c r="DO106">
        <v>2.1909999999999998</v>
      </c>
      <c r="DP106">
        <v>0.115</v>
      </c>
      <c r="DQ106">
        <v>400</v>
      </c>
      <c r="DR106">
        <v>18</v>
      </c>
      <c r="DS106">
        <v>1.27</v>
      </c>
      <c r="DT106">
        <v>0.64</v>
      </c>
      <c r="DU106">
        <v>0.15711596817500001</v>
      </c>
      <c r="DV106">
        <v>-0.39356613308442823</v>
      </c>
      <c r="DW106">
        <v>7.3001858556800331E-2</v>
      </c>
      <c r="DX106">
        <v>1</v>
      </c>
      <c r="DY106">
        <v>2.0154285714285711</v>
      </c>
      <c r="DZ106">
        <v>-4.6555772994129194</v>
      </c>
      <c r="EA106">
        <v>2.0618567815818589</v>
      </c>
      <c r="EB106">
        <v>0</v>
      </c>
      <c r="EC106">
        <v>3.3256532500000012E-2</v>
      </c>
      <c r="ED106">
        <v>-1.2217685178236491E-2</v>
      </c>
      <c r="EE106">
        <v>1.845190102724853E-3</v>
      </c>
      <c r="EF106">
        <v>1</v>
      </c>
      <c r="EG106">
        <v>2</v>
      </c>
      <c r="EH106">
        <v>3</v>
      </c>
      <c r="EI106" t="s">
        <v>309</v>
      </c>
      <c r="EJ106">
        <v>100</v>
      </c>
      <c r="EK106">
        <v>100</v>
      </c>
      <c r="EL106">
        <v>2.1909999999999998</v>
      </c>
      <c r="EM106">
        <v>0.115</v>
      </c>
      <c r="EN106">
        <v>1.5776492377063669</v>
      </c>
      <c r="EO106">
        <v>1.948427853356016E-3</v>
      </c>
      <c r="EP106">
        <v>-1.17243448438673E-6</v>
      </c>
      <c r="EQ106">
        <v>3.7522437633766031E-10</v>
      </c>
      <c r="ER106">
        <v>-5.1092412668717141E-2</v>
      </c>
      <c r="ES106">
        <v>1.324990706552629E-3</v>
      </c>
      <c r="ET106">
        <v>4.5198677459254959E-4</v>
      </c>
      <c r="EU106">
        <v>-2.6198240979392152E-7</v>
      </c>
      <c r="EV106">
        <v>2</v>
      </c>
      <c r="EW106">
        <v>2078</v>
      </c>
      <c r="EX106">
        <v>1</v>
      </c>
      <c r="EY106">
        <v>28</v>
      </c>
      <c r="EZ106">
        <v>1.7</v>
      </c>
      <c r="FA106">
        <v>1.7</v>
      </c>
      <c r="FB106">
        <v>1.6210899999999999</v>
      </c>
      <c r="FC106">
        <v>2.5415000000000001</v>
      </c>
      <c r="FD106">
        <v>2.8491200000000001</v>
      </c>
      <c r="FE106">
        <v>3.1823700000000001</v>
      </c>
      <c r="FF106">
        <v>3.0981399999999999</v>
      </c>
      <c r="FG106">
        <v>2.3791500000000001</v>
      </c>
      <c r="FH106">
        <v>33.783200000000001</v>
      </c>
      <c r="FI106">
        <v>15.1127</v>
      </c>
      <c r="FJ106">
        <v>18</v>
      </c>
      <c r="FK106">
        <v>1061.8</v>
      </c>
      <c r="FL106">
        <v>752.827</v>
      </c>
      <c r="FM106">
        <v>24.999700000000001</v>
      </c>
      <c r="FN106">
        <v>23.508500000000002</v>
      </c>
      <c r="FO106">
        <v>30.0001</v>
      </c>
      <c r="FP106">
        <v>23.2606</v>
      </c>
      <c r="FQ106">
        <v>23.330100000000002</v>
      </c>
      <c r="FR106">
        <v>32.4694</v>
      </c>
      <c r="FS106">
        <v>13.788399999999999</v>
      </c>
      <c r="FT106">
        <v>60.637599999999999</v>
      </c>
      <c r="FU106">
        <v>25</v>
      </c>
      <c r="FV106">
        <v>400</v>
      </c>
      <c r="FW106">
        <v>17.872</v>
      </c>
      <c r="FX106">
        <v>101.39700000000001</v>
      </c>
      <c r="FY106">
        <v>101.65900000000001</v>
      </c>
    </row>
    <row r="107" spans="1:181" x14ac:dyDescent="0.2">
      <c r="A107">
        <v>89</v>
      </c>
      <c r="B107">
        <v>1634253358.5</v>
      </c>
      <c r="C107">
        <v>3338</v>
      </c>
      <c r="D107" t="s">
        <v>511</v>
      </c>
      <c r="E107" t="s">
        <v>512</v>
      </c>
      <c r="F107" t="s">
        <v>300</v>
      </c>
      <c r="G107">
        <v>1634253358.5</v>
      </c>
      <c r="H107">
        <f t="shared" si="92"/>
        <v>5.6175220150476947E-5</v>
      </c>
      <c r="I107">
        <f t="shared" si="93"/>
        <v>5.6175220150476948E-2</v>
      </c>
      <c r="J107">
        <f t="shared" si="94"/>
        <v>-0.29581020767656202</v>
      </c>
      <c r="K107">
        <f t="shared" si="95"/>
        <v>400.15</v>
      </c>
      <c r="L107">
        <f t="shared" si="96"/>
        <v>530.87344218328565</v>
      </c>
      <c r="M107">
        <f t="shared" si="97"/>
        <v>47.728344522408676</v>
      </c>
      <c r="N107">
        <f t="shared" si="98"/>
        <v>35.975612157384994</v>
      </c>
      <c r="O107">
        <f t="shared" si="99"/>
        <v>3.3024114705155054E-3</v>
      </c>
      <c r="P107">
        <f t="shared" si="100"/>
        <v>2.7481941275928885</v>
      </c>
      <c r="Q107">
        <f t="shared" si="101"/>
        <v>3.3002083946461667E-3</v>
      </c>
      <c r="R107">
        <f t="shared" si="102"/>
        <v>2.0628280571400853E-3</v>
      </c>
      <c r="S107">
        <f t="shared" si="103"/>
        <v>0</v>
      </c>
      <c r="T107">
        <f t="shared" si="104"/>
        <v>25.147176248244186</v>
      </c>
      <c r="U107">
        <f t="shared" si="105"/>
        <v>24.601099999999999</v>
      </c>
      <c r="V107">
        <f t="shared" si="106"/>
        <v>3.1048395138487832</v>
      </c>
      <c r="W107">
        <f t="shared" si="107"/>
        <v>50.290835718820922</v>
      </c>
      <c r="X107">
        <f t="shared" si="108"/>
        <v>1.6146635114376398</v>
      </c>
      <c r="Y107">
        <f t="shared" si="109"/>
        <v>3.2106515796741184</v>
      </c>
      <c r="Z107">
        <f t="shared" si="110"/>
        <v>1.4901760024111435</v>
      </c>
      <c r="AA107">
        <f t="shared" si="111"/>
        <v>-2.4773272086360332</v>
      </c>
      <c r="AB107">
        <f t="shared" si="112"/>
        <v>83.207016438692335</v>
      </c>
      <c r="AC107">
        <f t="shared" si="113"/>
        <v>6.3967073479650907</v>
      </c>
      <c r="AD107">
        <f t="shared" si="114"/>
        <v>87.126396578021399</v>
      </c>
      <c r="AE107">
        <v>0</v>
      </c>
      <c r="AF107">
        <v>0</v>
      </c>
      <c r="AG107">
        <f t="shared" si="115"/>
        <v>1</v>
      </c>
      <c r="AH107">
        <f t="shared" si="116"/>
        <v>0</v>
      </c>
      <c r="AI107">
        <f t="shared" si="117"/>
        <v>47879.551715459151</v>
      </c>
      <c r="AJ107" t="s">
        <v>302</v>
      </c>
      <c r="AK107" t="s">
        <v>302</v>
      </c>
      <c r="AL107">
        <v>0</v>
      </c>
      <c r="AM107">
        <v>0</v>
      </c>
      <c r="AN107" t="e">
        <f t="shared" si="118"/>
        <v>#DIV/0!</v>
      </c>
      <c r="AO107">
        <v>0</v>
      </c>
      <c r="AP107" t="s">
        <v>302</v>
      </c>
      <c r="AQ107" t="s">
        <v>302</v>
      </c>
      <c r="AR107">
        <v>0</v>
      </c>
      <c r="AS107">
        <v>0</v>
      </c>
      <c r="AT107" t="e">
        <f t="shared" si="119"/>
        <v>#DIV/0!</v>
      </c>
      <c r="AU107">
        <v>0.5</v>
      </c>
      <c r="AV107">
        <f t="shared" si="120"/>
        <v>0</v>
      </c>
      <c r="AW107">
        <f t="shared" si="121"/>
        <v>-0.29581020767656202</v>
      </c>
      <c r="AX107" t="e">
        <f t="shared" si="122"/>
        <v>#DIV/0!</v>
      </c>
      <c r="AY107" t="e">
        <f t="shared" si="123"/>
        <v>#DIV/0!</v>
      </c>
      <c r="AZ107" t="e">
        <f t="shared" si="124"/>
        <v>#DIV/0!</v>
      </c>
      <c r="BA107" t="e">
        <f t="shared" si="125"/>
        <v>#DIV/0!</v>
      </c>
      <c r="BB107" t="s">
        <v>302</v>
      </c>
      <c r="BC107">
        <v>0</v>
      </c>
      <c r="BD107" t="e">
        <f t="shared" si="126"/>
        <v>#DIV/0!</v>
      </c>
      <c r="BE107" t="e">
        <f t="shared" si="127"/>
        <v>#DIV/0!</v>
      </c>
      <c r="BF107" t="e">
        <f t="shared" si="128"/>
        <v>#DIV/0!</v>
      </c>
      <c r="BG107" t="e">
        <f t="shared" si="129"/>
        <v>#DIV/0!</v>
      </c>
      <c r="BH107" t="e">
        <f t="shared" si="130"/>
        <v>#DIV/0!</v>
      </c>
      <c r="BI107" t="e">
        <f t="shared" si="131"/>
        <v>#DIV/0!</v>
      </c>
      <c r="BJ107" t="e">
        <f t="shared" si="132"/>
        <v>#DIV/0!</v>
      </c>
      <c r="BK107" t="e">
        <f t="shared" si="133"/>
        <v>#DIV/0!</v>
      </c>
      <c r="BL107">
        <f t="shared" si="134"/>
        <v>0</v>
      </c>
      <c r="BM107">
        <f t="shared" si="135"/>
        <v>0</v>
      </c>
      <c r="BN107">
        <f t="shared" si="136"/>
        <v>0</v>
      </c>
      <c r="BO107">
        <f t="shared" si="137"/>
        <v>0</v>
      </c>
      <c r="BP107">
        <v>6</v>
      </c>
      <c r="BQ107">
        <v>0.5</v>
      </c>
      <c r="BR107" t="s">
        <v>303</v>
      </c>
      <c r="BS107">
        <v>1634253358.5</v>
      </c>
      <c r="BT107">
        <v>400.15</v>
      </c>
      <c r="BU107">
        <v>399.98599999999999</v>
      </c>
      <c r="BV107">
        <v>17.959599999999998</v>
      </c>
      <c r="BW107">
        <v>17.926500000000001</v>
      </c>
      <c r="BX107">
        <v>397.959</v>
      </c>
      <c r="BY107">
        <v>17.8447</v>
      </c>
      <c r="BZ107">
        <v>999.99400000000003</v>
      </c>
      <c r="CA107">
        <v>89.805499999999995</v>
      </c>
      <c r="CB107">
        <v>9.9815899999999999E-2</v>
      </c>
      <c r="CC107">
        <v>25.162700000000001</v>
      </c>
      <c r="CD107">
        <v>24.601099999999999</v>
      </c>
      <c r="CE107">
        <v>999.9</v>
      </c>
      <c r="CF107">
        <v>0</v>
      </c>
      <c r="CG107">
        <v>0</v>
      </c>
      <c r="CH107">
        <v>10021.9</v>
      </c>
      <c r="CI107">
        <v>0</v>
      </c>
      <c r="CJ107">
        <v>1.5289399999999999E-3</v>
      </c>
      <c r="CK107">
        <v>0</v>
      </c>
      <c r="CL107">
        <v>0</v>
      </c>
      <c r="CM107">
        <v>0</v>
      </c>
      <c r="CN107">
        <v>0</v>
      </c>
      <c r="CO107">
        <v>3.39</v>
      </c>
      <c r="CP107">
        <v>0</v>
      </c>
      <c r="CQ107">
        <v>-7.24</v>
      </c>
      <c r="CR107">
        <v>-1.5</v>
      </c>
      <c r="CS107">
        <v>35.311999999999998</v>
      </c>
      <c r="CT107">
        <v>38.686999999999998</v>
      </c>
      <c r="CU107">
        <v>36.061999999999998</v>
      </c>
      <c r="CV107">
        <v>37.436999999999998</v>
      </c>
      <c r="CW107">
        <v>34.875</v>
      </c>
      <c r="CX107">
        <v>0</v>
      </c>
      <c r="CY107">
        <v>0</v>
      </c>
      <c r="CZ107">
        <v>0</v>
      </c>
      <c r="DA107">
        <v>3282.5</v>
      </c>
      <c r="DB107">
        <v>0</v>
      </c>
      <c r="DC107">
        <v>1.5960000000000001</v>
      </c>
      <c r="DD107">
        <v>3.5807692837080349</v>
      </c>
      <c r="DE107">
        <v>-10.39615390729857</v>
      </c>
      <c r="DF107">
        <v>-7.37</v>
      </c>
      <c r="DG107">
        <v>15</v>
      </c>
      <c r="DH107">
        <v>1634253252</v>
      </c>
      <c r="DI107" t="s">
        <v>506</v>
      </c>
      <c r="DJ107">
        <v>1634253252</v>
      </c>
      <c r="DK107">
        <v>1634253249.5</v>
      </c>
      <c r="DL107">
        <v>140</v>
      </c>
      <c r="DM107">
        <v>-0.1</v>
      </c>
      <c r="DN107">
        <v>-1E-3</v>
      </c>
      <c r="DO107">
        <v>2.1909999999999998</v>
      </c>
      <c r="DP107">
        <v>0.115</v>
      </c>
      <c r="DQ107">
        <v>400</v>
      </c>
      <c r="DR107">
        <v>18</v>
      </c>
      <c r="DS107">
        <v>1.27</v>
      </c>
      <c r="DT107">
        <v>0.64</v>
      </c>
      <c r="DU107">
        <v>0.12873999317500001</v>
      </c>
      <c r="DV107">
        <v>5.0363920874296343E-2</v>
      </c>
      <c r="DW107">
        <v>3.5498848481192273E-2</v>
      </c>
      <c r="DX107">
        <v>1</v>
      </c>
      <c r="DY107">
        <v>1.89</v>
      </c>
      <c r="DZ107">
        <v>-3.824575340150425</v>
      </c>
      <c r="EA107">
        <v>1.81261739431735</v>
      </c>
      <c r="EB107">
        <v>0</v>
      </c>
      <c r="EC107">
        <v>3.2816129999999999E-2</v>
      </c>
      <c r="ED107">
        <v>-5.8446754221392683E-4</v>
      </c>
      <c r="EE107">
        <v>1.41376023182858E-3</v>
      </c>
      <c r="EF107">
        <v>1</v>
      </c>
      <c r="EG107">
        <v>2</v>
      </c>
      <c r="EH107">
        <v>3</v>
      </c>
      <c r="EI107" t="s">
        <v>309</v>
      </c>
      <c r="EJ107">
        <v>100</v>
      </c>
      <c r="EK107">
        <v>100</v>
      </c>
      <c r="EL107">
        <v>2.1909999999999998</v>
      </c>
      <c r="EM107">
        <v>0.1149</v>
      </c>
      <c r="EN107">
        <v>1.5776492377063669</v>
      </c>
      <c r="EO107">
        <v>1.948427853356016E-3</v>
      </c>
      <c r="EP107">
        <v>-1.17243448438673E-6</v>
      </c>
      <c r="EQ107">
        <v>3.7522437633766031E-10</v>
      </c>
      <c r="ER107">
        <v>-5.1092412668717141E-2</v>
      </c>
      <c r="ES107">
        <v>1.324990706552629E-3</v>
      </c>
      <c r="ET107">
        <v>4.5198677459254959E-4</v>
      </c>
      <c r="EU107">
        <v>-2.6198240979392152E-7</v>
      </c>
      <c r="EV107">
        <v>2</v>
      </c>
      <c r="EW107">
        <v>2078</v>
      </c>
      <c r="EX107">
        <v>1</v>
      </c>
      <c r="EY107">
        <v>28</v>
      </c>
      <c r="EZ107">
        <v>1.8</v>
      </c>
      <c r="FA107">
        <v>1.8</v>
      </c>
      <c r="FB107">
        <v>1.6210899999999999</v>
      </c>
      <c r="FC107">
        <v>2.5463900000000002</v>
      </c>
      <c r="FD107">
        <v>2.8491200000000001</v>
      </c>
      <c r="FE107">
        <v>3.1811500000000001</v>
      </c>
      <c r="FF107">
        <v>3.0981399999999999</v>
      </c>
      <c r="FG107">
        <v>2.3815900000000001</v>
      </c>
      <c r="FH107">
        <v>33.783200000000001</v>
      </c>
      <c r="FI107">
        <v>15.103899999999999</v>
      </c>
      <c r="FJ107">
        <v>18</v>
      </c>
      <c r="FK107">
        <v>1062.8699999999999</v>
      </c>
      <c r="FL107">
        <v>752.57</v>
      </c>
      <c r="FM107">
        <v>24.9998</v>
      </c>
      <c r="FN107">
        <v>23.508500000000002</v>
      </c>
      <c r="FO107">
        <v>30.0001</v>
      </c>
      <c r="FP107">
        <v>23.2606</v>
      </c>
      <c r="FQ107">
        <v>23.330100000000002</v>
      </c>
      <c r="FR107">
        <v>32.4681</v>
      </c>
      <c r="FS107">
        <v>13.788399999999999</v>
      </c>
      <c r="FT107">
        <v>60.637599999999999</v>
      </c>
      <c r="FU107">
        <v>25</v>
      </c>
      <c r="FV107">
        <v>400</v>
      </c>
      <c r="FW107">
        <v>17.872</v>
      </c>
      <c r="FX107">
        <v>101.39700000000001</v>
      </c>
      <c r="FY107">
        <v>101.657</v>
      </c>
    </row>
    <row r="108" spans="1:181" x14ac:dyDescent="0.2">
      <c r="A108">
        <v>90</v>
      </c>
      <c r="B108">
        <v>1634253363.5</v>
      </c>
      <c r="C108">
        <v>3343</v>
      </c>
      <c r="D108" t="s">
        <v>513</v>
      </c>
      <c r="E108" t="s">
        <v>514</v>
      </c>
      <c r="F108" t="s">
        <v>300</v>
      </c>
      <c r="G108">
        <v>1634253363.5</v>
      </c>
      <c r="H108">
        <f t="shared" si="92"/>
        <v>5.4647720339113486E-5</v>
      </c>
      <c r="I108">
        <f t="shared" si="93"/>
        <v>5.4647720339113484E-2</v>
      </c>
      <c r="J108">
        <f t="shared" si="94"/>
        <v>-0.21519784445298545</v>
      </c>
      <c r="K108">
        <f t="shared" si="95"/>
        <v>400.12400000000002</v>
      </c>
      <c r="L108">
        <f t="shared" si="96"/>
        <v>495.03921451896917</v>
      </c>
      <c r="M108">
        <f t="shared" si="97"/>
        <v>44.507520362109837</v>
      </c>
      <c r="N108">
        <f t="shared" si="98"/>
        <v>35.97397247544</v>
      </c>
      <c r="O108">
        <f t="shared" si="99"/>
        <v>3.2171027064439926E-3</v>
      </c>
      <c r="P108">
        <f t="shared" si="100"/>
        <v>2.7415813469772989</v>
      </c>
      <c r="Q108">
        <f t="shared" si="101"/>
        <v>3.2150069029723435E-3</v>
      </c>
      <c r="R108">
        <f t="shared" si="102"/>
        <v>2.0095674957613698E-3</v>
      </c>
      <c r="S108">
        <f t="shared" si="103"/>
        <v>0</v>
      </c>
      <c r="T108">
        <f t="shared" si="104"/>
        <v>25.142964502647892</v>
      </c>
      <c r="U108">
        <f t="shared" si="105"/>
        <v>24.59</v>
      </c>
      <c r="V108">
        <f t="shared" si="106"/>
        <v>3.10277923886943</v>
      </c>
      <c r="W108">
        <f t="shared" si="107"/>
        <v>50.304468594777262</v>
      </c>
      <c r="X108">
        <f t="shared" si="108"/>
        <v>1.6146588719520001</v>
      </c>
      <c r="Y108">
        <f t="shared" si="109"/>
        <v>3.2097722469920655</v>
      </c>
      <c r="Z108">
        <f t="shared" si="110"/>
        <v>1.4881203669174299</v>
      </c>
      <c r="AA108">
        <f t="shared" si="111"/>
        <v>-2.4099644669549045</v>
      </c>
      <c r="AB108">
        <f t="shared" si="112"/>
        <v>83.967528285798394</v>
      </c>
      <c r="AC108">
        <f t="shared" si="113"/>
        <v>6.4702318951203717</v>
      </c>
      <c r="AD108">
        <f t="shared" si="114"/>
        <v>88.027795713963854</v>
      </c>
      <c r="AE108">
        <v>0</v>
      </c>
      <c r="AF108">
        <v>0</v>
      </c>
      <c r="AG108">
        <f t="shared" si="115"/>
        <v>1</v>
      </c>
      <c r="AH108">
        <f t="shared" si="116"/>
        <v>0</v>
      </c>
      <c r="AI108">
        <f t="shared" si="117"/>
        <v>47700.433839194935</v>
      </c>
      <c r="AJ108" t="s">
        <v>302</v>
      </c>
      <c r="AK108" t="s">
        <v>302</v>
      </c>
      <c r="AL108">
        <v>0</v>
      </c>
      <c r="AM108">
        <v>0</v>
      </c>
      <c r="AN108" t="e">
        <f t="shared" si="118"/>
        <v>#DIV/0!</v>
      </c>
      <c r="AO108">
        <v>0</v>
      </c>
      <c r="AP108" t="s">
        <v>302</v>
      </c>
      <c r="AQ108" t="s">
        <v>302</v>
      </c>
      <c r="AR108">
        <v>0</v>
      </c>
      <c r="AS108">
        <v>0</v>
      </c>
      <c r="AT108" t="e">
        <f t="shared" si="119"/>
        <v>#DIV/0!</v>
      </c>
      <c r="AU108">
        <v>0.5</v>
      </c>
      <c r="AV108">
        <f t="shared" si="120"/>
        <v>0</v>
      </c>
      <c r="AW108">
        <f t="shared" si="121"/>
        <v>-0.21519784445298545</v>
      </c>
      <c r="AX108" t="e">
        <f t="shared" si="122"/>
        <v>#DIV/0!</v>
      </c>
      <c r="AY108" t="e">
        <f t="shared" si="123"/>
        <v>#DIV/0!</v>
      </c>
      <c r="AZ108" t="e">
        <f t="shared" si="124"/>
        <v>#DIV/0!</v>
      </c>
      <c r="BA108" t="e">
        <f t="shared" si="125"/>
        <v>#DIV/0!</v>
      </c>
      <c r="BB108" t="s">
        <v>302</v>
      </c>
      <c r="BC108">
        <v>0</v>
      </c>
      <c r="BD108" t="e">
        <f t="shared" si="126"/>
        <v>#DIV/0!</v>
      </c>
      <c r="BE108" t="e">
        <f t="shared" si="127"/>
        <v>#DIV/0!</v>
      </c>
      <c r="BF108" t="e">
        <f t="shared" si="128"/>
        <v>#DIV/0!</v>
      </c>
      <c r="BG108" t="e">
        <f t="shared" si="129"/>
        <v>#DIV/0!</v>
      </c>
      <c r="BH108" t="e">
        <f t="shared" si="130"/>
        <v>#DIV/0!</v>
      </c>
      <c r="BI108" t="e">
        <f t="shared" si="131"/>
        <v>#DIV/0!</v>
      </c>
      <c r="BJ108" t="e">
        <f t="shared" si="132"/>
        <v>#DIV/0!</v>
      </c>
      <c r="BK108" t="e">
        <f t="shared" si="133"/>
        <v>#DIV/0!</v>
      </c>
      <c r="BL108">
        <f t="shared" si="134"/>
        <v>0</v>
      </c>
      <c r="BM108">
        <f t="shared" si="135"/>
        <v>0</v>
      </c>
      <c r="BN108">
        <f t="shared" si="136"/>
        <v>0</v>
      </c>
      <c r="BO108">
        <f t="shared" si="137"/>
        <v>0</v>
      </c>
      <c r="BP108">
        <v>6</v>
      </c>
      <c r="BQ108">
        <v>0.5</v>
      </c>
      <c r="BR108" t="s">
        <v>303</v>
      </c>
      <c r="BS108">
        <v>1634253363.5</v>
      </c>
      <c r="BT108">
        <v>400.12400000000002</v>
      </c>
      <c r="BU108">
        <v>400.00799999999998</v>
      </c>
      <c r="BV108">
        <v>17.959199999999999</v>
      </c>
      <c r="BW108">
        <v>17.927</v>
      </c>
      <c r="BX108">
        <v>397.93299999999999</v>
      </c>
      <c r="BY108">
        <v>17.844200000000001</v>
      </c>
      <c r="BZ108">
        <v>999.99300000000005</v>
      </c>
      <c r="CA108">
        <v>89.806799999999996</v>
      </c>
      <c r="CB108">
        <v>0.10026</v>
      </c>
      <c r="CC108">
        <v>25.158100000000001</v>
      </c>
      <c r="CD108">
        <v>24.59</v>
      </c>
      <c r="CE108">
        <v>999.9</v>
      </c>
      <c r="CF108">
        <v>0</v>
      </c>
      <c r="CG108">
        <v>0</v>
      </c>
      <c r="CH108">
        <v>9982.5</v>
      </c>
      <c r="CI108">
        <v>0</v>
      </c>
      <c r="CJ108">
        <v>1.5289399999999999E-3</v>
      </c>
      <c r="CK108">
        <v>0</v>
      </c>
      <c r="CL108">
        <v>0</v>
      </c>
      <c r="CM108">
        <v>0</v>
      </c>
      <c r="CN108">
        <v>0</v>
      </c>
      <c r="CO108">
        <v>2.72</v>
      </c>
      <c r="CP108">
        <v>0</v>
      </c>
      <c r="CQ108">
        <v>-14.32</v>
      </c>
      <c r="CR108">
        <v>-2.34</v>
      </c>
      <c r="CS108">
        <v>34.311999999999998</v>
      </c>
      <c r="CT108">
        <v>38.75</v>
      </c>
      <c r="CU108">
        <v>36.311999999999998</v>
      </c>
      <c r="CV108">
        <v>37.561999999999998</v>
      </c>
      <c r="CW108">
        <v>34.875</v>
      </c>
      <c r="CX108">
        <v>0</v>
      </c>
      <c r="CY108">
        <v>0</v>
      </c>
      <c r="CZ108">
        <v>0</v>
      </c>
      <c r="DA108">
        <v>3287.2999999523158</v>
      </c>
      <c r="DB108">
        <v>0</v>
      </c>
      <c r="DC108">
        <v>1.8320000000000001</v>
      </c>
      <c r="DD108">
        <v>6.3100000745210858</v>
      </c>
      <c r="DE108">
        <v>-6.4730770450372006</v>
      </c>
      <c r="DF108">
        <v>-7.7335999999999991</v>
      </c>
      <c r="DG108">
        <v>15</v>
      </c>
      <c r="DH108">
        <v>1634253252</v>
      </c>
      <c r="DI108" t="s">
        <v>506</v>
      </c>
      <c r="DJ108">
        <v>1634253252</v>
      </c>
      <c r="DK108">
        <v>1634253249.5</v>
      </c>
      <c r="DL108">
        <v>140</v>
      </c>
      <c r="DM108">
        <v>-0.1</v>
      </c>
      <c r="DN108">
        <v>-1E-3</v>
      </c>
      <c r="DO108">
        <v>2.1909999999999998</v>
      </c>
      <c r="DP108">
        <v>0.115</v>
      </c>
      <c r="DQ108">
        <v>400</v>
      </c>
      <c r="DR108">
        <v>18</v>
      </c>
      <c r="DS108">
        <v>1.27</v>
      </c>
      <c r="DT108">
        <v>0.64</v>
      </c>
      <c r="DU108">
        <v>0.14407052749999999</v>
      </c>
      <c r="DV108">
        <v>9.3835840525327729E-2</v>
      </c>
      <c r="DW108">
        <v>2.6581213505726071E-2</v>
      </c>
      <c r="DX108">
        <v>1</v>
      </c>
      <c r="DY108">
        <v>1.7460606060606061</v>
      </c>
      <c r="DZ108">
        <v>2.9815062151014349</v>
      </c>
      <c r="EA108">
        <v>1.9089850379494291</v>
      </c>
      <c r="EB108">
        <v>0</v>
      </c>
      <c r="EC108">
        <v>3.2566987499999998E-2</v>
      </c>
      <c r="ED108">
        <v>7.0828041275797842E-3</v>
      </c>
      <c r="EE108">
        <v>1.0092301048788381E-3</v>
      </c>
      <c r="EF108">
        <v>1</v>
      </c>
      <c r="EG108">
        <v>2</v>
      </c>
      <c r="EH108">
        <v>3</v>
      </c>
      <c r="EI108" t="s">
        <v>309</v>
      </c>
      <c r="EJ108">
        <v>100</v>
      </c>
      <c r="EK108">
        <v>100</v>
      </c>
      <c r="EL108">
        <v>2.1909999999999998</v>
      </c>
      <c r="EM108">
        <v>0.115</v>
      </c>
      <c r="EN108">
        <v>1.5776492377063669</v>
      </c>
      <c r="EO108">
        <v>1.948427853356016E-3</v>
      </c>
      <c r="EP108">
        <v>-1.17243448438673E-6</v>
      </c>
      <c r="EQ108">
        <v>3.7522437633766031E-10</v>
      </c>
      <c r="ER108">
        <v>-5.1092412668717141E-2</v>
      </c>
      <c r="ES108">
        <v>1.324990706552629E-3</v>
      </c>
      <c r="ET108">
        <v>4.5198677459254959E-4</v>
      </c>
      <c r="EU108">
        <v>-2.6198240979392152E-7</v>
      </c>
      <c r="EV108">
        <v>2</v>
      </c>
      <c r="EW108">
        <v>2078</v>
      </c>
      <c r="EX108">
        <v>1</v>
      </c>
      <c r="EY108">
        <v>28</v>
      </c>
      <c r="EZ108">
        <v>1.9</v>
      </c>
      <c r="FA108">
        <v>1.9</v>
      </c>
      <c r="FB108">
        <v>1.6210899999999999</v>
      </c>
      <c r="FC108">
        <v>2.5463900000000002</v>
      </c>
      <c r="FD108">
        <v>2.8491200000000001</v>
      </c>
      <c r="FE108">
        <v>3.1823700000000001</v>
      </c>
      <c r="FF108">
        <v>3.0981399999999999</v>
      </c>
      <c r="FG108">
        <v>2.3779300000000001</v>
      </c>
      <c r="FH108">
        <v>33.805700000000002</v>
      </c>
      <c r="FI108">
        <v>15.103899999999999</v>
      </c>
      <c r="FJ108">
        <v>18</v>
      </c>
      <c r="FK108">
        <v>1062.18</v>
      </c>
      <c r="FL108">
        <v>752.94299999999998</v>
      </c>
      <c r="FM108">
        <v>24.9998</v>
      </c>
      <c r="FN108">
        <v>23.508500000000002</v>
      </c>
      <c r="FO108">
        <v>30.0001</v>
      </c>
      <c r="FP108">
        <v>23.2606</v>
      </c>
      <c r="FQ108">
        <v>23.330100000000002</v>
      </c>
      <c r="FR108">
        <v>32.468400000000003</v>
      </c>
      <c r="FS108">
        <v>13.788399999999999</v>
      </c>
      <c r="FT108">
        <v>60.637599999999999</v>
      </c>
      <c r="FU108">
        <v>25</v>
      </c>
      <c r="FV108">
        <v>400</v>
      </c>
      <c r="FW108">
        <v>17.872</v>
      </c>
      <c r="FX108">
        <v>101.395</v>
      </c>
      <c r="FY108">
        <v>101.658</v>
      </c>
    </row>
    <row r="109" spans="1:181" x14ac:dyDescent="0.2">
      <c r="A109">
        <v>91</v>
      </c>
      <c r="B109">
        <v>1634253368.5</v>
      </c>
      <c r="C109">
        <v>3348</v>
      </c>
      <c r="D109" t="s">
        <v>515</v>
      </c>
      <c r="E109" t="s">
        <v>516</v>
      </c>
      <c r="F109" t="s">
        <v>300</v>
      </c>
      <c r="G109">
        <v>1634253368.5</v>
      </c>
      <c r="H109">
        <f t="shared" si="92"/>
        <v>5.6852721847164172E-5</v>
      </c>
      <c r="I109">
        <f t="shared" si="93"/>
        <v>5.6852721847164174E-2</v>
      </c>
      <c r="J109">
        <f t="shared" si="94"/>
        <v>-0.32607396368578395</v>
      </c>
      <c r="K109">
        <f t="shared" si="95"/>
        <v>400.15199999999999</v>
      </c>
      <c r="L109">
        <f t="shared" si="96"/>
        <v>543.39246480964039</v>
      </c>
      <c r="M109">
        <f t="shared" si="97"/>
        <v>48.855143831542932</v>
      </c>
      <c r="N109">
        <f t="shared" si="98"/>
        <v>35.976729124000798</v>
      </c>
      <c r="O109">
        <f t="shared" si="99"/>
        <v>3.3445950343479153E-3</v>
      </c>
      <c r="P109">
        <f t="shared" si="100"/>
        <v>2.7453978463642654</v>
      </c>
      <c r="Q109">
        <f t="shared" si="101"/>
        <v>3.3423330376529674E-3</v>
      </c>
      <c r="R109">
        <f t="shared" si="102"/>
        <v>2.0891612476917677E-3</v>
      </c>
      <c r="S109">
        <f t="shared" si="103"/>
        <v>0</v>
      </c>
      <c r="T109">
        <f t="shared" si="104"/>
        <v>25.137574061650525</v>
      </c>
      <c r="U109">
        <f t="shared" si="105"/>
        <v>24.5961</v>
      </c>
      <c r="V109">
        <f t="shared" si="106"/>
        <v>3.1039113141025867</v>
      </c>
      <c r="W109">
        <f t="shared" si="107"/>
        <v>50.320865269395462</v>
      </c>
      <c r="X109">
        <f t="shared" si="108"/>
        <v>1.6147235543524201</v>
      </c>
      <c r="Y109">
        <f t="shared" si="109"/>
        <v>3.2088549068222707</v>
      </c>
      <c r="Z109">
        <f t="shared" si="110"/>
        <v>1.4891877597501666</v>
      </c>
      <c r="AA109">
        <f t="shared" si="111"/>
        <v>-2.5072050334599401</v>
      </c>
      <c r="AB109">
        <f t="shared" si="112"/>
        <v>82.471109979845878</v>
      </c>
      <c r="AC109">
        <f t="shared" si="113"/>
        <v>6.3461304146071669</v>
      </c>
      <c r="AD109">
        <f t="shared" si="114"/>
        <v>86.310035360993098</v>
      </c>
      <c r="AE109">
        <v>0</v>
      </c>
      <c r="AF109">
        <v>0</v>
      </c>
      <c r="AG109">
        <f t="shared" si="115"/>
        <v>1</v>
      </c>
      <c r="AH109">
        <f t="shared" si="116"/>
        <v>0</v>
      </c>
      <c r="AI109">
        <f t="shared" si="117"/>
        <v>47805.026631112145</v>
      </c>
      <c r="AJ109" t="s">
        <v>302</v>
      </c>
      <c r="AK109" t="s">
        <v>302</v>
      </c>
      <c r="AL109">
        <v>0</v>
      </c>
      <c r="AM109">
        <v>0</v>
      </c>
      <c r="AN109" t="e">
        <f t="shared" si="118"/>
        <v>#DIV/0!</v>
      </c>
      <c r="AO109">
        <v>0</v>
      </c>
      <c r="AP109" t="s">
        <v>302</v>
      </c>
      <c r="AQ109" t="s">
        <v>302</v>
      </c>
      <c r="AR109">
        <v>0</v>
      </c>
      <c r="AS109">
        <v>0</v>
      </c>
      <c r="AT109" t="e">
        <f t="shared" si="119"/>
        <v>#DIV/0!</v>
      </c>
      <c r="AU109">
        <v>0.5</v>
      </c>
      <c r="AV109">
        <f t="shared" si="120"/>
        <v>0</v>
      </c>
      <c r="AW109">
        <f t="shared" si="121"/>
        <v>-0.32607396368578395</v>
      </c>
      <c r="AX109" t="e">
        <f t="shared" si="122"/>
        <v>#DIV/0!</v>
      </c>
      <c r="AY109" t="e">
        <f t="shared" si="123"/>
        <v>#DIV/0!</v>
      </c>
      <c r="AZ109" t="e">
        <f t="shared" si="124"/>
        <v>#DIV/0!</v>
      </c>
      <c r="BA109" t="e">
        <f t="shared" si="125"/>
        <v>#DIV/0!</v>
      </c>
      <c r="BB109" t="s">
        <v>302</v>
      </c>
      <c r="BC109">
        <v>0</v>
      </c>
      <c r="BD109" t="e">
        <f t="shared" si="126"/>
        <v>#DIV/0!</v>
      </c>
      <c r="BE109" t="e">
        <f t="shared" si="127"/>
        <v>#DIV/0!</v>
      </c>
      <c r="BF109" t="e">
        <f t="shared" si="128"/>
        <v>#DIV/0!</v>
      </c>
      <c r="BG109" t="e">
        <f t="shared" si="129"/>
        <v>#DIV/0!</v>
      </c>
      <c r="BH109" t="e">
        <f t="shared" si="130"/>
        <v>#DIV/0!</v>
      </c>
      <c r="BI109" t="e">
        <f t="shared" si="131"/>
        <v>#DIV/0!</v>
      </c>
      <c r="BJ109" t="e">
        <f t="shared" si="132"/>
        <v>#DIV/0!</v>
      </c>
      <c r="BK109" t="e">
        <f t="shared" si="133"/>
        <v>#DIV/0!</v>
      </c>
      <c r="BL109">
        <f t="shared" si="134"/>
        <v>0</v>
      </c>
      <c r="BM109">
        <f t="shared" si="135"/>
        <v>0</v>
      </c>
      <c r="BN109">
        <f t="shared" si="136"/>
        <v>0</v>
      </c>
      <c r="BO109">
        <f t="shared" si="137"/>
        <v>0</v>
      </c>
      <c r="BP109">
        <v>6</v>
      </c>
      <c r="BQ109">
        <v>0.5</v>
      </c>
      <c r="BR109" t="s">
        <v>303</v>
      </c>
      <c r="BS109">
        <v>1634253368.5</v>
      </c>
      <c r="BT109">
        <v>400.15199999999999</v>
      </c>
      <c r="BU109">
        <v>399.97</v>
      </c>
      <c r="BV109">
        <v>17.959800000000001</v>
      </c>
      <c r="BW109">
        <v>17.926300000000001</v>
      </c>
      <c r="BX109">
        <v>397.96100000000001</v>
      </c>
      <c r="BY109">
        <v>17.844799999999999</v>
      </c>
      <c r="BZ109">
        <v>999.97</v>
      </c>
      <c r="CA109">
        <v>89.808099999999996</v>
      </c>
      <c r="CB109">
        <v>9.9557900000000005E-2</v>
      </c>
      <c r="CC109">
        <v>25.153300000000002</v>
      </c>
      <c r="CD109">
        <v>24.5961</v>
      </c>
      <c r="CE109">
        <v>999.9</v>
      </c>
      <c r="CF109">
        <v>0</v>
      </c>
      <c r="CG109">
        <v>0</v>
      </c>
      <c r="CH109">
        <v>10005</v>
      </c>
      <c r="CI109">
        <v>0</v>
      </c>
      <c r="CJ109">
        <v>1.5289399999999999E-3</v>
      </c>
      <c r="CK109">
        <v>0</v>
      </c>
      <c r="CL109">
        <v>0</v>
      </c>
      <c r="CM109">
        <v>0</v>
      </c>
      <c r="CN109">
        <v>0</v>
      </c>
      <c r="CO109">
        <v>3.18</v>
      </c>
      <c r="CP109">
        <v>0</v>
      </c>
      <c r="CQ109">
        <v>-10.4</v>
      </c>
      <c r="CR109">
        <v>-1.36</v>
      </c>
      <c r="CS109">
        <v>34.936999999999998</v>
      </c>
      <c r="CT109">
        <v>38.875</v>
      </c>
      <c r="CU109">
        <v>36.25</v>
      </c>
      <c r="CV109">
        <v>37.625</v>
      </c>
      <c r="CW109">
        <v>34.936999999999998</v>
      </c>
      <c r="CX109">
        <v>0</v>
      </c>
      <c r="CY109">
        <v>0</v>
      </c>
      <c r="CZ109">
        <v>0</v>
      </c>
      <c r="DA109">
        <v>3292.099999904633</v>
      </c>
      <c r="DB109">
        <v>0</v>
      </c>
      <c r="DC109">
        <v>1.9196</v>
      </c>
      <c r="DD109">
        <v>-0.32923070391255421</v>
      </c>
      <c r="DE109">
        <v>5.791538299745346</v>
      </c>
      <c r="DF109">
        <v>-7.6704000000000008</v>
      </c>
      <c r="DG109">
        <v>15</v>
      </c>
      <c r="DH109">
        <v>1634253252</v>
      </c>
      <c r="DI109" t="s">
        <v>506</v>
      </c>
      <c r="DJ109">
        <v>1634253252</v>
      </c>
      <c r="DK109">
        <v>1634253249.5</v>
      </c>
      <c r="DL109">
        <v>140</v>
      </c>
      <c r="DM109">
        <v>-0.1</v>
      </c>
      <c r="DN109">
        <v>-1E-3</v>
      </c>
      <c r="DO109">
        <v>2.1909999999999998</v>
      </c>
      <c r="DP109">
        <v>0.115</v>
      </c>
      <c r="DQ109">
        <v>400</v>
      </c>
      <c r="DR109">
        <v>18</v>
      </c>
      <c r="DS109">
        <v>1.27</v>
      </c>
      <c r="DT109">
        <v>0.64</v>
      </c>
      <c r="DU109">
        <v>0.14414300250000001</v>
      </c>
      <c r="DV109">
        <v>9.2517720450281143E-2</v>
      </c>
      <c r="DW109">
        <v>2.5027539038532009E-2</v>
      </c>
      <c r="DX109">
        <v>1</v>
      </c>
      <c r="DY109">
        <v>1.749714285714286</v>
      </c>
      <c r="DZ109">
        <v>1.3070841487279841</v>
      </c>
      <c r="EA109">
        <v>1.9059418155026751</v>
      </c>
      <c r="EB109">
        <v>0</v>
      </c>
      <c r="EC109">
        <v>3.2847700000000001E-2</v>
      </c>
      <c r="ED109">
        <v>-2.5728315196997761E-3</v>
      </c>
      <c r="EE109">
        <v>6.7189983144811066E-4</v>
      </c>
      <c r="EF109">
        <v>1</v>
      </c>
      <c r="EG109">
        <v>2</v>
      </c>
      <c r="EH109">
        <v>3</v>
      </c>
      <c r="EI109" t="s">
        <v>309</v>
      </c>
      <c r="EJ109">
        <v>100</v>
      </c>
      <c r="EK109">
        <v>100</v>
      </c>
      <c r="EL109">
        <v>2.1909999999999998</v>
      </c>
      <c r="EM109">
        <v>0.115</v>
      </c>
      <c r="EN109">
        <v>1.5776492377063669</v>
      </c>
      <c r="EO109">
        <v>1.948427853356016E-3</v>
      </c>
      <c r="EP109">
        <v>-1.17243448438673E-6</v>
      </c>
      <c r="EQ109">
        <v>3.7522437633766031E-10</v>
      </c>
      <c r="ER109">
        <v>-5.1092412668717141E-2</v>
      </c>
      <c r="ES109">
        <v>1.324990706552629E-3</v>
      </c>
      <c r="ET109">
        <v>4.5198677459254959E-4</v>
      </c>
      <c r="EU109">
        <v>-2.6198240979392152E-7</v>
      </c>
      <c r="EV109">
        <v>2</v>
      </c>
      <c r="EW109">
        <v>2078</v>
      </c>
      <c r="EX109">
        <v>1</v>
      </c>
      <c r="EY109">
        <v>28</v>
      </c>
      <c r="EZ109">
        <v>1.9</v>
      </c>
      <c r="FA109">
        <v>2</v>
      </c>
      <c r="FB109">
        <v>1.6210899999999999</v>
      </c>
      <c r="FC109">
        <v>2.5451700000000002</v>
      </c>
      <c r="FD109">
        <v>2.8491200000000001</v>
      </c>
      <c r="FE109">
        <v>3.1811500000000001</v>
      </c>
      <c r="FF109">
        <v>3.0981399999999999</v>
      </c>
      <c r="FG109">
        <v>2.3840300000000001</v>
      </c>
      <c r="FH109">
        <v>33.805700000000002</v>
      </c>
      <c r="FI109">
        <v>15.0952</v>
      </c>
      <c r="FJ109">
        <v>18</v>
      </c>
      <c r="FK109">
        <v>1061.75</v>
      </c>
      <c r="FL109">
        <v>752.78</v>
      </c>
      <c r="FM109">
        <v>24.999700000000001</v>
      </c>
      <c r="FN109">
        <v>23.508500000000002</v>
      </c>
      <c r="FO109">
        <v>30</v>
      </c>
      <c r="FP109">
        <v>23.2606</v>
      </c>
      <c r="FQ109">
        <v>23.330100000000002</v>
      </c>
      <c r="FR109">
        <v>32.471400000000003</v>
      </c>
      <c r="FS109">
        <v>14.113200000000001</v>
      </c>
      <c r="FT109">
        <v>60.637599999999999</v>
      </c>
      <c r="FU109">
        <v>25</v>
      </c>
      <c r="FV109">
        <v>400</v>
      </c>
      <c r="FW109">
        <v>17.801200000000001</v>
      </c>
      <c r="FX109">
        <v>101.395</v>
      </c>
      <c r="FY109">
        <v>101.65900000000001</v>
      </c>
    </row>
    <row r="110" spans="1:181" x14ac:dyDescent="0.2">
      <c r="A110">
        <v>92</v>
      </c>
      <c r="B110">
        <v>1634253373.5</v>
      </c>
      <c r="C110">
        <v>3353</v>
      </c>
      <c r="D110" t="s">
        <v>517</v>
      </c>
      <c r="E110" t="s">
        <v>518</v>
      </c>
      <c r="F110" t="s">
        <v>300</v>
      </c>
      <c r="G110">
        <v>1634253373.5</v>
      </c>
      <c r="H110">
        <f t="shared" si="92"/>
        <v>7.738925095662713E-5</v>
      </c>
      <c r="I110">
        <f t="shared" si="93"/>
        <v>7.7389250956627131E-2</v>
      </c>
      <c r="J110">
        <f t="shared" si="94"/>
        <v>-0.42763548434034521</v>
      </c>
      <c r="K110">
        <f t="shared" si="95"/>
        <v>400.19</v>
      </c>
      <c r="L110">
        <f t="shared" si="96"/>
        <v>537.70812245268257</v>
      </c>
      <c r="M110">
        <f t="shared" si="97"/>
        <v>48.343964574654876</v>
      </c>
      <c r="N110">
        <f t="shared" si="98"/>
        <v>35.980061254948993</v>
      </c>
      <c r="O110">
        <f t="shared" si="99"/>
        <v>4.5568117842978168E-3</v>
      </c>
      <c r="P110">
        <f t="shared" si="100"/>
        <v>2.7472761567566208</v>
      </c>
      <c r="Q110">
        <f t="shared" si="101"/>
        <v>4.5526169444385783E-3</v>
      </c>
      <c r="R110">
        <f t="shared" si="102"/>
        <v>2.8457621495659923E-3</v>
      </c>
      <c r="S110">
        <f t="shared" si="103"/>
        <v>0</v>
      </c>
      <c r="T110">
        <f t="shared" si="104"/>
        <v>25.128107015200335</v>
      </c>
      <c r="U110">
        <f t="shared" si="105"/>
        <v>24.588799999999999</v>
      </c>
      <c r="V110">
        <f t="shared" si="106"/>
        <v>3.1025565780314168</v>
      </c>
      <c r="W110">
        <f t="shared" si="107"/>
        <v>50.31980494966588</v>
      </c>
      <c r="X110">
        <f t="shared" si="108"/>
        <v>1.6143241756593401</v>
      </c>
      <c r="Y110">
        <f t="shared" si="109"/>
        <v>3.2081288416640796</v>
      </c>
      <c r="Z110">
        <f t="shared" si="110"/>
        <v>1.4882324023720768</v>
      </c>
      <c r="AA110">
        <f t="shared" si="111"/>
        <v>-3.4128659671872565</v>
      </c>
      <c r="AB110">
        <f t="shared" si="112"/>
        <v>83.04592301782948</v>
      </c>
      <c r="AC110">
        <f t="shared" si="113"/>
        <v>6.3856361687204011</v>
      </c>
      <c r="AD110">
        <f t="shared" si="114"/>
        <v>86.018693219362632</v>
      </c>
      <c r="AE110">
        <v>0</v>
      </c>
      <c r="AF110">
        <v>0</v>
      </c>
      <c r="AG110">
        <f t="shared" si="115"/>
        <v>1</v>
      </c>
      <c r="AH110">
        <f t="shared" si="116"/>
        <v>0</v>
      </c>
      <c r="AI110">
        <f t="shared" si="117"/>
        <v>47856.736167582087</v>
      </c>
      <c r="AJ110" t="s">
        <v>302</v>
      </c>
      <c r="AK110" t="s">
        <v>302</v>
      </c>
      <c r="AL110">
        <v>0</v>
      </c>
      <c r="AM110">
        <v>0</v>
      </c>
      <c r="AN110" t="e">
        <f t="shared" si="118"/>
        <v>#DIV/0!</v>
      </c>
      <c r="AO110">
        <v>0</v>
      </c>
      <c r="AP110" t="s">
        <v>302</v>
      </c>
      <c r="AQ110" t="s">
        <v>302</v>
      </c>
      <c r="AR110">
        <v>0</v>
      </c>
      <c r="AS110">
        <v>0</v>
      </c>
      <c r="AT110" t="e">
        <f t="shared" si="119"/>
        <v>#DIV/0!</v>
      </c>
      <c r="AU110">
        <v>0.5</v>
      </c>
      <c r="AV110">
        <f t="shared" si="120"/>
        <v>0</v>
      </c>
      <c r="AW110">
        <f t="shared" si="121"/>
        <v>-0.42763548434034521</v>
      </c>
      <c r="AX110" t="e">
        <f t="shared" si="122"/>
        <v>#DIV/0!</v>
      </c>
      <c r="AY110" t="e">
        <f t="shared" si="123"/>
        <v>#DIV/0!</v>
      </c>
      <c r="AZ110" t="e">
        <f t="shared" si="124"/>
        <v>#DIV/0!</v>
      </c>
      <c r="BA110" t="e">
        <f t="shared" si="125"/>
        <v>#DIV/0!</v>
      </c>
      <c r="BB110" t="s">
        <v>302</v>
      </c>
      <c r="BC110">
        <v>0</v>
      </c>
      <c r="BD110" t="e">
        <f t="shared" si="126"/>
        <v>#DIV/0!</v>
      </c>
      <c r="BE110" t="e">
        <f t="shared" si="127"/>
        <v>#DIV/0!</v>
      </c>
      <c r="BF110" t="e">
        <f t="shared" si="128"/>
        <v>#DIV/0!</v>
      </c>
      <c r="BG110" t="e">
        <f t="shared" si="129"/>
        <v>#DIV/0!</v>
      </c>
      <c r="BH110" t="e">
        <f t="shared" si="130"/>
        <v>#DIV/0!</v>
      </c>
      <c r="BI110" t="e">
        <f t="shared" si="131"/>
        <v>#DIV/0!</v>
      </c>
      <c r="BJ110" t="e">
        <f t="shared" si="132"/>
        <v>#DIV/0!</v>
      </c>
      <c r="BK110" t="e">
        <f t="shared" si="133"/>
        <v>#DIV/0!</v>
      </c>
      <c r="BL110">
        <f t="shared" si="134"/>
        <v>0</v>
      </c>
      <c r="BM110">
        <f t="shared" si="135"/>
        <v>0</v>
      </c>
      <c r="BN110">
        <f t="shared" si="136"/>
        <v>0</v>
      </c>
      <c r="BO110">
        <f t="shared" si="137"/>
        <v>0</v>
      </c>
      <c r="BP110">
        <v>6</v>
      </c>
      <c r="BQ110">
        <v>0.5</v>
      </c>
      <c r="BR110" t="s">
        <v>303</v>
      </c>
      <c r="BS110">
        <v>1634253373.5</v>
      </c>
      <c r="BT110">
        <v>400.19</v>
      </c>
      <c r="BU110">
        <v>399.952</v>
      </c>
      <c r="BV110">
        <v>17.955400000000001</v>
      </c>
      <c r="BW110">
        <v>17.909800000000001</v>
      </c>
      <c r="BX110">
        <v>397.99900000000002</v>
      </c>
      <c r="BY110">
        <v>17.840499999999999</v>
      </c>
      <c r="BZ110">
        <v>999.99599999999998</v>
      </c>
      <c r="CA110">
        <v>89.807699999999997</v>
      </c>
      <c r="CB110">
        <v>9.9747100000000005E-2</v>
      </c>
      <c r="CC110">
        <v>25.1495</v>
      </c>
      <c r="CD110">
        <v>24.588799999999999</v>
      </c>
      <c r="CE110">
        <v>999.9</v>
      </c>
      <c r="CF110">
        <v>0</v>
      </c>
      <c r="CG110">
        <v>0</v>
      </c>
      <c r="CH110">
        <v>10016.200000000001</v>
      </c>
      <c r="CI110">
        <v>0</v>
      </c>
      <c r="CJ110">
        <v>1.5289399999999999E-3</v>
      </c>
      <c r="CK110">
        <v>0</v>
      </c>
      <c r="CL110">
        <v>0</v>
      </c>
      <c r="CM110">
        <v>0</v>
      </c>
      <c r="CN110">
        <v>0</v>
      </c>
      <c r="CO110">
        <v>2.72</v>
      </c>
      <c r="CP110">
        <v>0</v>
      </c>
      <c r="CQ110">
        <v>-7.03</v>
      </c>
      <c r="CR110">
        <v>-1.86</v>
      </c>
      <c r="CS110">
        <v>34.311999999999998</v>
      </c>
      <c r="CT110">
        <v>38.936999999999998</v>
      </c>
      <c r="CU110">
        <v>36.375</v>
      </c>
      <c r="CV110">
        <v>37.811999999999998</v>
      </c>
      <c r="CW110">
        <v>35</v>
      </c>
      <c r="CX110">
        <v>0</v>
      </c>
      <c r="CY110">
        <v>0</v>
      </c>
      <c r="CZ110">
        <v>0</v>
      </c>
      <c r="DA110">
        <v>3297.5</v>
      </c>
      <c r="DB110">
        <v>0</v>
      </c>
      <c r="DC110">
        <v>1.9488461538461539</v>
      </c>
      <c r="DD110">
        <v>1.5381197377409059</v>
      </c>
      <c r="DE110">
        <v>-7.9644446432342226</v>
      </c>
      <c r="DF110">
        <v>-7.8138461538461534</v>
      </c>
      <c r="DG110">
        <v>15</v>
      </c>
      <c r="DH110">
        <v>1634253252</v>
      </c>
      <c r="DI110" t="s">
        <v>506</v>
      </c>
      <c r="DJ110">
        <v>1634253252</v>
      </c>
      <c r="DK110">
        <v>1634253249.5</v>
      </c>
      <c r="DL110">
        <v>140</v>
      </c>
      <c r="DM110">
        <v>-0.1</v>
      </c>
      <c r="DN110">
        <v>-1E-3</v>
      </c>
      <c r="DO110">
        <v>2.1909999999999998</v>
      </c>
      <c r="DP110">
        <v>0.115</v>
      </c>
      <c r="DQ110">
        <v>400</v>
      </c>
      <c r="DR110">
        <v>18</v>
      </c>
      <c r="DS110">
        <v>1.27</v>
      </c>
      <c r="DT110">
        <v>0.64</v>
      </c>
      <c r="DU110">
        <v>0.16049125</v>
      </c>
      <c r="DV110">
        <v>0.16048106566604101</v>
      </c>
      <c r="DW110">
        <v>2.7360340870272431E-2</v>
      </c>
      <c r="DX110">
        <v>1</v>
      </c>
      <c r="DY110">
        <v>1.926060606060606</v>
      </c>
      <c r="DZ110">
        <v>0.60395504098707276</v>
      </c>
      <c r="EA110">
        <v>1.8081950474603781</v>
      </c>
      <c r="EB110">
        <v>1</v>
      </c>
      <c r="EC110">
        <v>3.3889490000000001E-2</v>
      </c>
      <c r="ED110">
        <v>1.200623639774862E-2</v>
      </c>
      <c r="EE110">
        <v>2.351454217266413E-3</v>
      </c>
      <c r="EF110">
        <v>1</v>
      </c>
      <c r="EG110">
        <v>3</v>
      </c>
      <c r="EH110">
        <v>3</v>
      </c>
      <c r="EI110" t="s">
        <v>305</v>
      </c>
      <c r="EJ110">
        <v>100</v>
      </c>
      <c r="EK110">
        <v>100</v>
      </c>
      <c r="EL110">
        <v>2.1909999999999998</v>
      </c>
      <c r="EM110">
        <v>0.1149</v>
      </c>
      <c r="EN110">
        <v>1.5776492377063669</v>
      </c>
      <c r="EO110">
        <v>1.948427853356016E-3</v>
      </c>
      <c r="EP110">
        <v>-1.17243448438673E-6</v>
      </c>
      <c r="EQ110">
        <v>3.7522437633766031E-10</v>
      </c>
      <c r="ER110">
        <v>-5.1092412668717141E-2</v>
      </c>
      <c r="ES110">
        <v>1.324990706552629E-3</v>
      </c>
      <c r="ET110">
        <v>4.5198677459254959E-4</v>
      </c>
      <c r="EU110">
        <v>-2.6198240979392152E-7</v>
      </c>
      <c r="EV110">
        <v>2</v>
      </c>
      <c r="EW110">
        <v>2078</v>
      </c>
      <c r="EX110">
        <v>1</v>
      </c>
      <c r="EY110">
        <v>28</v>
      </c>
      <c r="EZ110">
        <v>2</v>
      </c>
      <c r="FA110">
        <v>2.1</v>
      </c>
      <c r="FB110">
        <v>1.6210899999999999</v>
      </c>
      <c r="FC110">
        <v>2.5439500000000002</v>
      </c>
      <c r="FD110">
        <v>2.8491200000000001</v>
      </c>
      <c r="FE110">
        <v>3.1823700000000001</v>
      </c>
      <c r="FF110">
        <v>3.0981399999999999</v>
      </c>
      <c r="FG110">
        <v>2.4133300000000002</v>
      </c>
      <c r="FH110">
        <v>33.805700000000002</v>
      </c>
      <c r="FI110">
        <v>15.1127</v>
      </c>
      <c r="FJ110">
        <v>18</v>
      </c>
      <c r="FK110">
        <v>1062.78</v>
      </c>
      <c r="FL110">
        <v>752.827</v>
      </c>
      <c r="FM110">
        <v>24.999700000000001</v>
      </c>
      <c r="FN110">
        <v>23.508500000000002</v>
      </c>
      <c r="FO110">
        <v>30.0002</v>
      </c>
      <c r="FP110">
        <v>23.2606</v>
      </c>
      <c r="FQ110">
        <v>23.330100000000002</v>
      </c>
      <c r="FR110">
        <v>32.472000000000001</v>
      </c>
      <c r="FS110">
        <v>14.4224</v>
      </c>
      <c r="FT110">
        <v>60.637599999999999</v>
      </c>
      <c r="FU110">
        <v>25</v>
      </c>
      <c r="FV110">
        <v>400</v>
      </c>
      <c r="FW110">
        <v>17.752300000000002</v>
      </c>
      <c r="FX110">
        <v>101.396</v>
      </c>
      <c r="FY110">
        <v>101.658</v>
      </c>
    </row>
    <row r="111" spans="1:181" x14ac:dyDescent="0.2">
      <c r="A111">
        <v>93</v>
      </c>
      <c r="B111">
        <v>1634253378.5</v>
      </c>
      <c r="C111">
        <v>3358</v>
      </c>
      <c r="D111" t="s">
        <v>519</v>
      </c>
      <c r="E111" t="s">
        <v>520</v>
      </c>
      <c r="F111" t="s">
        <v>300</v>
      </c>
      <c r="G111">
        <v>1634253378.5</v>
      </c>
      <c r="H111">
        <f t="shared" si="92"/>
        <v>9.8268010580131486E-5</v>
      </c>
      <c r="I111">
        <f t="shared" si="93"/>
        <v>9.8268010580131487E-2</v>
      </c>
      <c r="J111">
        <f t="shared" si="94"/>
        <v>-0.35768115825964725</v>
      </c>
      <c r="K111">
        <f t="shared" si="95"/>
        <v>400.21899999999999</v>
      </c>
      <c r="L111">
        <f t="shared" si="96"/>
        <v>487.15364664649843</v>
      </c>
      <c r="M111">
        <f t="shared" si="97"/>
        <v>43.79846104053361</v>
      </c>
      <c r="N111">
        <f t="shared" si="98"/>
        <v>35.982438805187002</v>
      </c>
      <c r="O111">
        <f t="shared" si="99"/>
        <v>5.7863414680329722E-3</v>
      </c>
      <c r="P111">
        <f t="shared" si="100"/>
        <v>2.7444248504044415</v>
      </c>
      <c r="Q111">
        <f t="shared" si="101"/>
        <v>5.7795723006730899E-3</v>
      </c>
      <c r="R111">
        <f t="shared" si="102"/>
        <v>3.6128401973289561E-3</v>
      </c>
      <c r="S111">
        <f t="shared" si="103"/>
        <v>0</v>
      </c>
      <c r="T111">
        <f t="shared" si="104"/>
        <v>25.12020918443535</v>
      </c>
      <c r="U111">
        <f t="shared" si="105"/>
        <v>24.579699999999999</v>
      </c>
      <c r="V111">
        <f t="shared" si="106"/>
        <v>3.1008685211629574</v>
      </c>
      <c r="W111">
        <f t="shared" si="107"/>
        <v>50.262433244825679</v>
      </c>
      <c r="X111">
        <f t="shared" si="108"/>
        <v>1.6122819721344002</v>
      </c>
      <c r="Y111">
        <f t="shared" si="109"/>
        <v>3.2077276567194013</v>
      </c>
      <c r="Z111">
        <f t="shared" si="110"/>
        <v>1.4885865490285572</v>
      </c>
      <c r="AA111">
        <f t="shared" si="111"/>
        <v>-4.3336192665837983</v>
      </c>
      <c r="AB111">
        <f t="shared" si="112"/>
        <v>83.995434450122232</v>
      </c>
      <c r="AC111">
        <f t="shared" si="113"/>
        <v>6.464992470751409</v>
      </c>
      <c r="AD111">
        <f t="shared" si="114"/>
        <v>86.126807654289848</v>
      </c>
      <c r="AE111">
        <v>0</v>
      </c>
      <c r="AF111">
        <v>0</v>
      </c>
      <c r="AG111">
        <f t="shared" si="115"/>
        <v>1</v>
      </c>
      <c r="AH111">
        <f t="shared" si="116"/>
        <v>0</v>
      </c>
      <c r="AI111">
        <f t="shared" si="117"/>
        <v>47779.472968920949</v>
      </c>
      <c r="AJ111" t="s">
        <v>302</v>
      </c>
      <c r="AK111" t="s">
        <v>302</v>
      </c>
      <c r="AL111">
        <v>0</v>
      </c>
      <c r="AM111">
        <v>0</v>
      </c>
      <c r="AN111" t="e">
        <f t="shared" si="118"/>
        <v>#DIV/0!</v>
      </c>
      <c r="AO111">
        <v>0</v>
      </c>
      <c r="AP111" t="s">
        <v>302</v>
      </c>
      <c r="AQ111" t="s">
        <v>302</v>
      </c>
      <c r="AR111">
        <v>0</v>
      </c>
      <c r="AS111">
        <v>0</v>
      </c>
      <c r="AT111" t="e">
        <f t="shared" si="119"/>
        <v>#DIV/0!</v>
      </c>
      <c r="AU111">
        <v>0.5</v>
      </c>
      <c r="AV111">
        <f t="shared" si="120"/>
        <v>0</v>
      </c>
      <c r="AW111">
        <f t="shared" si="121"/>
        <v>-0.35768115825964725</v>
      </c>
      <c r="AX111" t="e">
        <f t="shared" si="122"/>
        <v>#DIV/0!</v>
      </c>
      <c r="AY111" t="e">
        <f t="shared" si="123"/>
        <v>#DIV/0!</v>
      </c>
      <c r="AZ111" t="e">
        <f t="shared" si="124"/>
        <v>#DIV/0!</v>
      </c>
      <c r="BA111" t="e">
        <f t="shared" si="125"/>
        <v>#DIV/0!</v>
      </c>
      <c r="BB111" t="s">
        <v>302</v>
      </c>
      <c r="BC111">
        <v>0</v>
      </c>
      <c r="BD111" t="e">
        <f t="shared" si="126"/>
        <v>#DIV/0!</v>
      </c>
      <c r="BE111" t="e">
        <f t="shared" si="127"/>
        <v>#DIV/0!</v>
      </c>
      <c r="BF111" t="e">
        <f t="shared" si="128"/>
        <v>#DIV/0!</v>
      </c>
      <c r="BG111" t="e">
        <f t="shared" si="129"/>
        <v>#DIV/0!</v>
      </c>
      <c r="BH111" t="e">
        <f t="shared" si="130"/>
        <v>#DIV/0!</v>
      </c>
      <c r="BI111" t="e">
        <f t="shared" si="131"/>
        <v>#DIV/0!</v>
      </c>
      <c r="BJ111" t="e">
        <f t="shared" si="132"/>
        <v>#DIV/0!</v>
      </c>
      <c r="BK111" t="e">
        <f t="shared" si="133"/>
        <v>#DIV/0!</v>
      </c>
      <c r="BL111">
        <f t="shared" si="134"/>
        <v>0</v>
      </c>
      <c r="BM111">
        <f t="shared" si="135"/>
        <v>0</v>
      </c>
      <c r="BN111">
        <f t="shared" si="136"/>
        <v>0</v>
      </c>
      <c r="BO111">
        <f t="shared" si="137"/>
        <v>0</v>
      </c>
      <c r="BP111">
        <v>6</v>
      </c>
      <c r="BQ111">
        <v>0.5</v>
      </c>
      <c r="BR111" t="s">
        <v>303</v>
      </c>
      <c r="BS111">
        <v>1634253378.5</v>
      </c>
      <c r="BT111">
        <v>400.21899999999999</v>
      </c>
      <c r="BU111">
        <v>400.02800000000002</v>
      </c>
      <c r="BV111">
        <v>17.9328</v>
      </c>
      <c r="BW111">
        <v>17.8749</v>
      </c>
      <c r="BX111">
        <v>398.02800000000002</v>
      </c>
      <c r="BY111">
        <v>17.818300000000001</v>
      </c>
      <c r="BZ111">
        <v>1000.06</v>
      </c>
      <c r="CA111">
        <v>89.806700000000006</v>
      </c>
      <c r="CB111">
        <v>0.100173</v>
      </c>
      <c r="CC111">
        <v>25.147400000000001</v>
      </c>
      <c r="CD111">
        <v>24.579699999999999</v>
      </c>
      <c r="CE111">
        <v>999.9</v>
      </c>
      <c r="CF111">
        <v>0</v>
      </c>
      <c r="CG111">
        <v>0</v>
      </c>
      <c r="CH111">
        <v>9999.3799999999992</v>
      </c>
      <c r="CI111">
        <v>0</v>
      </c>
      <c r="CJ111">
        <v>1.54805E-3</v>
      </c>
      <c r="CK111">
        <v>0</v>
      </c>
      <c r="CL111">
        <v>0</v>
      </c>
      <c r="CM111">
        <v>0</v>
      </c>
      <c r="CN111">
        <v>0</v>
      </c>
      <c r="CO111">
        <v>2.81</v>
      </c>
      <c r="CP111">
        <v>0</v>
      </c>
      <c r="CQ111">
        <v>-10.59</v>
      </c>
      <c r="CR111">
        <v>-1.48</v>
      </c>
      <c r="CS111">
        <v>35.125</v>
      </c>
      <c r="CT111">
        <v>39</v>
      </c>
      <c r="CU111">
        <v>36.311999999999998</v>
      </c>
      <c r="CV111">
        <v>37.811999999999998</v>
      </c>
      <c r="CW111">
        <v>35</v>
      </c>
      <c r="CX111">
        <v>0</v>
      </c>
      <c r="CY111">
        <v>0</v>
      </c>
      <c r="CZ111">
        <v>0</v>
      </c>
      <c r="DA111">
        <v>3302.2999999523158</v>
      </c>
      <c r="DB111">
        <v>0</v>
      </c>
      <c r="DC111">
        <v>1.614615384615385</v>
      </c>
      <c r="DD111">
        <v>2.2892308737148541</v>
      </c>
      <c r="DE111">
        <v>-0.12991468955925159</v>
      </c>
      <c r="DF111">
        <v>-7.8738461538461531</v>
      </c>
      <c r="DG111">
        <v>15</v>
      </c>
      <c r="DH111">
        <v>1634253252</v>
      </c>
      <c r="DI111" t="s">
        <v>506</v>
      </c>
      <c r="DJ111">
        <v>1634253252</v>
      </c>
      <c r="DK111">
        <v>1634253249.5</v>
      </c>
      <c r="DL111">
        <v>140</v>
      </c>
      <c r="DM111">
        <v>-0.1</v>
      </c>
      <c r="DN111">
        <v>-1E-3</v>
      </c>
      <c r="DO111">
        <v>2.1909999999999998</v>
      </c>
      <c r="DP111">
        <v>0.115</v>
      </c>
      <c r="DQ111">
        <v>400</v>
      </c>
      <c r="DR111">
        <v>18</v>
      </c>
      <c r="DS111">
        <v>1.27</v>
      </c>
      <c r="DT111">
        <v>0.64</v>
      </c>
      <c r="DU111">
        <v>0.18481449999999999</v>
      </c>
      <c r="DV111">
        <v>0.26370565103189458</v>
      </c>
      <c r="DW111">
        <v>4.0961133865531602E-2</v>
      </c>
      <c r="DX111">
        <v>1</v>
      </c>
      <c r="DY111">
        <v>1.7518181818181819</v>
      </c>
      <c r="DZ111">
        <v>-2.1482168411010418</v>
      </c>
      <c r="EA111">
        <v>1.963554992702367</v>
      </c>
      <c r="EB111">
        <v>0</v>
      </c>
      <c r="EC111">
        <v>3.8814639999999997E-2</v>
      </c>
      <c r="ED111">
        <v>7.7349539212007462E-2</v>
      </c>
      <c r="EE111">
        <v>8.8205694485333549E-3</v>
      </c>
      <c r="EF111">
        <v>1</v>
      </c>
      <c r="EG111">
        <v>2</v>
      </c>
      <c r="EH111">
        <v>3</v>
      </c>
      <c r="EI111" t="s">
        <v>309</v>
      </c>
      <c r="EJ111">
        <v>100</v>
      </c>
      <c r="EK111">
        <v>100</v>
      </c>
      <c r="EL111">
        <v>2.1909999999999998</v>
      </c>
      <c r="EM111">
        <v>0.1145</v>
      </c>
      <c r="EN111">
        <v>1.5776492377063669</v>
      </c>
      <c r="EO111">
        <v>1.948427853356016E-3</v>
      </c>
      <c r="EP111">
        <v>-1.17243448438673E-6</v>
      </c>
      <c r="EQ111">
        <v>3.7522437633766031E-10</v>
      </c>
      <c r="ER111">
        <v>-5.1092412668717141E-2</v>
      </c>
      <c r="ES111">
        <v>1.324990706552629E-3</v>
      </c>
      <c r="ET111">
        <v>4.5198677459254959E-4</v>
      </c>
      <c r="EU111">
        <v>-2.6198240979392152E-7</v>
      </c>
      <c r="EV111">
        <v>2</v>
      </c>
      <c r="EW111">
        <v>2078</v>
      </c>
      <c r="EX111">
        <v>1</v>
      </c>
      <c r="EY111">
        <v>28</v>
      </c>
      <c r="EZ111">
        <v>2.1</v>
      </c>
      <c r="FA111">
        <v>2.1</v>
      </c>
      <c r="FB111">
        <v>1.6210899999999999</v>
      </c>
      <c r="FC111">
        <v>2.5451700000000002</v>
      </c>
      <c r="FD111">
        <v>2.8491200000000001</v>
      </c>
      <c r="FE111">
        <v>3.1811500000000001</v>
      </c>
      <c r="FF111">
        <v>3.0981399999999999</v>
      </c>
      <c r="FG111">
        <v>2.3999000000000001</v>
      </c>
      <c r="FH111">
        <v>33.805700000000002</v>
      </c>
      <c r="FI111">
        <v>15.103899999999999</v>
      </c>
      <c r="FJ111">
        <v>18</v>
      </c>
      <c r="FK111">
        <v>1062.6500000000001</v>
      </c>
      <c r="FL111">
        <v>752.66399999999999</v>
      </c>
      <c r="FM111">
        <v>24.999700000000001</v>
      </c>
      <c r="FN111">
        <v>23.508500000000002</v>
      </c>
      <c r="FO111">
        <v>30</v>
      </c>
      <c r="FP111">
        <v>23.2606</v>
      </c>
      <c r="FQ111">
        <v>23.330100000000002</v>
      </c>
      <c r="FR111">
        <v>32.470399999999998</v>
      </c>
      <c r="FS111">
        <v>14.997</v>
      </c>
      <c r="FT111">
        <v>60.637599999999999</v>
      </c>
      <c r="FU111">
        <v>25</v>
      </c>
      <c r="FV111">
        <v>400</v>
      </c>
      <c r="FW111">
        <v>17.729900000000001</v>
      </c>
      <c r="FX111">
        <v>101.39700000000001</v>
      </c>
      <c r="FY111">
        <v>101.65900000000001</v>
      </c>
    </row>
    <row r="112" spans="1:181" x14ac:dyDescent="0.2">
      <c r="A112">
        <v>94</v>
      </c>
      <c r="B112">
        <v>1634253383.5</v>
      </c>
      <c r="C112">
        <v>3363</v>
      </c>
      <c r="D112" t="s">
        <v>521</v>
      </c>
      <c r="E112" t="s">
        <v>522</v>
      </c>
      <c r="F112" t="s">
        <v>300</v>
      </c>
      <c r="G112">
        <v>1634253383.5</v>
      </c>
      <c r="H112">
        <f t="shared" si="92"/>
        <v>1.1318646367487466E-4</v>
      </c>
      <c r="I112">
        <f t="shared" si="93"/>
        <v>0.11318646367487466</v>
      </c>
      <c r="J112">
        <f t="shared" si="94"/>
        <v>-0.37695186512557299</v>
      </c>
      <c r="K112">
        <f t="shared" si="95"/>
        <v>400.25200000000001</v>
      </c>
      <c r="L112">
        <f t="shared" si="96"/>
        <v>479.09316204517165</v>
      </c>
      <c r="M112">
        <f t="shared" si="97"/>
        <v>43.073842526241052</v>
      </c>
      <c r="N112">
        <f t="shared" si="98"/>
        <v>35.985467931156805</v>
      </c>
      <c r="O112">
        <f t="shared" si="99"/>
        <v>6.6475735278949998E-3</v>
      </c>
      <c r="P112">
        <f t="shared" si="100"/>
        <v>2.743168452847772</v>
      </c>
      <c r="Q112">
        <f t="shared" si="101"/>
        <v>6.6386369682161347E-3</v>
      </c>
      <c r="R112">
        <f t="shared" si="102"/>
        <v>4.1499500009571384E-3</v>
      </c>
      <c r="S112">
        <f t="shared" si="103"/>
        <v>0</v>
      </c>
      <c r="T112">
        <f t="shared" si="104"/>
        <v>25.113867874101931</v>
      </c>
      <c r="U112">
        <f t="shared" si="105"/>
        <v>24.585100000000001</v>
      </c>
      <c r="V112">
        <f t="shared" si="106"/>
        <v>3.1018701283649146</v>
      </c>
      <c r="W112">
        <f t="shared" si="107"/>
        <v>50.171274390487611</v>
      </c>
      <c r="X112">
        <f t="shared" si="108"/>
        <v>1.6091470036003599</v>
      </c>
      <c r="Y112">
        <f t="shared" si="109"/>
        <v>3.2073074147493683</v>
      </c>
      <c r="Z112">
        <f t="shared" si="110"/>
        <v>1.4927231247645547</v>
      </c>
      <c r="AA112">
        <f t="shared" si="111"/>
        <v>-4.9915230480619721</v>
      </c>
      <c r="AB112">
        <f t="shared" si="112"/>
        <v>82.833019642523055</v>
      </c>
      <c r="AC112">
        <f t="shared" si="113"/>
        <v>6.378545971326913</v>
      </c>
      <c r="AD112">
        <f t="shared" si="114"/>
        <v>84.220042565787992</v>
      </c>
      <c r="AE112">
        <v>0</v>
      </c>
      <c r="AF112">
        <v>0</v>
      </c>
      <c r="AG112">
        <f t="shared" si="115"/>
        <v>1</v>
      </c>
      <c r="AH112">
        <f t="shared" si="116"/>
        <v>0</v>
      </c>
      <c r="AI112">
        <f t="shared" si="117"/>
        <v>47745.661560377506</v>
      </c>
      <c r="AJ112" t="s">
        <v>302</v>
      </c>
      <c r="AK112" t="s">
        <v>302</v>
      </c>
      <c r="AL112">
        <v>0</v>
      </c>
      <c r="AM112">
        <v>0</v>
      </c>
      <c r="AN112" t="e">
        <f t="shared" si="118"/>
        <v>#DIV/0!</v>
      </c>
      <c r="AO112">
        <v>0</v>
      </c>
      <c r="AP112" t="s">
        <v>302</v>
      </c>
      <c r="AQ112" t="s">
        <v>302</v>
      </c>
      <c r="AR112">
        <v>0</v>
      </c>
      <c r="AS112">
        <v>0</v>
      </c>
      <c r="AT112" t="e">
        <f t="shared" si="119"/>
        <v>#DIV/0!</v>
      </c>
      <c r="AU112">
        <v>0.5</v>
      </c>
      <c r="AV112">
        <f t="shared" si="120"/>
        <v>0</v>
      </c>
      <c r="AW112">
        <f t="shared" si="121"/>
        <v>-0.37695186512557299</v>
      </c>
      <c r="AX112" t="e">
        <f t="shared" si="122"/>
        <v>#DIV/0!</v>
      </c>
      <c r="AY112" t="e">
        <f t="shared" si="123"/>
        <v>#DIV/0!</v>
      </c>
      <c r="AZ112" t="e">
        <f t="shared" si="124"/>
        <v>#DIV/0!</v>
      </c>
      <c r="BA112" t="e">
        <f t="shared" si="125"/>
        <v>#DIV/0!</v>
      </c>
      <c r="BB112" t="s">
        <v>302</v>
      </c>
      <c r="BC112">
        <v>0</v>
      </c>
      <c r="BD112" t="e">
        <f t="shared" si="126"/>
        <v>#DIV/0!</v>
      </c>
      <c r="BE112" t="e">
        <f t="shared" si="127"/>
        <v>#DIV/0!</v>
      </c>
      <c r="BF112" t="e">
        <f t="shared" si="128"/>
        <v>#DIV/0!</v>
      </c>
      <c r="BG112" t="e">
        <f t="shared" si="129"/>
        <v>#DIV/0!</v>
      </c>
      <c r="BH112" t="e">
        <f t="shared" si="130"/>
        <v>#DIV/0!</v>
      </c>
      <c r="BI112" t="e">
        <f t="shared" si="131"/>
        <v>#DIV/0!</v>
      </c>
      <c r="BJ112" t="e">
        <f t="shared" si="132"/>
        <v>#DIV/0!</v>
      </c>
      <c r="BK112" t="e">
        <f t="shared" si="133"/>
        <v>#DIV/0!</v>
      </c>
      <c r="BL112">
        <f t="shared" si="134"/>
        <v>0</v>
      </c>
      <c r="BM112">
        <f t="shared" si="135"/>
        <v>0</v>
      </c>
      <c r="BN112">
        <f t="shared" si="136"/>
        <v>0</v>
      </c>
      <c r="BO112">
        <f t="shared" si="137"/>
        <v>0</v>
      </c>
      <c r="BP112">
        <v>6</v>
      </c>
      <c r="BQ112">
        <v>0.5</v>
      </c>
      <c r="BR112" t="s">
        <v>303</v>
      </c>
      <c r="BS112">
        <v>1634253383.5</v>
      </c>
      <c r="BT112">
        <v>400.25200000000001</v>
      </c>
      <c r="BU112">
        <v>400.053</v>
      </c>
      <c r="BV112">
        <v>17.8979</v>
      </c>
      <c r="BW112">
        <v>17.831199999999999</v>
      </c>
      <c r="BX112">
        <v>398.06099999999998</v>
      </c>
      <c r="BY112">
        <v>17.783999999999999</v>
      </c>
      <c r="BZ112">
        <v>999.94600000000003</v>
      </c>
      <c r="CA112">
        <v>89.807100000000005</v>
      </c>
      <c r="CB112">
        <v>9.9928400000000001E-2</v>
      </c>
      <c r="CC112">
        <v>25.145199999999999</v>
      </c>
      <c r="CD112">
        <v>24.585100000000001</v>
      </c>
      <c r="CE112">
        <v>999.9</v>
      </c>
      <c r="CF112">
        <v>0</v>
      </c>
      <c r="CG112">
        <v>0</v>
      </c>
      <c r="CH112">
        <v>9991.8799999999992</v>
      </c>
      <c r="CI112">
        <v>0</v>
      </c>
      <c r="CJ112">
        <v>1.5289399999999999E-3</v>
      </c>
      <c r="CK112">
        <v>0</v>
      </c>
      <c r="CL112">
        <v>0</v>
      </c>
      <c r="CM112">
        <v>0</v>
      </c>
      <c r="CN112">
        <v>0</v>
      </c>
      <c r="CO112">
        <v>0.36</v>
      </c>
      <c r="CP112">
        <v>0</v>
      </c>
      <c r="CQ112">
        <v>-6.36</v>
      </c>
      <c r="CR112">
        <v>-1.57</v>
      </c>
      <c r="CS112">
        <v>34.311999999999998</v>
      </c>
      <c r="CT112">
        <v>39.061999999999998</v>
      </c>
      <c r="CU112">
        <v>36.436999999999998</v>
      </c>
      <c r="CV112">
        <v>38</v>
      </c>
      <c r="CW112">
        <v>35.061999999999998</v>
      </c>
      <c r="CX112">
        <v>0</v>
      </c>
      <c r="CY112">
        <v>0</v>
      </c>
      <c r="CZ112">
        <v>0</v>
      </c>
      <c r="DA112">
        <v>3307.099999904633</v>
      </c>
      <c r="DB112">
        <v>0</v>
      </c>
      <c r="DC112">
        <v>1.9792307692307689</v>
      </c>
      <c r="DD112">
        <v>2.771966012395104</v>
      </c>
      <c r="DE112">
        <v>10.141196370352491</v>
      </c>
      <c r="DF112">
        <v>-7.7280769230769231</v>
      </c>
      <c r="DG112">
        <v>15</v>
      </c>
      <c r="DH112">
        <v>1634253252</v>
      </c>
      <c r="DI112" t="s">
        <v>506</v>
      </c>
      <c r="DJ112">
        <v>1634253252</v>
      </c>
      <c r="DK112">
        <v>1634253249.5</v>
      </c>
      <c r="DL112">
        <v>140</v>
      </c>
      <c r="DM112">
        <v>-0.1</v>
      </c>
      <c r="DN112">
        <v>-1E-3</v>
      </c>
      <c r="DO112">
        <v>2.1909999999999998</v>
      </c>
      <c r="DP112">
        <v>0.115</v>
      </c>
      <c r="DQ112">
        <v>400</v>
      </c>
      <c r="DR112">
        <v>18</v>
      </c>
      <c r="DS112">
        <v>1.27</v>
      </c>
      <c r="DT112">
        <v>0.64</v>
      </c>
      <c r="DU112">
        <v>0.18691102500000001</v>
      </c>
      <c r="DV112">
        <v>0.17239205628517809</v>
      </c>
      <c r="DW112">
        <v>4.0069304239334823E-2</v>
      </c>
      <c r="DX112">
        <v>1</v>
      </c>
      <c r="DY112">
        <v>1.732285714285714</v>
      </c>
      <c r="DZ112">
        <v>4.7593737769080207</v>
      </c>
      <c r="EA112">
        <v>1.9247769231995771</v>
      </c>
      <c r="EB112">
        <v>0</v>
      </c>
      <c r="EC112">
        <v>4.64730675E-2</v>
      </c>
      <c r="ED112">
        <v>0.13037380300187609</v>
      </c>
      <c r="EE112">
        <v>1.291787401543666E-2</v>
      </c>
      <c r="EF112">
        <v>0</v>
      </c>
      <c r="EG112">
        <v>1</v>
      </c>
      <c r="EH112">
        <v>3</v>
      </c>
      <c r="EI112" t="s">
        <v>313</v>
      </c>
      <c r="EJ112">
        <v>100</v>
      </c>
      <c r="EK112">
        <v>100</v>
      </c>
      <c r="EL112">
        <v>2.1909999999999998</v>
      </c>
      <c r="EM112">
        <v>0.1139</v>
      </c>
      <c r="EN112">
        <v>1.5776492377063669</v>
      </c>
      <c r="EO112">
        <v>1.948427853356016E-3</v>
      </c>
      <c r="EP112">
        <v>-1.17243448438673E-6</v>
      </c>
      <c r="EQ112">
        <v>3.7522437633766031E-10</v>
      </c>
      <c r="ER112">
        <v>-5.1092412668717141E-2</v>
      </c>
      <c r="ES112">
        <v>1.324990706552629E-3</v>
      </c>
      <c r="ET112">
        <v>4.5198677459254959E-4</v>
      </c>
      <c r="EU112">
        <v>-2.6198240979392152E-7</v>
      </c>
      <c r="EV112">
        <v>2</v>
      </c>
      <c r="EW112">
        <v>2078</v>
      </c>
      <c r="EX112">
        <v>1</v>
      </c>
      <c r="EY112">
        <v>28</v>
      </c>
      <c r="EZ112">
        <v>2.2000000000000002</v>
      </c>
      <c r="FA112">
        <v>2.2000000000000002</v>
      </c>
      <c r="FB112">
        <v>1.6210899999999999</v>
      </c>
      <c r="FC112">
        <v>2.5415000000000001</v>
      </c>
      <c r="FD112">
        <v>2.8491200000000001</v>
      </c>
      <c r="FE112">
        <v>3.1823700000000001</v>
      </c>
      <c r="FF112">
        <v>3.0981399999999999</v>
      </c>
      <c r="FG112">
        <v>2.4133300000000002</v>
      </c>
      <c r="FH112">
        <v>33.805700000000002</v>
      </c>
      <c r="FI112">
        <v>15.1127</v>
      </c>
      <c r="FJ112">
        <v>18</v>
      </c>
      <c r="FK112">
        <v>1062.1099999999999</v>
      </c>
      <c r="FL112">
        <v>752.827</v>
      </c>
      <c r="FM112">
        <v>24.9999</v>
      </c>
      <c r="FN112">
        <v>23.508500000000002</v>
      </c>
      <c r="FO112">
        <v>30.0001</v>
      </c>
      <c r="FP112">
        <v>23.259599999999999</v>
      </c>
      <c r="FQ112">
        <v>23.330100000000002</v>
      </c>
      <c r="FR112">
        <v>32.468000000000004</v>
      </c>
      <c r="FS112">
        <v>14.997</v>
      </c>
      <c r="FT112">
        <v>60.637599999999999</v>
      </c>
      <c r="FU112">
        <v>25</v>
      </c>
      <c r="FV112">
        <v>400</v>
      </c>
      <c r="FW112">
        <v>17.738099999999999</v>
      </c>
      <c r="FX112">
        <v>101.39700000000001</v>
      </c>
      <c r="FY112">
        <v>101.65900000000001</v>
      </c>
    </row>
    <row r="113" spans="1:181" x14ac:dyDescent="0.2">
      <c r="A113">
        <v>95</v>
      </c>
      <c r="B113">
        <v>1634253388.5</v>
      </c>
      <c r="C113">
        <v>3368</v>
      </c>
      <c r="D113" t="s">
        <v>523</v>
      </c>
      <c r="E113" t="s">
        <v>524</v>
      </c>
      <c r="F113" t="s">
        <v>300</v>
      </c>
      <c r="G113">
        <v>1634253388.5</v>
      </c>
      <c r="H113">
        <f t="shared" si="92"/>
        <v>9.8595169861658593E-5</v>
      </c>
      <c r="I113">
        <f t="shared" si="93"/>
        <v>9.8595169861658588E-2</v>
      </c>
      <c r="J113">
        <f t="shared" si="94"/>
        <v>-0.23279279642991924</v>
      </c>
      <c r="K113">
        <f t="shared" si="95"/>
        <v>400.21699999999998</v>
      </c>
      <c r="L113">
        <f t="shared" si="96"/>
        <v>453.06028628697516</v>
      </c>
      <c r="M113">
        <f t="shared" si="97"/>
        <v>40.733795415301714</v>
      </c>
      <c r="N113">
        <f t="shared" si="98"/>
        <v>35.982755260521003</v>
      </c>
      <c r="O113">
        <f t="shared" si="99"/>
        <v>5.7806967198814237E-3</v>
      </c>
      <c r="P113">
        <f t="shared" si="100"/>
        <v>2.7443430903927397</v>
      </c>
      <c r="Q113">
        <f t="shared" si="101"/>
        <v>5.7739405437804902E-3</v>
      </c>
      <c r="R113">
        <f t="shared" si="102"/>
        <v>3.6093191839707776E-3</v>
      </c>
      <c r="S113">
        <f t="shared" si="103"/>
        <v>0</v>
      </c>
      <c r="T113">
        <f t="shared" si="104"/>
        <v>25.11591782212377</v>
      </c>
      <c r="U113">
        <f t="shared" si="105"/>
        <v>24.584</v>
      </c>
      <c r="V113">
        <f t="shared" si="106"/>
        <v>3.1016660743362476</v>
      </c>
      <c r="W113">
        <f t="shared" si="107"/>
        <v>50.097954422427158</v>
      </c>
      <c r="X113">
        <f t="shared" si="108"/>
        <v>1.6066040344421999</v>
      </c>
      <c r="Y113">
        <f t="shared" si="109"/>
        <v>3.2069254183419864</v>
      </c>
      <c r="Z113">
        <f t="shared" si="110"/>
        <v>1.4950620398940477</v>
      </c>
      <c r="AA113">
        <f t="shared" si="111"/>
        <v>-4.3480469908991441</v>
      </c>
      <c r="AB113">
        <f t="shared" si="112"/>
        <v>82.735331406230586</v>
      </c>
      <c r="AC113">
        <f t="shared" si="113"/>
        <v>6.3681971334225214</v>
      </c>
      <c r="AD113">
        <f t="shared" si="114"/>
        <v>84.755481548753963</v>
      </c>
      <c r="AE113">
        <v>0</v>
      </c>
      <c r="AF113">
        <v>0</v>
      </c>
      <c r="AG113">
        <f t="shared" si="115"/>
        <v>1</v>
      </c>
      <c r="AH113">
        <f t="shared" si="116"/>
        <v>0</v>
      </c>
      <c r="AI113">
        <f t="shared" si="117"/>
        <v>47777.950282091442</v>
      </c>
      <c r="AJ113" t="s">
        <v>302</v>
      </c>
      <c r="AK113" t="s">
        <v>302</v>
      </c>
      <c r="AL113">
        <v>0</v>
      </c>
      <c r="AM113">
        <v>0</v>
      </c>
      <c r="AN113" t="e">
        <f t="shared" si="118"/>
        <v>#DIV/0!</v>
      </c>
      <c r="AO113">
        <v>0</v>
      </c>
      <c r="AP113" t="s">
        <v>302</v>
      </c>
      <c r="AQ113" t="s">
        <v>302</v>
      </c>
      <c r="AR113">
        <v>0</v>
      </c>
      <c r="AS113">
        <v>0</v>
      </c>
      <c r="AT113" t="e">
        <f t="shared" si="119"/>
        <v>#DIV/0!</v>
      </c>
      <c r="AU113">
        <v>0.5</v>
      </c>
      <c r="AV113">
        <f t="shared" si="120"/>
        <v>0</v>
      </c>
      <c r="AW113">
        <f t="shared" si="121"/>
        <v>-0.23279279642991924</v>
      </c>
      <c r="AX113" t="e">
        <f t="shared" si="122"/>
        <v>#DIV/0!</v>
      </c>
      <c r="AY113" t="e">
        <f t="shared" si="123"/>
        <v>#DIV/0!</v>
      </c>
      <c r="AZ113" t="e">
        <f t="shared" si="124"/>
        <v>#DIV/0!</v>
      </c>
      <c r="BA113" t="e">
        <f t="shared" si="125"/>
        <v>#DIV/0!</v>
      </c>
      <c r="BB113" t="s">
        <v>302</v>
      </c>
      <c r="BC113">
        <v>0</v>
      </c>
      <c r="BD113" t="e">
        <f t="shared" si="126"/>
        <v>#DIV/0!</v>
      </c>
      <c r="BE113" t="e">
        <f t="shared" si="127"/>
        <v>#DIV/0!</v>
      </c>
      <c r="BF113" t="e">
        <f t="shared" si="128"/>
        <v>#DIV/0!</v>
      </c>
      <c r="BG113" t="e">
        <f t="shared" si="129"/>
        <v>#DIV/0!</v>
      </c>
      <c r="BH113" t="e">
        <f t="shared" si="130"/>
        <v>#DIV/0!</v>
      </c>
      <c r="BI113" t="e">
        <f t="shared" si="131"/>
        <v>#DIV/0!</v>
      </c>
      <c r="BJ113" t="e">
        <f t="shared" si="132"/>
        <v>#DIV/0!</v>
      </c>
      <c r="BK113" t="e">
        <f t="shared" si="133"/>
        <v>#DIV/0!</v>
      </c>
      <c r="BL113">
        <f t="shared" si="134"/>
        <v>0</v>
      </c>
      <c r="BM113">
        <f t="shared" si="135"/>
        <v>0</v>
      </c>
      <c r="BN113">
        <f t="shared" si="136"/>
        <v>0</v>
      </c>
      <c r="BO113">
        <f t="shared" si="137"/>
        <v>0</v>
      </c>
      <c r="BP113">
        <v>6</v>
      </c>
      <c r="BQ113">
        <v>0.5</v>
      </c>
      <c r="BR113" t="s">
        <v>303</v>
      </c>
      <c r="BS113">
        <v>1634253388.5</v>
      </c>
      <c r="BT113">
        <v>400.21699999999998</v>
      </c>
      <c r="BU113">
        <v>400.101</v>
      </c>
      <c r="BV113">
        <v>17.869399999999999</v>
      </c>
      <c r="BW113">
        <v>17.811299999999999</v>
      </c>
      <c r="BX113">
        <v>398.02600000000001</v>
      </c>
      <c r="BY113">
        <v>17.7559</v>
      </c>
      <c r="BZ113">
        <v>1000</v>
      </c>
      <c r="CA113">
        <v>89.808000000000007</v>
      </c>
      <c r="CB113">
        <v>0.10011299999999999</v>
      </c>
      <c r="CC113">
        <v>25.1432</v>
      </c>
      <c r="CD113">
        <v>24.584</v>
      </c>
      <c r="CE113">
        <v>999.9</v>
      </c>
      <c r="CF113">
        <v>0</v>
      </c>
      <c r="CG113">
        <v>0</v>
      </c>
      <c r="CH113">
        <v>9998.75</v>
      </c>
      <c r="CI113">
        <v>0</v>
      </c>
      <c r="CJ113">
        <v>1.5289399999999999E-3</v>
      </c>
      <c r="CK113">
        <v>0</v>
      </c>
      <c r="CL113">
        <v>0</v>
      </c>
      <c r="CM113">
        <v>0</v>
      </c>
      <c r="CN113">
        <v>0</v>
      </c>
      <c r="CO113">
        <v>2.3199999999999998</v>
      </c>
      <c r="CP113">
        <v>0</v>
      </c>
      <c r="CQ113">
        <v>-6.53</v>
      </c>
      <c r="CR113">
        <v>-0.74</v>
      </c>
      <c r="CS113">
        <v>35.25</v>
      </c>
      <c r="CT113">
        <v>39.125</v>
      </c>
      <c r="CU113">
        <v>36.375</v>
      </c>
      <c r="CV113">
        <v>38</v>
      </c>
      <c r="CW113">
        <v>35.061999999999998</v>
      </c>
      <c r="CX113">
        <v>0</v>
      </c>
      <c r="CY113">
        <v>0</v>
      </c>
      <c r="CZ113">
        <v>0</v>
      </c>
      <c r="DA113">
        <v>3312.5</v>
      </c>
      <c r="DB113">
        <v>0</v>
      </c>
      <c r="DC113">
        <v>1.9443999999999999</v>
      </c>
      <c r="DD113">
        <v>5.1361540567686772</v>
      </c>
      <c r="DE113">
        <v>-3.1330769229758211</v>
      </c>
      <c r="DF113">
        <v>-7.1504000000000012</v>
      </c>
      <c r="DG113">
        <v>15</v>
      </c>
      <c r="DH113">
        <v>1634253252</v>
      </c>
      <c r="DI113" t="s">
        <v>506</v>
      </c>
      <c r="DJ113">
        <v>1634253252</v>
      </c>
      <c r="DK113">
        <v>1634253249.5</v>
      </c>
      <c r="DL113">
        <v>140</v>
      </c>
      <c r="DM113">
        <v>-0.1</v>
      </c>
      <c r="DN113">
        <v>-1E-3</v>
      </c>
      <c r="DO113">
        <v>2.1909999999999998</v>
      </c>
      <c r="DP113">
        <v>0.115</v>
      </c>
      <c r="DQ113">
        <v>400</v>
      </c>
      <c r="DR113">
        <v>18</v>
      </c>
      <c r="DS113">
        <v>1.27</v>
      </c>
      <c r="DT113">
        <v>0.64</v>
      </c>
      <c r="DU113">
        <v>0.18472369</v>
      </c>
      <c r="DV113">
        <v>-0.29739156697936198</v>
      </c>
      <c r="DW113">
        <v>4.4818712634550319E-2</v>
      </c>
      <c r="DX113">
        <v>1</v>
      </c>
      <c r="DY113">
        <v>1.956969696969697</v>
      </c>
      <c r="DZ113">
        <v>2.419623087974311</v>
      </c>
      <c r="EA113">
        <v>1.787931740356056</v>
      </c>
      <c r="EB113">
        <v>0</v>
      </c>
      <c r="EC113">
        <v>5.3236909999999991E-2</v>
      </c>
      <c r="ED113">
        <v>9.1684847279549647E-2</v>
      </c>
      <c r="EE113">
        <v>1.0646930406384741E-2</v>
      </c>
      <c r="EF113">
        <v>1</v>
      </c>
      <c r="EG113">
        <v>2</v>
      </c>
      <c r="EH113">
        <v>3</v>
      </c>
      <c r="EI113" t="s">
        <v>309</v>
      </c>
      <c r="EJ113">
        <v>100</v>
      </c>
      <c r="EK113">
        <v>100</v>
      </c>
      <c r="EL113">
        <v>2.1909999999999998</v>
      </c>
      <c r="EM113">
        <v>0.1135</v>
      </c>
      <c r="EN113">
        <v>1.5776492377063669</v>
      </c>
      <c r="EO113">
        <v>1.948427853356016E-3</v>
      </c>
      <c r="EP113">
        <v>-1.17243448438673E-6</v>
      </c>
      <c r="EQ113">
        <v>3.7522437633766031E-10</v>
      </c>
      <c r="ER113">
        <v>-5.1092412668717141E-2</v>
      </c>
      <c r="ES113">
        <v>1.324990706552629E-3</v>
      </c>
      <c r="ET113">
        <v>4.5198677459254959E-4</v>
      </c>
      <c r="EU113">
        <v>-2.6198240979392152E-7</v>
      </c>
      <c r="EV113">
        <v>2</v>
      </c>
      <c r="EW113">
        <v>2078</v>
      </c>
      <c r="EX113">
        <v>1</v>
      </c>
      <c r="EY113">
        <v>28</v>
      </c>
      <c r="EZ113">
        <v>2.2999999999999998</v>
      </c>
      <c r="FA113">
        <v>2.2999999999999998</v>
      </c>
      <c r="FB113">
        <v>1.6210899999999999</v>
      </c>
      <c r="FC113">
        <v>2.5402800000000001</v>
      </c>
      <c r="FD113">
        <v>2.8491200000000001</v>
      </c>
      <c r="FE113">
        <v>3.1823700000000001</v>
      </c>
      <c r="FF113">
        <v>3.0981399999999999</v>
      </c>
      <c r="FG113">
        <v>2.4157700000000002</v>
      </c>
      <c r="FH113">
        <v>33.805700000000002</v>
      </c>
      <c r="FI113">
        <v>15.1127</v>
      </c>
      <c r="FJ113">
        <v>18</v>
      </c>
      <c r="FK113">
        <v>1062.06</v>
      </c>
      <c r="FL113">
        <v>752.73400000000004</v>
      </c>
      <c r="FM113">
        <v>24.9999</v>
      </c>
      <c r="FN113">
        <v>23.508500000000002</v>
      </c>
      <c r="FO113">
        <v>30.0001</v>
      </c>
      <c r="FP113">
        <v>23.259499999999999</v>
      </c>
      <c r="FQ113">
        <v>23.330100000000002</v>
      </c>
      <c r="FR113">
        <v>32.462499999999999</v>
      </c>
      <c r="FS113">
        <v>15.2858</v>
      </c>
      <c r="FT113">
        <v>60.637599999999999</v>
      </c>
      <c r="FU113">
        <v>25</v>
      </c>
      <c r="FV113">
        <v>400</v>
      </c>
      <c r="FW113">
        <v>17.744</v>
      </c>
      <c r="FX113">
        <v>101.39700000000001</v>
      </c>
      <c r="FY113">
        <v>101.65900000000001</v>
      </c>
    </row>
    <row r="114" spans="1:181" x14ac:dyDescent="0.2">
      <c r="A114">
        <v>96</v>
      </c>
      <c r="B114">
        <v>1634253393.5</v>
      </c>
      <c r="C114">
        <v>3373</v>
      </c>
      <c r="D114" t="s">
        <v>525</v>
      </c>
      <c r="E114" t="s">
        <v>526</v>
      </c>
      <c r="F114" t="s">
        <v>300</v>
      </c>
      <c r="G114">
        <v>1634253393.5</v>
      </c>
      <c r="H114">
        <f t="shared" si="92"/>
        <v>7.8568080160437557E-5</v>
      </c>
      <c r="I114">
        <f t="shared" si="93"/>
        <v>7.8568080160437551E-2</v>
      </c>
      <c r="J114">
        <f t="shared" si="94"/>
        <v>-0.27143660438890449</v>
      </c>
      <c r="K114">
        <f t="shared" si="95"/>
        <v>400.15899999999999</v>
      </c>
      <c r="L114">
        <f t="shared" si="96"/>
        <v>482.62713505721314</v>
      </c>
      <c r="M114">
        <f t="shared" si="97"/>
        <v>43.391969367746924</v>
      </c>
      <c r="N114">
        <f t="shared" si="98"/>
        <v>35.977436428579303</v>
      </c>
      <c r="O114">
        <f t="shared" si="99"/>
        <v>4.5970854274501221E-3</v>
      </c>
      <c r="P114">
        <f t="shared" si="100"/>
        <v>2.7469769149970928</v>
      </c>
      <c r="Q114">
        <f t="shared" si="101"/>
        <v>4.5928156838404921E-3</v>
      </c>
      <c r="R114">
        <f t="shared" si="102"/>
        <v>2.8708930826773591E-3</v>
      </c>
      <c r="S114">
        <f t="shared" si="103"/>
        <v>0</v>
      </c>
      <c r="T114">
        <f t="shared" si="104"/>
        <v>25.119278817713671</v>
      </c>
      <c r="U114">
        <f t="shared" si="105"/>
        <v>24.588999999999999</v>
      </c>
      <c r="V114">
        <f t="shared" si="106"/>
        <v>3.1025936872011748</v>
      </c>
      <c r="W114">
        <f t="shared" si="107"/>
        <v>50.049136492900068</v>
      </c>
      <c r="X114">
        <f t="shared" si="108"/>
        <v>1.6048281983391901</v>
      </c>
      <c r="Y114">
        <f t="shared" si="109"/>
        <v>3.2065052682114703</v>
      </c>
      <c r="Z114">
        <f t="shared" si="110"/>
        <v>1.4977654888619847</v>
      </c>
      <c r="AA114">
        <f t="shared" si="111"/>
        <v>-3.4648523350752964</v>
      </c>
      <c r="AB114">
        <f t="shared" si="112"/>
        <v>81.748450731610404</v>
      </c>
      <c r="AC114">
        <f t="shared" si="113"/>
        <v>6.2862916756293004</v>
      </c>
      <c r="AD114">
        <f t="shared" si="114"/>
        <v>84.569890072164412</v>
      </c>
      <c r="AE114">
        <v>0</v>
      </c>
      <c r="AF114">
        <v>0</v>
      </c>
      <c r="AG114">
        <f t="shared" si="115"/>
        <v>1</v>
      </c>
      <c r="AH114">
        <f t="shared" si="116"/>
        <v>0</v>
      </c>
      <c r="AI114">
        <f t="shared" si="117"/>
        <v>47849.961260286065</v>
      </c>
      <c r="AJ114" t="s">
        <v>302</v>
      </c>
      <c r="AK114" t="s">
        <v>302</v>
      </c>
      <c r="AL114">
        <v>0</v>
      </c>
      <c r="AM114">
        <v>0</v>
      </c>
      <c r="AN114" t="e">
        <f t="shared" si="118"/>
        <v>#DIV/0!</v>
      </c>
      <c r="AO114">
        <v>0</v>
      </c>
      <c r="AP114" t="s">
        <v>302</v>
      </c>
      <c r="AQ114" t="s">
        <v>302</v>
      </c>
      <c r="AR114">
        <v>0</v>
      </c>
      <c r="AS114">
        <v>0</v>
      </c>
      <c r="AT114" t="e">
        <f t="shared" si="119"/>
        <v>#DIV/0!</v>
      </c>
      <c r="AU114">
        <v>0.5</v>
      </c>
      <c r="AV114">
        <f t="shared" si="120"/>
        <v>0</v>
      </c>
      <c r="AW114">
        <f t="shared" si="121"/>
        <v>-0.27143660438890449</v>
      </c>
      <c r="AX114" t="e">
        <f t="shared" si="122"/>
        <v>#DIV/0!</v>
      </c>
      <c r="AY114" t="e">
        <f t="shared" si="123"/>
        <v>#DIV/0!</v>
      </c>
      <c r="AZ114" t="e">
        <f t="shared" si="124"/>
        <v>#DIV/0!</v>
      </c>
      <c r="BA114" t="e">
        <f t="shared" si="125"/>
        <v>#DIV/0!</v>
      </c>
      <c r="BB114" t="s">
        <v>302</v>
      </c>
      <c r="BC114">
        <v>0</v>
      </c>
      <c r="BD114" t="e">
        <f t="shared" si="126"/>
        <v>#DIV/0!</v>
      </c>
      <c r="BE114" t="e">
        <f t="shared" si="127"/>
        <v>#DIV/0!</v>
      </c>
      <c r="BF114" t="e">
        <f t="shared" si="128"/>
        <v>#DIV/0!</v>
      </c>
      <c r="BG114" t="e">
        <f t="shared" si="129"/>
        <v>#DIV/0!</v>
      </c>
      <c r="BH114" t="e">
        <f t="shared" si="130"/>
        <v>#DIV/0!</v>
      </c>
      <c r="BI114" t="e">
        <f t="shared" si="131"/>
        <v>#DIV/0!</v>
      </c>
      <c r="BJ114" t="e">
        <f t="shared" si="132"/>
        <v>#DIV/0!</v>
      </c>
      <c r="BK114" t="e">
        <f t="shared" si="133"/>
        <v>#DIV/0!</v>
      </c>
      <c r="BL114">
        <f t="shared" si="134"/>
        <v>0</v>
      </c>
      <c r="BM114">
        <f t="shared" si="135"/>
        <v>0</v>
      </c>
      <c r="BN114">
        <f t="shared" si="136"/>
        <v>0</v>
      </c>
      <c r="BO114">
        <f t="shared" si="137"/>
        <v>0</v>
      </c>
      <c r="BP114">
        <v>6</v>
      </c>
      <c r="BQ114">
        <v>0.5</v>
      </c>
      <c r="BR114" t="s">
        <v>303</v>
      </c>
      <c r="BS114">
        <v>1634253393.5</v>
      </c>
      <c r="BT114">
        <v>400.15899999999999</v>
      </c>
      <c r="BU114">
        <v>400.01499999999999</v>
      </c>
      <c r="BV114">
        <v>17.849699999999999</v>
      </c>
      <c r="BW114">
        <v>17.8034</v>
      </c>
      <c r="BX114">
        <v>397.96800000000002</v>
      </c>
      <c r="BY114">
        <v>17.736499999999999</v>
      </c>
      <c r="BZ114">
        <v>999.98699999999997</v>
      </c>
      <c r="CA114">
        <v>89.807900000000004</v>
      </c>
      <c r="CB114">
        <v>9.9952700000000005E-2</v>
      </c>
      <c r="CC114">
        <v>25.140999999999998</v>
      </c>
      <c r="CD114">
        <v>24.588999999999999</v>
      </c>
      <c r="CE114">
        <v>999.9</v>
      </c>
      <c r="CF114">
        <v>0</v>
      </c>
      <c r="CG114">
        <v>0</v>
      </c>
      <c r="CH114">
        <v>10014.4</v>
      </c>
      <c r="CI114">
        <v>0</v>
      </c>
      <c r="CJ114">
        <v>1.5289399999999999E-3</v>
      </c>
      <c r="CK114">
        <v>0</v>
      </c>
      <c r="CL114">
        <v>0</v>
      </c>
      <c r="CM114">
        <v>0</v>
      </c>
      <c r="CN114">
        <v>0</v>
      </c>
      <c r="CO114">
        <v>-3.35</v>
      </c>
      <c r="CP114">
        <v>0</v>
      </c>
      <c r="CQ114">
        <v>-6.22</v>
      </c>
      <c r="CR114">
        <v>-1.24</v>
      </c>
      <c r="CS114">
        <v>33.875</v>
      </c>
      <c r="CT114">
        <v>39.186999999999998</v>
      </c>
      <c r="CU114">
        <v>36.5</v>
      </c>
      <c r="CV114">
        <v>38.125</v>
      </c>
      <c r="CW114">
        <v>35.125</v>
      </c>
      <c r="CX114">
        <v>0</v>
      </c>
      <c r="CY114">
        <v>0</v>
      </c>
      <c r="CZ114">
        <v>0</v>
      </c>
      <c r="DA114">
        <v>3317.2999999523158</v>
      </c>
      <c r="DB114">
        <v>0</v>
      </c>
      <c r="DC114">
        <v>1.9</v>
      </c>
      <c r="DD114">
        <v>-8.6923075596491515</v>
      </c>
      <c r="DE114">
        <v>-3.464615422334421</v>
      </c>
      <c r="DF114">
        <v>-7.2211999999999996</v>
      </c>
      <c r="DG114">
        <v>15</v>
      </c>
      <c r="DH114">
        <v>1634253252</v>
      </c>
      <c r="DI114" t="s">
        <v>506</v>
      </c>
      <c r="DJ114">
        <v>1634253252</v>
      </c>
      <c r="DK114">
        <v>1634253249.5</v>
      </c>
      <c r="DL114">
        <v>140</v>
      </c>
      <c r="DM114">
        <v>-0.1</v>
      </c>
      <c r="DN114">
        <v>-1E-3</v>
      </c>
      <c r="DO114">
        <v>2.1909999999999998</v>
      </c>
      <c r="DP114">
        <v>0.115</v>
      </c>
      <c r="DQ114">
        <v>400</v>
      </c>
      <c r="DR114">
        <v>18</v>
      </c>
      <c r="DS114">
        <v>1.27</v>
      </c>
      <c r="DT114">
        <v>0.64</v>
      </c>
      <c r="DU114">
        <v>0.18442464</v>
      </c>
      <c r="DV114">
        <v>-0.23842865515947539</v>
      </c>
      <c r="DW114">
        <v>4.6227335023283571E-2</v>
      </c>
      <c r="DX114">
        <v>1</v>
      </c>
      <c r="DY114">
        <v>1.924848484848485</v>
      </c>
      <c r="DZ114">
        <v>0.94021998372569404</v>
      </c>
      <c r="EA114">
        <v>1.731769319812301</v>
      </c>
      <c r="EB114">
        <v>1</v>
      </c>
      <c r="EC114">
        <v>5.7126997499999999E-2</v>
      </c>
      <c r="ED114">
        <v>-7.2055823639774986E-3</v>
      </c>
      <c r="EE114">
        <v>5.7770057459071086E-3</v>
      </c>
      <c r="EF114">
        <v>1</v>
      </c>
      <c r="EG114">
        <v>3</v>
      </c>
      <c r="EH114">
        <v>3</v>
      </c>
      <c r="EI114" t="s">
        <v>305</v>
      </c>
      <c r="EJ114">
        <v>100</v>
      </c>
      <c r="EK114">
        <v>100</v>
      </c>
      <c r="EL114">
        <v>2.1909999999999998</v>
      </c>
      <c r="EM114">
        <v>0.1132</v>
      </c>
      <c r="EN114">
        <v>1.5776492377063669</v>
      </c>
      <c r="EO114">
        <v>1.948427853356016E-3</v>
      </c>
      <c r="EP114">
        <v>-1.17243448438673E-6</v>
      </c>
      <c r="EQ114">
        <v>3.7522437633766031E-10</v>
      </c>
      <c r="ER114">
        <v>-5.1092412668717141E-2</v>
      </c>
      <c r="ES114">
        <v>1.324990706552629E-3</v>
      </c>
      <c r="ET114">
        <v>4.5198677459254959E-4</v>
      </c>
      <c r="EU114">
        <v>-2.6198240979392152E-7</v>
      </c>
      <c r="EV114">
        <v>2</v>
      </c>
      <c r="EW114">
        <v>2078</v>
      </c>
      <c r="EX114">
        <v>1</v>
      </c>
      <c r="EY114">
        <v>28</v>
      </c>
      <c r="EZ114">
        <v>2.4</v>
      </c>
      <c r="FA114">
        <v>2.4</v>
      </c>
      <c r="FB114">
        <v>1.6210899999999999</v>
      </c>
      <c r="FC114">
        <v>2.5390600000000001</v>
      </c>
      <c r="FD114">
        <v>2.8491200000000001</v>
      </c>
      <c r="FE114">
        <v>3.1823700000000001</v>
      </c>
      <c r="FF114">
        <v>3.0981399999999999</v>
      </c>
      <c r="FG114">
        <v>2.4121100000000002</v>
      </c>
      <c r="FH114">
        <v>33.805700000000002</v>
      </c>
      <c r="FI114">
        <v>15.1127</v>
      </c>
      <c r="FJ114">
        <v>18</v>
      </c>
      <c r="FK114">
        <v>1062.27</v>
      </c>
      <c r="FL114">
        <v>752.43100000000004</v>
      </c>
      <c r="FM114">
        <v>24.9999</v>
      </c>
      <c r="FN114">
        <v>23.508500000000002</v>
      </c>
      <c r="FO114">
        <v>30</v>
      </c>
      <c r="FP114">
        <v>23.260200000000001</v>
      </c>
      <c r="FQ114">
        <v>23.330100000000002</v>
      </c>
      <c r="FR114">
        <v>32.466700000000003</v>
      </c>
      <c r="FS114">
        <v>15.2858</v>
      </c>
      <c r="FT114">
        <v>60.637599999999999</v>
      </c>
      <c r="FU114">
        <v>25</v>
      </c>
      <c r="FV114">
        <v>400</v>
      </c>
      <c r="FW114">
        <v>17.744</v>
      </c>
      <c r="FX114">
        <v>101.39700000000001</v>
      </c>
      <c r="FY114">
        <v>101.66</v>
      </c>
    </row>
    <row r="115" spans="1:181" x14ac:dyDescent="0.2">
      <c r="A115">
        <v>97</v>
      </c>
      <c r="B115">
        <v>1634253398.5</v>
      </c>
      <c r="C115">
        <v>3378</v>
      </c>
      <c r="D115" t="s">
        <v>527</v>
      </c>
      <c r="E115" t="s">
        <v>528</v>
      </c>
      <c r="F115" t="s">
        <v>300</v>
      </c>
      <c r="G115">
        <v>1634253398.5</v>
      </c>
      <c r="H115">
        <f t="shared" ref="H115:H146" si="138">(I115)/1000</f>
        <v>6.8050143720904495E-5</v>
      </c>
      <c r="I115">
        <f t="shared" ref="I115:I127" si="139">1000*BZ115*AG115*(BV115-BW115)/(100*BP115*(1000-AG115*BV115))</f>
        <v>6.8050143720904496E-2</v>
      </c>
      <c r="J115">
        <f t="shared" ref="J115:J127" si="140">BZ115*AG115*(BU115-BT115*(1000-AG115*BW115)/(1000-AG115*BV115))/(100*BP115)</f>
        <v>-0.30390895104526933</v>
      </c>
      <c r="K115">
        <f t="shared" ref="K115:K146" si="141">BT115 - IF(AG115&gt;1, J115*BP115*100/(AI115*CH115), 0)</f>
        <v>400.16399999999999</v>
      </c>
      <c r="L115">
        <f t="shared" ref="L115:L146" si="142">((R115-H115/2)*K115-J115)/(R115+H115/2)</f>
        <v>509.98808777985596</v>
      </c>
      <c r="M115">
        <f t="shared" ref="M115:M146" si="143">L115*(CA115+CB115)/1000</f>
        <v>45.852727263334117</v>
      </c>
      <c r="N115">
        <f t="shared" ref="N115:N127" si="144">(BT115 - IF(AG115&gt;1, J115*BP115*100/(AI115*CH115), 0))*(CA115+CB115)/1000</f>
        <v>35.978508502977604</v>
      </c>
      <c r="O115">
        <f t="shared" ref="O115:O146" si="145">2/((1/Q115-1/P115)+SIGN(Q115)*SQRT((1/Q115-1/P115)*(1/Q115-1/P115) + 4*BQ115/((BQ115+1)*(BQ115+1))*(2*1/Q115*1/P115-1/P115*1/P115)))</f>
        <v>3.9791473775754533E-3</v>
      </c>
      <c r="P115">
        <f t="shared" ref="P115:P127" si="146">IF(LEFT(BR115,1)&lt;&gt;"0",IF(LEFT(BR115,1)="1",3,$B$7),$D$5+$E$5*(CH115*CA115/($K$5*1000))+$F$5*(CH115*CA115/($K$5*1000))*MAX(MIN(BP115,$J$5),$I$5)*MAX(MIN(BP115,$J$5),$I$5)+$G$5*MAX(MIN(BP115,$J$5),$I$5)*(CH115*CA115/($K$5*1000))+$H$5*(CH115*CA115/($K$5*1000))*(CH115*CA115/($K$5*1000)))</f>
        <v>2.7488992788825493</v>
      </c>
      <c r="Q115">
        <f t="shared" ref="Q115:Q127" si="147">H115*(1000-(1000*0.61365*EXP(17.502*U115/(240.97+U115))/(CA115+CB115)+BV115)/2)/(1000*0.61365*EXP(17.502*U115/(240.97+U115))/(CA115+CB115)-BV115)</f>
        <v>3.9759501636128878E-3</v>
      </c>
      <c r="R115">
        <f t="shared" ref="R115:R127" si="148">1/((BQ115+1)/(O115/1.6)+1/(P115/1.37)) + BQ115/((BQ115+1)/(O115/1.6) + BQ115/(P115/1.37))</f>
        <v>2.4852558885053843E-3</v>
      </c>
      <c r="S115">
        <f t="shared" ref="S115:S127" si="149">(BL115*BO115)</f>
        <v>0</v>
      </c>
      <c r="T115">
        <f t="shared" ref="T115:T146" si="150">(CC115+(S115+2*0.95*0.0000000567*(((CC115+$B$9)+273)^4-(CC115+273)^4)-44100*H115)/(1.84*29.3*P115+8*0.95*0.0000000567*(CC115+273)^3))</f>
        <v>25.12119884176532</v>
      </c>
      <c r="U115">
        <f t="shared" ref="U115:U146" si="151">($C$9*CD115+$D$9*CE115+$E$9*T115)</f>
        <v>24.589600000000001</v>
      </c>
      <c r="V115">
        <f t="shared" ref="V115:V146" si="152">0.61365*EXP(17.502*U115/(240.97+U115))</f>
        <v>3.1027050170382218</v>
      </c>
      <c r="W115">
        <f t="shared" ref="W115:W146" si="153">(X115/Y115*100)</f>
        <v>50.030830707982275</v>
      </c>
      <c r="X115">
        <f t="shared" ref="X115:X127" si="154">BV115*(CA115+CB115)/1000</f>
        <v>1.60414568279112</v>
      </c>
      <c r="Y115">
        <f t="shared" ref="Y115:Y127" si="155">0.61365*EXP(17.502*CC115/(240.97+CC115))</f>
        <v>3.206314306780405</v>
      </c>
      <c r="Z115">
        <f t="shared" ref="Z115:Z127" si="156">(V115-BV115*(CA115+CB115)/1000)</f>
        <v>1.4985593342471017</v>
      </c>
      <c r="AA115">
        <f t="shared" ref="AA115:AA127" si="157">(-H115*44100)</f>
        <v>-3.0010113380918884</v>
      </c>
      <c r="AB115">
        <f t="shared" ref="AB115:AB127" si="158">2*29.3*P115*0.92*(CC115-U115)</f>
        <v>81.568541320883014</v>
      </c>
      <c r="AC115">
        <f t="shared" ref="AC115:AC127" si="159">2*0.95*0.0000000567*(((CC115+$B$9)+273)^4-(U115+273)^4)</f>
        <v>6.2680578832040466</v>
      </c>
      <c r="AD115">
        <f t="shared" ref="AD115:AD146" si="160">S115+AC115+AA115+AB115</f>
        <v>84.835587865995166</v>
      </c>
      <c r="AE115">
        <v>0</v>
      </c>
      <c r="AF115">
        <v>0</v>
      </c>
      <c r="AG115">
        <f t="shared" ref="AG115:AG127" si="161">IF(AE115*$H$15&gt;=AI115,1,(AI115/(AI115-AE115*$H$15)))</f>
        <v>1</v>
      </c>
      <c r="AH115">
        <f t="shared" ref="AH115:AH146" si="162">(AG115-1)*100</f>
        <v>0</v>
      </c>
      <c r="AI115">
        <f t="shared" ref="AI115:AI127" si="163">MAX(0,($B$15+$C$15*CH115)/(1+$D$15*CH115)*CA115/(CC115+273)*$E$15)</f>
        <v>47902.48935326012</v>
      </c>
      <c r="AJ115" t="s">
        <v>302</v>
      </c>
      <c r="AK115" t="s">
        <v>302</v>
      </c>
      <c r="AL115">
        <v>0</v>
      </c>
      <c r="AM115">
        <v>0</v>
      </c>
      <c r="AN115" t="e">
        <f t="shared" ref="AN115:AN146" si="164">1-AL115/AM115</f>
        <v>#DIV/0!</v>
      </c>
      <c r="AO115">
        <v>0</v>
      </c>
      <c r="AP115" t="s">
        <v>302</v>
      </c>
      <c r="AQ115" t="s">
        <v>302</v>
      </c>
      <c r="AR115">
        <v>0</v>
      </c>
      <c r="AS115">
        <v>0</v>
      </c>
      <c r="AT115" t="e">
        <f t="shared" ref="AT115:AT146" si="165">1-AR115/AS115</f>
        <v>#DIV/0!</v>
      </c>
      <c r="AU115">
        <v>0.5</v>
      </c>
      <c r="AV115">
        <f t="shared" ref="AV115:AV127" si="166">BM115</f>
        <v>0</v>
      </c>
      <c r="AW115">
        <f t="shared" ref="AW115:AW127" si="167">J115</f>
        <v>-0.30390895104526933</v>
      </c>
      <c r="AX115" t="e">
        <f t="shared" ref="AX115:AX127" si="168">AT115*AU115*AV115</f>
        <v>#DIV/0!</v>
      </c>
      <c r="AY115" t="e">
        <f t="shared" ref="AY115:AY127" si="169">(AW115-AO115)/AV115</f>
        <v>#DIV/0!</v>
      </c>
      <c r="AZ115" t="e">
        <f t="shared" ref="AZ115:AZ127" si="170">(AM115-AS115)/AS115</f>
        <v>#DIV/0!</v>
      </c>
      <c r="BA115" t="e">
        <f t="shared" ref="BA115:BA127" si="171">AL115/(AN115+AL115/AS115)</f>
        <v>#DIV/0!</v>
      </c>
      <c r="BB115" t="s">
        <v>302</v>
      </c>
      <c r="BC115">
        <v>0</v>
      </c>
      <c r="BD115" t="e">
        <f t="shared" ref="BD115:BD146" si="172">IF(BC115&lt;&gt;0, BC115, BA115)</f>
        <v>#DIV/0!</v>
      </c>
      <c r="BE115" t="e">
        <f t="shared" ref="BE115:BE146" si="173">1-BD115/AS115</f>
        <v>#DIV/0!</v>
      </c>
      <c r="BF115" t="e">
        <f t="shared" ref="BF115:BF127" si="174">(AS115-AR115)/(AS115-BD115)</f>
        <v>#DIV/0!</v>
      </c>
      <c r="BG115" t="e">
        <f t="shared" ref="BG115:BG127" si="175">(AM115-AS115)/(AM115-BD115)</f>
        <v>#DIV/0!</v>
      </c>
      <c r="BH115" t="e">
        <f t="shared" ref="BH115:BH127" si="176">(AS115-AR115)/(AS115-AL115)</f>
        <v>#DIV/0!</v>
      </c>
      <c r="BI115" t="e">
        <f t="shared" ref="BI115:BI127" si="177">(AM115-AS115)/(AM115-AL115)</f>
        <v>#DIV/0!</v>
      </c>
      <c r="BJ115" t="e">
        <f t="shared" ref="BJ115:BJ127" si="178">(BF115*BD115/AR115)</f>
        <v>#DIV/0!</v>
      </c>
      <c r="BK115" t="e">
        <f t="shared" ref="BK115:BK146" si="179">(1-BJ115)</f>
        <v>#DIV/0!</v>
      </c>
      <c r="BL115">
        <f t="shared" ref="BL115:BL127" si="180">$B$13*CI115+$C$13*CJ115+$F$13*CK115*(1-CN115)</f>
        <v>0</v>
      </c>
      <c r="BM115">
        <f t="shared" ref="BM115:BM146" si="181">BL115*BN115</f>
        <v>0</v>
      </c>
      <c r="BN115">
        <f t="shared" ref="BN115:BN127" si="182">($B$13*$D$11+$C$13*$D$11+$F$13*((CX115+CP115)/MAX(CX115+CP115+CY115, 0.1)*$I$11+CY115/MAX(CX115+CP115+CY115, 0.1)*$J$11))/($B$13+$C$13+$F$13)</f>
        <v>0</v>
      </c>
      <c r="BO115">
        <f t="shared" ref="BO115:BO127" si="183">($B$13*$K$11+$C$13*$K$11+$F$13*((CX115+CP115)/MAX(CX115+CP115+CY115, 0.1)*$P$11+CY115/MAX(CX115+CP115+CY115, 0.1)*$Q$11))/($B$13+$C$13+$F$13)</f>
        <v>0</v>
      </c>
      <c r="BP115">
        <v>6</v>
      </c>
      <c r="BQ115">
        <v>0.5</v>
      </c>
      <c r="BR115" t="s">
        <v>303</v>
      </c>
      <c r="BS115">
        <v>1634253398.5</v>
      </c>
      <c r="BT115">
        <v>400.16399999999999</v>
      </c>
      <c r="BU115">
        <v>399.99799999999999</v>
      </c>
      <c r="BV115">
        <v>17.841799999999999</v>
      </c>
      <c r="BW115">
        <v>17.8017</v>
      </c>
      <c r="BX115">
        <v>397.97300000000001</v>
      </c>
      <c r="BY115">
        <v>17.7288</v>
      </c>
      <c r="BZ115">
        <v>1000.04</v>
      </c>
      <c r="CA115">
        <v>89.809899999999999</v>
      </c>
      <c r="CB115">
        <v>9.9508399999999997E-2</v>
      </c>
      <c r="CC115">
        <v>25.14</v>
      </c>
      <c r="CD115">
        <v>24.589600000000001</v>
      </c>
      <c r="CE115">
        <v>999.9</v>
      </c>
      <c r="CF115">
        <v>0</v>
      </c>
      <c r="CG115">
        <v>0</v>
      </c>
      <c r="CH115">
        <v>10025.6</v>
      </c>
      <c r="CI115">
        <v>0</v>
      </c>
      <c r="CJ115">
        <v>1.5289399999999999E-3</v>
      </c>
      <c r="CK115">
        <v>0</v>
      </c>
      <c r="CL115">
        <v>0</v>
      </c>
      <c r="CM115">
        <v>0</v>
      </c>
      <c r="CN115">
        <v>0</v>
      </c>
      <c r="CO115">
        <v>1.58</v>
      </c>
      <c r="CP115">
        <v>0</v>
      </c>
      <c r="CQ115">
        <v>-7.2</v>
      </c>
      <c r="CR115">
        <v>-1.1399999999999999</v>
      </c>
      <c r="CS115">
        <v>35</v>
      </c>
      <c r="CT115">
        <v>39.311999999999998</v>
      </c>
      <c r="CU115">
        <v>36.5</v>
      </c>
      <c r="CV115">
        <v>38.186999999999998</v>
      </c>
      <c r="CW115">
        <v>35.125</v>
      </c>
      <c r="CX115">
        <v>0</v>
      </c>
      <c r="CY115">
        <v>0</v>
      </c>
      <c r="CZ115">
        <v>0</v>
      </c>
      <c r="DA115">
        <v>3322.099999904633</v>
      </c>
      <c r="DB115">
        <v>0</v>
      </c>
      <c r="DC115">
        <v>2.0564</v>
      </c>
      <c r="DD115">
        <v>3.5407692754550779</v>
      </c>
      <c r="DE115">
        <v>-8.771538460158224</v>
      </c>
      <c r="DF115">
        <v>-7.7991999999999999</v>
      </c>
      <c r="DG115">
        <v>15</v>
      </c>
      <c r="DH115">
        <v>1634253252</v>
      </c>
      <c r="DI115" t="s">
        <v>506</v>
      </c>
      <c r="DJ115">
        <v>1634253252</v>
      </c>
      <c r="DK115">
        <v>1634253249.5</v>
      </c>
      <c r="DL115">
        <v>140</v>
      </c>
      <c r="DM115">
        <v>-0.1</v>
      </c>
      <c r="DN115">
        <v>-1E-3</v>
      </c>
      <c r="DO115">
        <v>2.1909999999999998</v>
      </c>
      <c r="DP115">
        <v>0.115</v>
      </c>
      <c r="DQ115">
        <v>400</v>
      </c>
      <c r="DR115">
        <v>18</v>
      </c>
      <c r="DS115">
        <v>1.27</v>
      </c>
      <c r="DT115">
        <v>0.64</v>
      </c>
      <c r="DU115">
        <v>0.16264044</v>
      </c>
      <c r="DV115">
        <v>-5.3540602626641717E-2</v>
      </c>
      <c r="DW115">
        <v>3.3175363768026718E-2</v>
      </c>
      <c r="DX115">
        <v>1</v>
      </c>
      <c r="DY115">
        <v>2.1025714285714279</v>
      </c>
      <c r="DZ115">
        <v>0.75569471624265561</v>
      </c>
      <c r="EA115">
        <v>1.8169131481045271</v>
      </c>
      <c r="EB115">
        <v>1</v>
      </c>
      <c r="EC115">
        <v>5.4463717500000008E-2</v>
      </c>
      <c r="ED115">
        <v>-8.2093809005628737E-2</v>
      </c>
      <c r="EE115">
        <v>8.5445516366830943E-3</v>
      </c>
      <c r="EF115">
        <v>1</v>
      </c>
      <c r="EG115">
        <v>3</v>
      </c>
      <c r="EH115">
        <v>3</v>
      </c>
      <c r="EI115" t="s">
        <v>305</v>
      </c>
      <c r="EJ115">
        <v>100</v>
      </c>
      <c r="EK115">
        <v>100</v>
      </c>
      <c r="EL115">
        <v>2.1909999999999998</v>
      </c>
      <c r="EM115">
        <v>0.113</v>
      </c>
      <c r="EN115">
        <v>1.5776492377063669</v>
      </c>
      <c r="EO115">
        <v>1.948427853356016E-3</v>
      </c>
      <c r="EP115">
        <v>-1.17243448438673E-6</v>
      </c>
      <c r="EQ115">
        <v>3.7522437633766031E-10</v>
      </c>
      <c r="ER115">
        <v>-5.1092412668717141E-2</v>
      </c>
      <c r="ES115">
        <v>1.324990706552629E-3</v>
      </c>
      <c r="ET115">
        <v>4.5198677459254959E-4</v>
      </c>
      <c r="EU115">
        <v>-2.6198240979392152E-7</v>
      </c>
      <c r="EV115">
        <v>2</v>
      </c>
      <c r="EW115">
        <v>2078</v>
      </c>
      <c r="EX115">
        <v>1</v>
      </c>
      <c r="EY115">
        <v>28</v>
      </c>
      <c r="EZ115">
        <v>2.4</v>
      </c>
      <c r="FA115">
        <v>2.5</v>
      </c>
      <c r="FB115">
        <v>1.6210899999999999</v>
      </c>
      <c r="FC115">
        <v>2.5402800000000001</v>
      </c>
      <c r="FD115">
        <v>2.8491200000000001</v>
      </c>
      <c r="FE115">
        <v>3.1811500000000001</v>
      </c>
      <c r="FF115">
        <v>3.0981399999999999</v>
      </c>
      <c r="FG115">
        <v>2.3999000000000001</v>
      </c>
      <c r="FH115">
        <v>33.805700000000002</v>
      </c>
      <c r="FI115">
        <v>15.1127</v>
      </c>
      <c r="FJ115">
        <v>18</v>
      </c>
      <c r="FK115">
        <v>1062.77</v>
      </c>
      <c r="FL115">
        <v>752.94299999999998</v>
      </c>
      <c r="FM115">
        <v>25</v>
      </c>
      <c r="FN115">
        <v>23.508500000000002</v>
      </c>
      <c r="FO115">
        <v>30.0001</v>
      </c>
      <c r="FP115">
        <v>23.2606</v>
      </c>
      <c r="FQ115">
        <v>23.330100000000002</v>
      </c>
      <c r="FR115">
        <v>32.4649</v>
      </c>
      <c r="FS115">
        <v>15.2858</v>
      </c>
      <c r="FT115">
        <v>60.637599999999999</v>
      </c>
      <c r="FU115">
        <v>25</v>
      </c>
      <c r="FV115">
        <v>400</v>
      </c>
      <c r="FW115">
        <v>17.744</v>
      </c>
      <c r="FX115">
        <v>101.398</v>
      </c>
      <c r="FY115">
        <v>101.66</v>
      </c>
    </row>
    <row r="116" spans="1:181" x14ac:dyDescent="0.2">
      <c r="A116">
        <v>98</v>
      </c>
      <c r="B116">
        <v>1634253857.5</v>
      </c>
      <c r="C116">
        <v>3837</v>
      </c>
      <c r="D116" t="s">
        <v>531</v>
      </c>
      <c r="E116" t="s">
        <v>532</v>
      </c>
      <c r="F116" t="s">
        <v>300</v>
      </c>
      <c r="G116">
        <v>1634253857.5</v>
      </c>
      <c r="H116">
        <f t="shared" si="138"/>
        <v>2.0570106408457627E-4</v>
      </c>
      <c r="I116">
        <f t="shared" si="139"/>
        <v>0.20570106408457628</v>
      </c>
      <c r="J116">
        <f t="shared" si="140"/>
        <v>-0.63902158156164202</v>
      </c>
      <c r="K116">
        <f t="shared" si="141"/>
        <v>400.30799999999999</v>
      </c>
      <c r="L116">
        <f t="shared" si="142"/>
        <v>473.90821816660201</v>
      </c>
      <c r="M116">
        <f t="shared" si="143"/>
        <v>42.613928393899535</v>
      </c>
      <c r="N116">
        <f t="shared" si="144"/>
        <v>35.995781025911995</v>
      </c>
      <c r="O116">
        <f t="shared" si="145"/>
        <v>1.196184384899047E-2</v>
      </c>
      <c r="P116">
        <f t="shared" si="146"/>
        <v>2.7440407346767857</v>
      </c>
      <c r="Q116">
        <f t="shared" si="147"/>
        <v>1.1932950431063965E-2</v>
      </c>
      <c r="R116">
        <f t="shared" si="148"/>
        <v>7.4606841131943987E-3</v>
      </c>
      <c r="S116">
        <f t="shared" si="149"/>
        <v>0</v>
      </c>
      <c r="T116">
        <f t="shared" si="150"/>
        <v>25.206879779405181</v>
      </c>
      <c r="U116">
        <f t="shared" si="151"/>
        <v>24.710999999999999</v>
      </c>
      <c r="V116">
        <f t="shared" si="152"/>
        <v>3.1253027088771406</v>
      </c>
      <c r="W116">
        <f t="shared" si="153"/>
        <v>50.034133354862561</v>
      </c>
      <c r="X116">
        <f t="shared" si="154"/>
        <v>1.6161180221791998</v>
      </c>
      <c r="Y116">
        <f t="shared" si="155"/>
        <v>3.2300310084658186</v>
      </c>
      <c r="Z116">
        <f t="shared" si="156"/>
        <v>1.5091846866979408</v>
      </c>
      <c r="AA116">
        <f t="shared" si="157"/>
        <v>-9.0714169261298139</v>
      </c>
      <c r="AB116">
        <f t="shared" si="158"/>
        <v>81.779421075788477</v>
      </c>
      <c r="AC116">
        <f t="shared" si="159"/>
        <v>6.3031662474517818</v>
      </c>
      <c r="AD116">
        <f t="shared" si="160"/>
        <v>79.011170397110448</v>
      </c>
      <c r="AE116">
        <v>0</v>
      </c>
      <c r="AF116">
        <v>0</v>
      </c>
      <c r="AG116">
        <f t="shared" si="161"/>
        <v>1</v>
      </c>
      <c r="AH116">
        <f t="shared" si="162"/>
        <v>0</v>
      </c>
      <c r="AI116">
        <f t="shared" si="163"/>
        <v>47750.670892981201</v>
      </c>
      <c r="AJ116" t="s">
        <v>302</v>
      </c>
      <c r="AK116" t="s">
        <v>302</v>
      </c>
      <c r="AL116">
        <v>0</v>
      </c>
      <c r="AM116">
        <v>0</v>
      </c>
      <c r="AN116" t="e">
        <f t="shared" si="164"/>
        <v>#DIV/0!</v>
      </c>
      <c r="AO116">
        <v>0</v>
      </c>
      <c r="AP116" t="s">
        <v>302</v>
      </c>
      <c r="AQ116" t="s">
        <v>302</v>
      </c>
      <c r="AR116">
        <v>0</v>
      </c>
      <c r="AS116">
        <v>0</v>
      </c>
      <c r="AT116" t="e">
        <f t="shared" si="165"/>
        <v>#DIV/0!</v>
      </c>
      <c r="AU116">
        <v>0.5</v>
      </c>
      <c r="AV116">
        <f t="shared" si="166"/>
        <v>0</v>
      </c>
      <c r="AW116">
        <f t="shared" si="167"/>
        <v>-0.63902158156164202</v>
      </c>
      <c r="AX116" t="e">
        <f t="shared" si="168"/>
        <v>#DIV/0!</v>
      </c>
      <c r="AY116" t="e">
        <f t="shared" si="169"/>
        <v>#DIV/0!</v>
      </c>
      <c r="AZ116" t="e">
        <f t="shared" si="170"/>
        <v>#DIV/0!</v>
      </c>
      <c r="BA116" t="e">
        <f t="shared" si="171"/>
        <v>#DIV/0!</v>
      </c>
      <c r="BB116" t="s">
        <v>302</v>
      </c>
      <c r="BC116">
        <v>0</v>
      </c>
      <c r="BD116" t="e">
        <f t="shared" si="172"/>
        <v>#DIV/0!</v>
      </c>
      <c r="BE116" t="e">
        <f t="shared" si="173"/>
        <v>#DIV/0!</v>
      </c>
      <c r="BF116" t="e">
        <f t="shared" si="174"/>
        <v>#DIV/0!</v>
      </c>
      <c r="BG116" t="e">
        <f t="shared" si="175"/>
        <v>#DIV/0!</v>
      </c>
      <c r="BH116" t="e">
        <f t="shared" si="176"/>
        <v>#DIV/0!</v>
      </c>
      <c r="BI116" t="e">
        <f t="shared" si="177"/>
        <v>#DIV/0!</v>
      </c>
      <c r="BJ116" t="e">
        <f t="shared" si="178"/>
        <v>#DIV/0!</v>
      </c>
      <c r="BK116" t="e">
        <f t="shared" si="179"/>
        <v>#DIV/0!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v>6</v>
      </c>
      <c r="BQ116">
        <v>0.5</v>
      </c>
      <c r="BR116" t="s">
        <v>303</v>
      </c>
      <c r="BS116">
        <v>1634253857.5</v>
      </c>
      <c r="BT116">
        <v>400.30799999999999</v>
      </c>
      <c r="BU116">
        <v>399.97399999999999</v>
      </c>
      <c r="BV116">
        <v>17.972799999999999</v>
      </c>
      <c r="BW116">
        <v>17.851600000000001</v>
      </c>
      <c r="BX116">
        <v>398.029</v>
      </c>
      <c r="BY116">
        <v>17.8569</v>
      </c>
      <c r="BZ116">
        <v>1000.02</v>
      </c>
      <c r="CA116">
        <v>89.82</v>
      </c>
      <c r="CB116">
        <v>0.100214</v>
      </c>
      <c r="CC116">
        <v>25.2638</v>
      </c>
      <c r="CD116">
        <v>24.710999999999999</v>
      </c>
      <c r="CE116">
        <v>999.9</v>
      </c>
      <c r="CF116">
        <v>0</v>
      </c>
      <c r="CG116">
        <v>0</v>
      </c>
      <c r="CH116">
        <v>9995.6200000000008</v>
      </c>
      <c r="CI116">
        <v>0</v>
      </c>
      <c r="CJ116">
        <v>1.5289399999999999E-3</v>
      </c>
      <c r="CK116">
        <v>0</v>
      </c>
      <c r="CL116">
        <v>0</v>
      </c>
      <c r="CM116">
        <v>0</v>
      </c>
      <c r="CN116">
        <v>0</v>
      </c>
      <c r="CO116">
        <v>2.84</v>
      </c>
      <c r="CP116">
        <v>0</v>
      </c>
      <c r="CQ116">
        <v>0.03</v>
      </c>
      <c r="CR116">
        <v>-1.07</v>
      </c>
      <c r="CS116">
        <v>36.686999999999998</v>
      </c>
      <c r="CT116">
        <v>41.625</v>
      </c>
      <c r="CU116">
        <v>38</v>
      </c>
      <c r="CV116">
        <v>41.625</v>
      </c>
      <c r="CW116">
        <v>36.625</v>
      </c>
      <c r="CX116">
        <v>0</v>
      </c>
      <c r="CY116">
        <v>0</v>
      </c>
      <c r="CZ116">
        <v>0</v>
      </c>
      <c r="DA116">
        <v>3781.099999904633</v>
      </c>
      <c r="DB116">
        <v>0</v>
      </c>
      <c r="DC116">
        <v>2.4757692307692309</v>
      </c>
      <c r="DD116">
        <v>-0.93299134780743609</v>
      </c>
      <c r="DE116">
        <v>1.535042696909225</v>
      </c>
      <c r="DF116">
        <v>-3.3353846153846152</v>
      </c>
      <c r="DG116">
        <v>15</v>
      </c>
      <c r="DH116">
        <v>1634253815</v>
      </c>
      <c r="DI116" t="s">
        <v>533</v>
      </c>
      <c r="DJ116">
        <v>1634253815</v>
      </c>
      <c r="DK116">
        <v>1634253813</v>
      </c>
      <c r="DL116">
        <v>141</v>
      </c>
      <c r="DM116">
        <v>8.7999999999999995E-2</v>
      </c>
      <c r="DN116">
        <v>1E-3</v>
      </c>
      <c r="DO116">
        <v>2.2789999999999999</v>
      </c>
      <c r="DP116">
        <v>0.112</v>
      </c>
      <c r="DQ116">
        <v>400</v>
      </c>
      <c r="DR116">
        <v>18</v>
      </c>
      <c r="DS116">
        <v>0.39</v>
      </c>
      <c r="DT116">
        <v>0.15</v>
      </c>
      <c r="DU116">
        <v>0.29223407499999998</v>
      </c>
      <c r="DV116">
        <v>3.468449155722278E-2</v>
      </c>
      <c r="DW116">
        <v>2.3473890786773609E-2</v>
      </c>
      <c r="DX116">
        <v>1</v>
      </c>
      <c r="DY116">
        <v>2.3097142857142861</v>
      </c>
      <c r="DZ116">
        <v>1.49448140900196</v>
      </c>
      <c r="EA116">
        <v>1.9974233197715869</v>
      </c>
      <c r="EB116">
        <v>0</v>
      </c>
      <c r="EC116">
        <v>0.1186852</v>
      </c>
      <c r="ED116">
        <v>6.9109418386490004E-3</v>
      </c>
      <c r="EE116">
        <v>1.0745794572761939E-3</v>
      </c>
      <c r="EF116">
        <v>1</v>
      </c>
      <c r="EG116">
        <v>2</v>
      </c>
      <c r="EH116">
        <v>3</v>
      </c>
      <c r="EI116" t="s">
        <v>309</v>
      </c>
      <c r="EJ116">
        <v>100</v>
      </c>
      <c r="EK116">
        <v>100</v>
      </c>
      <c r="EL116">
        <v>2.2789999999999999</v>
      </c>
      <c r="EM116">
        <v>0.1159</v>
      </c>
      <c r="EN116">
        <v>1.666175635318961</v>
      </c>
      <c r="EO116">
        <v>1.948427853356016E-3</v>
      </c>
      <c r="EP116">
        <v>-1.17243448438673E-6</v>
      </c>
      <c r="EQ116">
        <v>3.7522437633766031E-10</v>
      </c>
      <c r="ER116">
        <v>-5.0415002268079129E-2</v>
      </c>
      <c r="ES116">
        <v>1.324990706552629E-3</v>
      </c>
      <c r="ET116">
        <v>4.5198677459254959E-4</v>
      </c>
      <c r="EU116">
        <v>-2.6198240979392152E-7</v>
      </c>
      <c r="EV116">
        <v>2</v>
      </c>
      <c r="EW116">
        <v>2078</v>
      </c>
      <c r="EX116">
        <v>1</v>
      </c>
      <c r="EY116">
        <v>28</v>
      </c>
      <c r="EZ116">
        <v>0.7</v>
      </c>
      <c r="FA116">
        <v>0.7</v>
      </c>
      <c r="FB116">
        <v>1.6210899999999999</v>
      </c>
      <c r="FC116">
        <v>2.5439500000000002</v>
      </c>
      <c r="FD116">
        <v>2.8491200000000001</v>
      </c>
      <c r="FE116">
        <v>3.1848100000000001</v>
      </c>
      <c r="FF116">
        <v>3.0981399999999999</v>
      </c>
      <c r="FG116">
        <v>2.4121100000000002</v>
      </c>
      <c r="FH116">
        <v>34.783700000000003</v>
      </c>
      <c r="FI116">
        <v>24.096299999999999</v>
      </c>
      <c r="FJ116">
        <v>18</v>
      </c>
      <c r="FK116">
        <v>1061.1600000000001</v>
      </c>
      <c r="FL116">
        <v>752.77700000000004</v>
      </c>
      <c r="FM116">
        <v>25.0001</v>
      </c>
      <c r="FN116">
        <v>23.5243</v>
      </c>
      <c r="FO116">
        <v>30.0001</v>
      </c>
      <c r="FP116">
        <v>23.276299999999999</v>
      </c>
      <c r="FQ116">
        <v>23.347799999999999</v>
      </c>
      <c r="FR116">
        <v>32.460500000000003</v>
      </c>
      <c r="FS116">
        <v>14.7767</v>
      </c>
      <c r="FT116">
        <v>61.865400000000001</v>
      </c>
      <c r="FU116">
        <v>25</v>
      </c>
      <c r="FV116">
        <v>400</v>
      </c>
      <c r="FW116">
        <v>17.841699999999999</v>
      </c>
      <c r="FX116">
        <v>101.395</v>
      </c>
      <c r="FY116">
        <v>101.66</v>
      </c>
    </row>
    <row r="117" spans="1:181" x14ac:dyDescent="0.2">
      <c r="A117">
        <v>99</v>
      </c>
      <c r="B117">
        <v>1634253862.5</v>
      </c>
      <c r="C117">
        <v>3842</v>
      </c>
      <c r="D117" t="s">
        <v>534</v>
      </c>
      <c r="E117" t="s">
        <v>535</v>
      </c>
      <c r="F117" t="s">
        <v>300</v>
      </c>
      <c r="G117">
        <v>1634253862.5</v>
      </c>
      <c r="H117">
        <f t="shared" si="138"/>
        <v>2.0211552386787649E-4</v>
      </c>
      <c r="I117">
        <f t="shared" si="139"/>
        <v>0.20211552386787648</v>
      </c>
      <c r="J117">
        <f t="shared" si="140"/>
        <v>-0.73419338215858854</v>
      </c>
      <c r="K117">
        <f t="shared" si="141"/>
        <v>400.34</v>
      </c>
      <c r="L117">
        <f t="shared" si="142"/>
        <v>488.33468982889576</v>
      </c>
      <c r="M117">
        <f t="shared" si="143"/>
        <v>43.9093382758114</v>
      </c>
      <c r="N117">
        <f t="shared" si="144"/>
        <v>35.997165164526002</v>
      </c>
      <c r="O117">
        <f t="shared" si="145"/>
        <v>1.1740644652356384E-2</v>
      </c>
      <c r="P117">
        <f t="shared" si="146"/>
        <v>2.7455592113839953</v>
      </c>
      <c r="Q117">
        <f t="shared" si="147"/>
        <v>1.1712823965392518E-2</v>
      </c>
      <c r="R117">
        <f t="shared" si="148"/>
        <v>7.3230090153183231E-3</v>
      </c>
      <c r="S117">
        <f t="shared" si="149"/>
        <v>0</v>
      </c>
      <c r="T117">
        <f t="shared" si="150"/>
        <v>25.208900700262753</v>
      </c>
      <c r="U117">
        <f t="shared" si="151"/>
        <v>24.717700000000001</v>
      </c>
      <c r="V117">
        <f t="shared" si="152"/>
        <v>3.1265540408180215</v>
      </c>
      <c r="W117">
        <f t="shared" si="153"/>
        <v>50.023792125167965</v>
      </c>
      <c r="X117">
        <f t="shared" si="154"/>
        <v>1.6158801405185101</v>
      </c>
      <c r="Y117">
        <f t="shared" si="155"/>
        <v>3.230223203541438</v>
      </c>
      <c r="Z117">
        <f t="shared" si="156"/>
        <v>1.5106739002995113</v>
      </c>
      <c r="AA117">
        <f t="shared" si="157"/>
        <v>-8.9132946025733535</v>
      </c>
      <c r="AB117">
        <f t="shared" si="158"/>
        <v>80.980969606481736</v>
      </c>
      <c r="AC117">
        <f t="shared" si="159"/>
        <v>6.2384150818651882</v>
      </c>
      <c r="AD117">
        <f t="shared" si="160"/>
        <v>78.306090085773576</v>
      </c>
      <c r="AE117">
        <v>0</v>
      </c>
      <c r="AF117">
        <v>0</v>
      </c>
      <c r="AG117">
        <f t="shared" si="161"/>
        <v>1</v>
      </c>
      <c r="AH117">
        <f t="shared" si="162"/>
        <v>0</v>
      </c>
      <c r="AI117">
        <f t="shared" si="163"/>
        <v>47791.731816372951</v>
      </c>
      <c r="AJ117" t="s">
        <v>302</v>
      </c>
      <c r="AK117" t="s">
        <v>302</v>
      </c>
      <c r="AL117">
        <v>0</v>
      </c>
      <c r="AM117">
        <v>0</v>
      </c>
      <c r="AN117" t="e">
        <f t="shared" si="164"/>
        <v>#DIV/0!</v>
      </c>
      <c r="AO117">
        <v>0</v>
      </c>
      <c r="AP117" t="s">
        <v>302</v>
      </c>
      <c r="AQ117" t="s">
        <v>302</v>
      </c>
      <c r="AR117">
        <v>0</v>
      </c>
      <c r="AS117">
        <v>0</v>
      </c>
      <c r="AT117" t="e">
        <f t="shared" si="165"/>
        <v>#DIV/0!</v>
      </c>
      <c r="AU117">
        <v>0.5</v>
      </c>
      <c r="AV117">
        <f t="shared" si="166"/>
        <v>0</v>
      </c>
      <c r="AW117">
        <f t="shared" si="167"/>
        <v>-0.73419338215858854</v>
      </c>
      <c r="AX117" t="e">
        <f t="shared" si="168"/>
        <v>#DIV/0!</v>
      </c>
      <c r="AY117" t="e">
        <f t="shared" si="169"/>
        <v>#DIV/0!</v>
      </c>
      <c r="AZ117" t="e">
        <f t="shared" si="170"/>
        <v>#DIV/0!</v>
      </c>
      <c r="BA117" t="e">
        <f t="shared" si="171"/>
        <v>#DIV/0!</v>
      </c>
      <c r="BB117" t="s">
        <v>302</v>
      </c>
      <c r="BC117">
        <v>0</v>
      </c>
      <c r="BD117" t="e">
        <f t="shared" si="172"/>
        <v>#DIV/0!</v>
      </c>
      <c r="BE117" t="e">
        <f t="shared" si="173"/>
        <v>#DIV/0!</v>
      </c>
      <c r="BF117" t="e">
        <f t="shared" si="174"/>
        <v>#DIV/0!</v>
      </c>
      <c r="BG117" t="e">
        <f t="shared" si="175"/>
        <v>#DIV/0!</v>
      </c>
      <c r="BH117" t="e">
        <f t="shared" si="176"/>
        <v>#DIV/0!</v>
      </c>
      <c r="BI117" t="e">
        <f t="shared" si="177"/>
        <v>#DIV/0!</v>
      </c>
      <c r="BJ117" t="e">
        <f t="shared" si="178"/>
        <v>#DIV/0!</v>
      </c>
      <c r="BK117" t="e">
        <f t="shared" si="179"/>
        <v>#DIV/0!</v>
      </c>
      <c r="BL117">
        <f t="shared" si="180"/>
        <v>0</v>
      </c>
      <c r="BM117">
        <f t="shared" si="181"/>
        <v>0</v>
      </c>
      <c r="BN117">
        <f t="shared" si="182"/>
        <v>0</v>
      </c>
      <c r="BO117">
        <f t="shared" si="183"/>
        <v>0</v>
      </c>
      <c r="BP117">
        <v>6</v>
      </c>
      <c r="BQ117">
        <v>0.5</v>
      </c>
      <c r="BR117" t="s">
        <v>303</v>
      </c>
      <c r="BS117">
        <v>1634253862.5</v>
      </c>
      <c r="BT117">
        <v>400.34</v>
      </c>
      <c r="BU117">
        <v>399.94799999999998</v>
      </c>
      <c r="BV117">
        <v>17.9709</v>
      </c>
      <c r="BW117">
        <v>17.851800000000001</v>
      </c>
      <c r="BX117">
        <v>398.06099999999998</v>
      </c>
      <c r="BY117">
        <v>17.855</v>
      </c>
      <c r="BZ117">
        <v>999.91600000000005</v>
      </c>
      <c r="CA117">
        <v>89.816699999999997</v>
      </c>
      <c r="CB117">
        <v>9.9783899999999995E-2</v>
      </c>
      <c r="CC117">
        <v>25.264800000000001</v>
      </c>
      <c r="CD117">
        <v>24.717700000000001</v>
      </c>
      <c r="CE117">
        <v>999.9</v>
      </c>
      <c r="CF117">
        <v>0</v>
      </c>
      <c r="CG117">
        <v>0</v>
      </c>
      <c r="CH117">
        <v>10005</v>
      </c>
      <c r="CI117">
        <v>0</v>
      </c>
      <c r="CJ117">
        <v>1.6245000000000001E-3</v>
      </c>
      <c r="CK117">
        <v>0</v>
      </c>
      <c r="CL117">
        <v>0</v>
      </c>
      <c r="CM117">
        <v>0</v>
      </c>
      <c r="CN117">
        <v>0</v>
      </c>
      <c r="CO117">
        <v>2.2799999999999998</v>
      </c>
      <c r="CP117">
        <v>0</v>
      </c>
      <c r="CQ117">
        <v>3.03</v>
      </c>
      <c r="CR117">
        <v>-0.78</v>
      </c>
      <c r="CS117">
        <v>35.625</v>
      </c>
      <c r="CT117">
        <v>41.625</v>
      </c>
      <c r="CU117">
        <v>38.311999999999998</v>
      </c>
      <c r="CV117">
        <v>41.75</v>
      </c>
      <c r="CW117">
        <v>36.686999999999998</v>
      </c>
      <c r="CX117">
        <v>0</v>
      </c>
      <c r="CY117">
        <v>0</v>
      </c>
      <c r="CZ117">
        <v>0</v>
      </c>
      <c r="DA117">
        <v>3786.5</v>
      </c>
      <c r="DB117">
        <v>0</v>
      </c>
      <c r="DC117">
        <v>2.1920000000000002</v>
      </c>
      <c r="DD117">
        <v>0.21230777314898699</v>
      </c>
      <c r="DE117">
        <v>9.1553845822035047</v>
      </c>
      <c r="DF117">
        <v>-2.7664</v>
      </c>
      <c r="DG117">
        <v>15</v>
      </c>
      <c r="DH117">
        <v>1634253815</v>
      </c>
      <c r="DI117" t="s">
        <v>533</v>
      </c>
      <c r="DJ117">
        <v>1634253815</v>
      </c>
      <c r="DK117">
        <v>1634253813</v>
      </c>
      <c r="DL117">
        <v>141</v>
      </c>
      <c r="DM117">
        <v>8.7999999999999995E-2</v>
      </c>
      <c r="DN117">
        <v>1E-3</v>
      </c>
      <c r="DO117">
        <v>2.2789999999999999</v>
      </c>
      <c r="DP117">
        <v>0.112</v>
      </c>
      <c r="DQ117">
        <v>400</v>
      </c>
      <c r="DR117">
        <v>18</v>
      </c>
      <c r="DS117">
        <v>0.39</v>
      </c>
      <c r="DT117">
        <v>0.15</v>
      </c>
      <c r="DU117">
        <v>0.29358447500000001</v>
      </c>
      <c r="DV117">
        <v>0.15034425140712879</v>
      </c>
      <c r="DW117">
        <v>2.539113225221307E-2</v>
      </c>
      <c r="DX117">
        <v>1</v>
      </c>
      <c r="DY117">
        <v>2.3651515151515148</v>
      </c>
      <c r="DZ117">
        <v>-2.2343699822530292</v>
      </c>
      <c r="EA117">
        <v>1.7822357787292209</v>
      </c>
      <c r="EB117">
        <v>0</v>
      </c>
      <c r="EC117">
        <v>0.119352375</v>
      </c>
      <c r="ED117">
        <v>1.258922701688563E-2</v>
      </c>
      <c r="EE117">
        <v>1.4067845017539111E-3</v>
      </c>
      <c r="EF117">
        <v>1</v>
      </c>
      <c r="EG117">
        <v>2</v>
      </c>
      <c r="EH117">
        <v>3</v>
      </c>
      <c r="EI117" t="s">
        <v>309</v>
      </c>
      <c r="EJ117">
        <v>100</v>
      </c>
      <c r="EK117">
        <v>100</v>
      </c>
      <c r="EL117">
        <v>2.2789999999999999</v>
      </c>
      <c r="EM117">
        <v>0.1159</v>
      </c>
      <c r="EN117">
        <v>1.666175635318961</v>
      </c>
      <c r="EO117">
        <v>1.948427853356016E-3</v>
      </c>
      <c r="EP117">
        <v>-1.17243448438673E-6</v>
      </c>
      <c r="EQ117">
        <v>3.7522437633766031E-10</v>
      </c>
      <c r="ER117">
        <v>-5.0415002268079129E-2</v>
      </c>
      <c r="ES117">
        <v>1.324990706552629E-3</v>
      </c>
      <c r="ET117">
        <v>4.5198677459254959E-4</v>
      </c>
      <c r="EU117">
        <v>-2.6198240979392152E-7</v>
      </c>
      <c r="EV117">
        <v>2</v>
      </c>
      <c r="EW117">
        <v>2078</v>
      </c>
      <c r="EX117">
        <v>1</v>
      </c>
      <c r="EY117">
        <v>28</v>
      </c>
      <c r="EZ117">
        <v>0.8</v>
      </c>
      <c r="FA117">
        <v>0.8</v>
      </c>
      <c r="FB117">
        <v>1.6210899999999999</v>
      </c>
      <c r="FC117">
        <v>2.5439500000000002</v>
      </c>
      <c r="FD117">
        <v>2.8491200000000001</v>
      </c>
      <c r="FE117">
        <v>3.1860400000000002</v>
      </c>
      <c r="FF117">
        <v>3.0981399999999999</v>
      </c>
      <c r="FG117">
        <v>2.36694</v>
      </c>
      <c r="FH117">
        <v>34.783700000000003</v>
      </c>
      <c r="FI117">
        <v>24.087499999999999</v>
      </c>
      <c r="FJ117">
        <v>18</v>
      </c>
      <c r="FK117">
        <v>1060.06</v>
      </c>
      <c r="FL117">
        <v>752.38199999999995</v>
      </c>
      <c r="FM117">
        <v>25</v>
      </c>
      <c r="FN117">
        <v>23.5243</v>
      </c>
      <c r="FO117">
        <v>30.0002</v>
      </c>
      <c r="FP117">
        <v>23.276299999999999</v>
      </c>
      <c r="FQ117">
        <v>23.347799999999999</v>
      </c>
      <c r="FR117">
        <v>32.463200000000001</v>
      </c>
      <c r="FS117">
        <v>14.7767</v>
      </c>
      <c r="FT117">
        <v>61.865400000000001</v>
      </c>
      <c r="FU117">
        <v>25</v>
      </c>
      <c r="FV117">
        <v>400</v>
      </c>
      <c r="FW117">
        <v>17.841699999999999</v>
      </c>
      <c r="FX117">
        <v>101.39700000000001</v>
      </c>
      <c r="FY117">
        <v>101.661</v>
      </c>
    </row>
    <row r="118" spans="1:181" x14ac:dyDescent="0.2">
      <c r="A118">
        <v>100</v>
      </c>
      <c r="B118">
        <v>1634253867.5</v>
      </c>
      <c r="C118">
        <v>3847</v>
      </c>
      <c r="D118" t="s">
        <v>536</v>
      </c>
      <c r="E118" t="s">
        <v>537</v>
      </c>
      <c r="F118" t="s">
        <v>300</v>
      </c>
      <c r="G118">
        <v>1634253867.5</v>
      </c>
      <c r="H118">
        <f t="shared" si="138"/>
        <v>2.0858226583000459E-4</v>
      </c>
      <c r="I118">
        <f t="shared" si="139"/>
        <v>0.20858226583000458</v>
      </c>
      <c r="J118">
        <f t="shared" si="140"/>
        <v>-0.23515109281836052</v>
      </c>
      <c r="K118">
        <f t="shared" si="141"/>
        <v>400.24700000000001</v>
      </c>
      <c r="L118">
        <f t="shared" si="142"/>
        <v>420.02675255866433</v>
      </c>
      <c r="M118">
        <f t="shared" si="143"/>
        <v>37.767479985644023</v>
      </c>
      <c r="N118">
        <f t="shared" si="144"/>
        <v>35.988947060468</v>
      </c>
      <c r="O118">
        <f t="shared" si="145"/>
        <v>1.2127031898951663E-2</v>
      </c>
      <c r="P118">
        <f t="shared" si="146"/>
        <v>2.7415542260313561</v>
      </c>
      <c r="Q118">
        <f t="shared" si="147"/>
        <v>1.20973091664533E-2</v>
      </c>
      <c r="R118">
        <f t="shared" si="148"/>
        <v>7.5634825774422952E-3</v>
      </c>
      <c r="S118">
        <f t="shared" si="149"/>
        <v>0</v>
      </c>
      <c r="T118">
        <f t="shared" si="150"/>
        <v>25.210134094414538</v>
      </c>
      <c r="U118">
        <f t="shared" si="151"/>
        <v>24.712499999999999</v>
      </c>
      <c r="V118">
        <f t="shared" si="152"/>
        <v>3.1255828197840518</v>
      </c>
      <c r="W118">
        <f t="shared" si="153"/>
        <v>50.021724152450922</v>
      </c>
      <c r="X118">
        <f t="shared" si="154"/>
        <v>1.6161114039496001</v>
      </c>
      <c r="Y118">
        <f t="shared" si="155"/>
        <v>3.2308190717780669</v>
      </c>
      <c r="Z118">
        <f t="shared" si="156"/>
        <v>1.5094714158344518</v>
      </c>
      <c r="AA118">
        <f t="shared" si="157"/>
        <v>-9.1984779231032032</v>
      </c>
      <c r="AB118">
        <f t="shared" si="158"/>
        <v>82.089603714334245</v>
      </c>
      <c r="AC118">
        <f t="shared" si="159"/>
        <v>6.3329906782572962</v>
      </c>
      <c r="AD118">
        <f t="shared" si="160"/>
        <v>79.224116469488337</v>
      </c>
      <c r="AE118">
        <v>0</v>
      </c>
      <c r="AF118">
        <v>0</v>
      </c>
      <c r="AG118">
        <f t="shared" si="161"/>
        <v>1</v>
      </c>
      <c r="AH118">
        <f t="shared" si="162"/>
        <v>0</v>
      </c>
      <c r="AI118">
        <f t="shared" si="163"/>
        <v>47682.347387907626</v>
      </c>
      <c r="AJ118" t="s">
        <v>302</v>
      </c>
      <c r="AK118" t="s">
        <v>302</v>
      </c>
      <c r="AL118">
        <v>0</v>
      </c>
      <c r="AM118">
        <v>0</v>
      </c>
      <c r="AN118" t="e">
        <f t="shared" si="164"/>
        <v>#DIV/0!</v>
      </c>
      <c r="AO118">
        <v>0</v>
      </c>
      <c r="AP118" t="s">
        <v>302</v>
      </c>
      <c r="AQ118" t="s">
        <v>302</v>
      </c>
      <c r="AR118">
        <v>0</v>
      </c>
      <c r="AS118">
        <v>0</v>
      </c>
      <c r="AT118" t="e">
        <f t="shared" si="165"/>
        <v>#DIV/0!</v>
      </c>
      <c r="AU118">
        <v>0.5</v>
      </c>
      <c r="AV118">
        <f t="shared" si="166"/>
        <v>0</v>
      </c>
      <c r="AW118">
        <f t="shared" si="167"/>
        <v>-0.23515109281836052</v>
      </c>
      <c r="AX118" t="e">
        <f t="shared" si="168"/>
        <v>#DIV/0!</v>
      </c>
      <c r="AY118" t="e">
        <f t="shared" si="169"/>
        <v>#DIV/0!</v>
      </c>
      <c r="AZ118" t="e">
        <f t="shared" si="170"/>
        <v>#DIV/0!</v>
      </c>
      <c r="BA118" t="e">
        <f t="shared" si="171"/>
        <v>#DIV/0!</v>
      </c>
      <c r="BB118" t="s">
        <v>302</v>
      </c>
      <c r="BC118">
        <v>0</v>
      </c>
      <c r="BD118" t="e">
        <f t="shared" si="172"/>
        <v>#DIV/0!</v>
      </c>
      <c r="BE118" t="e">
        <f t="shared" si="173"/>
        <v>#DIV/0!</v>
      </c>
      <c r="BF118" t="e">
        <f t="shared" si="174"/>
        <v>#DIV/0!</v>
      </c>
      <c r="BG118" t="e">
        <f t="shared" si="175"/>
        <v>#DIV/0!</v>
      </c>
      <c r="BH118" t="e">
        <f t="shared" si="176"/>
        <v>#DIV/0!</v>
      </c>
      <c r="BI118" t="e">
        <f t="shared" si="177"/>
        <v>#DIV/0!</v>
      </c>
      <c r="BJ118" t="e">
        <f t="shared" si="178"/>
        <v>#DIV/0!</v>
      </c>
      <c r="BK118" t="e">
        <f t="shared" si="179"/>
        <v>#DIV/0!</v>
      </c>
      <c r="BL118">
        <f t="shared" si="180"/>
        <v>0</v>
      </c>
      <c r="BM118">
        <f t="shared" si="181"/>
        <v>0</v>
      </c>
      <c r="BN118">
        <f t="shared" si="182"/>
        <v>0</v>
      </c>
      <c r="BO118">
        <f t="shared" si="183"/>
        <v>0</v>
      </c>
      <c r="BP118">
        <v>6</v>
      </c>
      <c r="BQ118">
        <v>0.5</v>
      </c>
      <c r="BR118" t="s">
        <v>303</v>
      </c>
      <c r="BS118">
        <v>1634253867.5</v>
      </c>
      <c r="BT118">
        <v>400.24700000000001</v>
      </c>
      <c r="BU118">
        <v>400.15600000000001</v>
      </c>
      <c r="BV118">
        <v>17.973400000000002</v>
      </c>
      <c r="BW118">
        <v>17.8505</v>
      </c>
      <c r="BX118">
        <v>397.96800000000002</v>
      </c>
      <c r="BY118">
        <v>17.857500000000002</v>
      </c>
      <c r="BZ118">
        <v>1000</v>
      </c>
      <c r="CA118">
        <v>89.816599999999994</v>
      </c>
      <c r="CB118">
        <v>0.100244</v>
      </c>
      <c r="CC118">
        <v>25.267900000000001</v>
      </c>
      <c r="CD118">
        <v>24.712499999999999</v>
      </c>
      <c r="CE118">
        <v>999.9</v>
      </c>
      <c r="CF118">
        <v>0</v>
      </c>
      <c r="CG118">
        <v>0</v>
      </c>
      <c r="CH118">
        <v>9981.25</v>
      </c>
      <c r="CI118">
        <v>0</v>
      </c>
      <c r="CJ118">
        <v>1.5289399999999999E-3</v>
      </c>
      <c r="CK118">
        <v>0</v>
      </c>
      <c r="CL118">
        <v>0</v>
      </c>
      <c r="CM118">
        <v>0</v>
      </c>
      <c r="CN118">
        <v>0</v>
      </c>
      <c r="CO118">
        <v>3.98</v>
      </c>
      <c r="CP118">
        <v>0</v>
      </c>
      <c r="CQ118">
        <v>-6.43</v>
      </c>
      <c r="CR118">
        <v>-2.63</v>
      </c>
      <c r="CS118">
        <v>35.125</v>
      </c>
      <c r="CT118">
        <v>41.625</v>
      </c>
      <c r="CU118">
        <v>38.061999999999998</v>
      </c>
      <c r="CV118">
        <v>41.625</v>
      </c>
      <c r="CW118">
        <v>36.686999999999998</v>
      </c>
      <c r="CX118">
        <v>0</v>
      </c>
      <c r="CY118">
        <v>0</v>
      </c>
      <c r="CZ118">
        <v>0</v>
      </c>
      <c r="DA118">
        <v>3791.2999999523158</v>
      </c>
      <c r="DB118">
        <v>0</v>
      </c>
      <c r="DC118">
        <v>2.3435999999999999</v>
      </c>
      <c r="DD118">
        <v>-3.1661537546377998</v>
      </c>
      <c r="DE118">
        <v>2.8892308329924559</v>
      </c>
      <c r="DF118">
        <v>-2.825600000000001</v>
      </c>
      <c r="DG118">
        <v>15</v>
      </c>
      <c r="DH118">
        <v>1634253815</v>
      </c>
      <c r="DI118" t="s">
        <v>533</v>
      </c>
      <c r="DJ118">
        <v>1634253815</v>
      </c>
      <c r="DK118">
        <v>1634253813</v>
      </c>
      <c r="DL118">
        <v>141</v>
      </c>
      <c r="DM118">
        <v>8.7999999999999995E-2</v>
      </c>
      <c r="DN118">
        <v>1E-3</v>
      </c>
      <c r="DO118">
        <v>2.2789999999999999</v>
      </c>
      <c r="DP118">
        <v>0.112</v>
      </c>
      <c r="DQ118">
        <v>400</v>
      </c>
      <c r="DR118">
        <v>18</v>
      </c>
      <c r="DS118">
        <v>0.39</v>
      </c>
      <c r="DT118">
        <v>0.15</v>
      </c>
      <c r="DU118">
        <v>0.31984024999999999</v>
      </c>
      <c r="DV118">
        <v>0.23579927954971799</v>
      </c>
      <c r="DW118">
        <v>7.0772587349463914E-2</v>
      </c>
      <c r="DX118">
        <v>1</v>
      </c>
      <c r="DY118">
        <v>2.1951515151515149</v>
      </c>
      <c r="DZ118">
        <v>-2.0555290552484622</v>
      </c>
      <c r="EA118">
        <v>1.7969100097399879</v>
      </c>
      <c r="EB118">
        <v>0</v>
      </c>
      <c r="EC118">
        <v>0.1195031</v>
      </c>
      <c r="ED118">
        <v>1.1655534709187391E-3</v>
      </c>
      <c r="EE118">
        <v>1.431492801239322E-3</v>
      </c>
      <c r="EF118">
        <v>1</v>
      </c>
      <c r="EG118">
        <v>2</v>
      </c>
      <c r="EH118">
        <v>3</v>
      </c>
      <c r="EI118" t="s">
        <v>309</v>
      </c>
      <c r="EJ118">
        <v>100</v>
      </c>
      <c r="EK118">
        <v>100</v>
      </c>
      <c r="EL118">
        <v>2.2789999999999999</v>
      </c>
      <c r="EM118">
        <v>0.1159</v>
      </c>
      <c r="EN118">
        <v>1.666175635318961</v>
      </c>
      <c r="EO118">
        <v>1.948427853356016E-3</v>
      </c>
      <c r="EP118">
        <v>-1.17243448438673E-6</v>
      </c>
      <c r="EQ118">
        <v>3.7522437633766031E-10</v>
      </c>
      <c r="ER118">
        <v>-5.0415002268079129E-2</v>
      </c>
      <c r="ES118">
        <v>1.324990706552629E-3</v>
      </c>
      <c r="ET118">
        <v>4.5198677459254959E-4</v>
      </c>
      <c r="EU118">
        <v>-2.6198240979392152E-7</v>
      </c>
      <c r="EV118">
        <v>2</v>
      </c>
      <c r="EW118">
        <v>2078</v>
      </c>
      <c r="EX118">
        <v>1</v>
      </c>
      <c r="EY118">
        <v>28</v>
      </c>
      <c r="EZ118">
        <v>0.9</v>
      </c>
      <c r="FA118">
        <v>0.9</v>
      </c>
      <c r="FB118">
        <v>1.6210899999999999</v>
      </c>
      <c r="FC118">
        <v>2.5390600000000001</v>
      </c>
      <c r="FD118">
        <v>2.8491200000000001</v>
      </c>
      <c r="FE118">
        <v>3.1848100000000001</v>
      </c>
      <c r="FF118">
        <v>3.0981399999999999</v>
      </c>
      <c r="FG118">
        <v>2.4145500000000002</v>
      </c>
      <c r="FH118">
        <v>34.806600000000003</v>
      </c>
      <c r="FI118">
        <v>24.096299999999999</v>
      </c>
      <c r="FJ118">
        <v>18</v>
      </c>
      <c r="FK118">
        <v>1061.19</v>
      </c>
      <c r="FL118">
        <v>753.94399999999996</v>
      </c>
      <c r="FM118">
        <v>25</v>
      </c>
      <c r="FN118">
        <v>23.5243</v>
      </c>
      <c r="FO118">
        <v>30</v>
      </c>
      <c r="FP118">
        <v>23.276900000000001</v>
      </c>
      <c r="FQ118">
        <v>23.347799999999999</v>
      </c>
      <c r="FR118">
        <v>32.460299999999997</v>
      </c>
      <c r="FS118">
        <v>14.7767</v>
      </c>
      <c r="FT118">
        <v>61.865400000000001</v>
      </c>
      <c r="FU118">
        <v>25</v>
      </c>
      <c r="FV118">
        <v>400</v>
      </c>
      <c r="FW118">
        <v>17.8414</v>
      </c>
      <c r="FX118">
        <v>101.396</v>
      </c>
      <c r="FY118">
        <v>101.66200000000001</v>
      </c>
    </row>
    <row r="119" spans="1:181" x14ac:dyDescent="0.2">
      <c r="A119">
        <v>101</v>
      </c>
      <c r="B119">
        <v>1634253872.5</v>
      </c>
      <c r="C119">
        <v>3852</v>
      </c>
      <c r="D119" t="s">
        <v>538</v>
      </c>
      <c r="E119" t="s">
        <v>539</v>
      </c>
      <c r="F119" t="s">
        <v>300</v>
      </c>
      <c r="G119">
        <v>1634253872.5</v>
      </c>
      <c r="H119">
        <f t="shared" si="138"/>
        <v>2.0738835707203844E-4</v>
      </c>
      <c r="I119">
        <f t="shared" si="139"/>
        <v>0.20738835707203845</v>
      </c>
      <c r="J119">
        <f t="shared" si="140"/>
        <v>-0.60969347367010862</v>
      </c>
      <c r="K119">
        <f t="shared" si="141"/>
        <v>400.40300000000002</v>
      </c>
      <c r="L119">
        <f t="shared" si="142"/>
        <v>469.5608970754173</v>
      </c>
      <c r="M119">
        <f t="shared" si="143"/>
        <v>42.222237349525244</v>
      </c>
      <c r="N119">
        <f t="shared" si="144"/>
        <v>36.003659177665</v>
      </c>
      <c r="O119">
        <f t="shared" si="145"/>
        <v>1.2043572119048319E-2</v>
      </c>
      <c r="P119">
        <f t="shared" si="146"/>
        <v>2.7443256691332154</v>
      </c>
      <c r="Q119">
        <f t="shared" si="147"/>
        <v>1.2014286083643784E-2</v>
      </c>
      <c r="R119">
        <f t="shared" si="148"/>
        <v>7.5115540520322424E-3</v>
      </c>
      <c r="S119">
        <f t="shared" si="149"/>
        <v>0</v>
      </c>
      <c r="T119">
        <f t="shared" si="150"/>
        <v>25.211718633317663</v>
      </c>
      <c r="U119">
        <f t="shared" si="151"/>
        <v>24.7195</v>
      </c>
      <c r="V119">
        <f t="shared" si="152"/>
        <v>3.1268902941633581</v>
      </c>
      <c r="W119">
        <f t="shared" si="153"/>
        <v>50.004354930739595</v>
      </c>
      <c r="X119">
        <f t="shared" si="154"/>
        <v>1.6156655880955</v>
      </c>
      <c r="Y119">
        <f t="shared" si="155"/>
        <v>3.2310497562329084</v>
      </c>
      <c r="Z119">
        <f t="shared" si="156"/>
        <v>1.5112247060678581</v>
      </c>
      <c r="AA119">
        <f t="shared" si="157"/>
        <v>-9.1458265468768953</v>
      </c>
      <c r="AB119">
        <f t="shared" si="158"/>
        <v>81.314466176680966</v>
      </c>
      <c r="AC119">
        <f t="shared" si="159"/>
        <v>6.2671143021515494</v>
      </c>
      <c r="AD119">
        <f t="shared" si="160"/>
        <v>78.435753931955617</v>
      </c>
      <c r="AE119">
        <v>0</v>
      </c>
      <c r="AF119">
        <v>0</v>
      </c>
      <c r="AG119">
        <f t="shared" si="161"/>
        <v>1</v>
      </c>
      <c r="AH119">
        <f t="shared" si="162"/>
        <v>0</v>
      </c>
      <c r="AI119">
        <f t="shared" si="163"/>
        <v>47757.533028084974</v>
      </c>
      <c r="AJ119" t="s">
        <v>302</v>
      </c>
      <c r="AK119" t="s">
        <v>302</v>
      </c>
      <c r="AL119">
        <v>0</v>
      </c>
      <c r="AM119">
        <v>0</v>
      </c>
      <c r="AN119" t="e">
        <f t="shared" si="164"/>
        <v>#DIV/0!</v>
      </c>
      <c r="AO119">
        <v>0</v>
      </c>
      <c r="AP119" t="s">
        <v>302</v>
      </c>
      <c r="AQ119" t="s">
        <v>302</v>
      </c>
      <c r="AR119">
        <v>0</v>
      </c>
      <c r="AS119">
        <v>0</v>
      </c>
      <c r="AT119" t="e">
        <f t="shared" si="165"/>
        <v>#DIV/0!</v>
      </c>
      <c r="AU119">
        <v>0.5</v>
      </c>
      <c r="AV119">
        <f t="shared" si="166"/>
        <v>0</v>
      </c>
      <c r="AW119">
        <f t="shared" si="167"/>
        <v>-0.60969347367010862</v>
      </c>
      <c r="AX119" t="e">
        <f t="shared" si="168"/>
        <v>#DIV/0!</v>
      </c>
      <c r="AY119" t="e">
        <f t="shared" si="169"/>
        <v>#DIV/0!</v>
      </c>
      <c r="AZ119" t="e">
        <f t="shared" si="170"/>
        <v>#DIV/0!</v>
      </c>
      <c r="BA119" t="e">
        <f t="shared" si="171"/>
        <v>#DIV/0!</v>
      </c>
      <c r="BB119" t="s">
        <v>302</v>
      </c>
      <c r="BC119">
        <v>0</v>
      </c>
      <c r="BD119" t="e">
        <f t="shared" si="172"/>
        <v>#DIV/0!</v>
      </c>
      <c r="BE119" t="e">
        <f t="shared" si="173"/>
        <v>#DIV/0!</v>
      </c>
      <c r="BF119" t="e">
        <f t="shared" si="174"/>
        <v>#DIV/0!</v>
      </c>
      <c r="BG119" t="e">
        <f t="shared" si="175"/>
        <v>#DIV/0!</v>
      </c>
      <c r="BH119" t="e">
        <f t="shared" si="176"/>
        <v>#DIV/0!</v>
      </c>
      <c r="BI119" t="e">
        <f t="shared" si="177"/>
        <v>#DIV/0!</v>
      </c>
      <c r="BJ119" t="e">
        <f t="shared" si="178"/>
        <v>#DIV/0!</v>
      </c>
      <c r="BK119" t="e">
        <f t="shared" si="179"/>
        <v>#DIV/0!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v>6</v>
      </c>
      <c r="BQ119">
        <v>0.5</v>
      </c>
      <c r="BR119" t="s">
        <v>303</v>
      </c>
      <c r="BS119">
        <v>1634253872.5</v>
      </c>
      <c r="BT119">
        <v>400.40300000000002</v>
      </c>
      <c r="BU119">
        <v>400.08699999999999</v>
      </c>
      <c r="BV119">
        <v>17.9681</v>
      </c>
      <c r="BW119">
        <v>17.8459</v>
      </c>
      <c r="BX119">
        <v>398.12299999999999</v>
      </c>
      <c r="BY119">
        <v>17.8523</v>
      </c>
      <c r="BZ119">
        <v>999.97699999999998</v>
      </c>
      <c r="CA119">
        <v>89.818299999999994</v>
      </c>
      <c r="CB119">
        <v>0.100255</v>
      </c>
      <c r="CC119">
        <v>25.269100000000002</v>
      </c>
      <c r="CD119">
        <v>24.7195</v>
      </c>
      <c r="CE119">
        <v>999.9</v>
      </c>
      <c r="CF119">
        <v>0</v>
      </c>
      <c r="CG119">
        <v>0</v>
      </c>
      <c r="CH119">
        <v>9997.5</v>
      </c>
      <c r="CI119">
        <v>0</v>
      </c>
      <c r="CJ119">
        <v>1.5289399999999999E-3</v>
      </c>
      <c r="CK119">
        <v>0</v>
      </c>
      <c r="CL119">
        <v>0</v>
      </c>
      <c r="CM119">
        <v>0</v>
      </c>
      <c r="CN119">
        <v>0</v>
      </c>
      <c r="CO119">
        <v>3.3</v>
      </c>
      <c r="CP119">
        <v>0</v>
      </c>
      <c r="CQ119">
        <v>-4.37</v>
      </c>
      <c r="CR119">
        <v>-2.42</v>
      </c>
      <c r="CS119">
        <v>35.875</v>
      </c>
      <c r="CT119">
        <v>41.625</v>
      </c>
      <c r="CU119">
        <v>38.186999999999998</v>
      </c>
      <c r="CV119">
        <v>41.686999999999998</v>
      </c>
      <c r="CW119">
        <v>36.625</v>
      </c>
      <c r="CX119">
        <v>0</v>
      </c>
      <c r="CY119">
        <v>0</v>
      </c>
      <c r="CZ119">
        <v>0</v>
      </c>
      <c r="DA119">
        <v>3796.099999904633</v>
      </c>
      <c r="DB119">
        <v>0</v>
      </c>
      <c r="DC119">
        <v>2.1223999999999998</v>
      </c>
      <c r="DD119">
        <v>3.575384652934364</v>
      </c>
      <c r="DE119">
        <v>-4.3753845398995113</v>
      </c>
      <c r="DF119">
        <v>-2.5339999999999998</v>
      </c>
      <c r="DG119">
        <v>15</v>
      </c>
      <c r="DH119">
        <v>1634253815</v>
      </c>
      <c r="DI119" t="s">
        <v>533</v>
      </c>
      <c r="DJ119">
        <v>1634253815</v>
      </c>
      <c r="DK119">
        <v>1634253813</v>
      </c>
      <c r="DL119">
        <v>141</v>
      </c>
      <c r="DM119">
        <v>8.7999999999999995E-2</v>
      </c>
      <c r="DN119">
        <v>1E-3</v>
      </c>
      <c r="DO119">
        <v>2.2789999999999999</v>
      </c>
      <c r="DP119">
        <v>0.112</v>
      </c>
      <c r="DQ119">
        <v>400</v>
      </c>
      <c r="DR119">
        <v>18</v>
      </c>
      <c r="DS119">
        <v>0.39</v>
      </c>
      <c r="DT119">
        <v>0.15</v>
      </c>
      <c r="DU119">
        <v>0.28890919500000001</v>
      </c>
      <c r="DV119">
        <v>-0.38284020787992579</v>
      </c>
      <c r="DW119">
        <v>0.1048021220151671</v>
      </c>
      <c r="DX119">
        <v>1</v>
      </c>
      <c r="DY119">
        <v>2.1437142857142861</v>
      </c>
      <c r="DZ119">
        <v>1.6851663405087991</v>
      </c>
      <c r="EA119">
        <v>1.875616600655118</v>
      </c>
      <c r="EB119">
        <v>0</v>
      </c>
      <c r="EC119">
        <v>0.120820075</v>
      </c>
      <c r="ED119">
        <v>1.271048780487768E-2</v>
      </c>
      <c r="EE119">
        <v>2.3781597232681818E-3</v>
      </c>
      <c r="EF119">
        <v>1</v>
      </c>
      <c r="EG119">
        <v>2</v>
      </c>
      <c r="EH119">
        <v>3</v>
      </c>
      <c r="EI119" t="s">
        <v>309</v>
      </c>
      <c r="EJ119">
        <v>100</v>
      </c>
      <c r="EK119">
        <v>100</v>
      </c>
      <c r="EL119">
        <v>2.2799999999999998</v>
      </c>
      <c r="EM119">
        <v>0.1158</v>
      </c>
      <c r="EN119">
        <v>1.666175635318961</v>
      </c>
      <c r="EO119">
        <v>1.948427853356016E-3</v>
      </c>
      <c r="EP119">
        <v>-1.17243448438673E-6</v>
      </c>
      <c r="EQ119">
        <v>3.7522437633766031E-10</v>
      </c>
      <c r="ER119">
        <v>-5.0415002268079129E-2</v>
      </c>
      <c r="ES119">
        <v>1.324990706552629E-3</v>
      </c>
      <c r="ET119">
        <v>4.5198677459254959E-4</v>
      </c>
      <c r="EU119">
        <v>-2.6198240979392152E-7</v>
      </c>
      <c r="EV119">
        <v>2</v>
      </c>
      <c r="EW119">
        <v>2078</v>
      </c>
      <c r="EX119">
        <v>1</v>
      </c>
      <c r="EY119">
        <v>28</v>
      </c>
      <c r="EZ119">
        <v>1</v>
      </c>
      <c r="FA119">
        <v>1</v>
      </c>
      <c r="FB119">
        <v>1.6210899999999999</v>
      </c>
      <c r="FC119">
        <v>2.5390600000000001</v>
      </c>
      <c r="FD119">
        <v>2.8491200000000001</v>
      </c>
      <c r="FE119">
        <v>3.1848100000000001</v>
      </c>
      <c r="FF119">
        <v>3.0981399999999999</v>
      </c>
      <c r="FG119">
        <v>2.4145500000000002</v>
      </c>
      <c r="FH119">
        <v>34.806600000000003</v>
      </c>
      <c r="FI119">
        <v>24.096299999999999</v>
      </c>
      <c r="FJ119">
        <v>18</v>
      </c>
      <c r="FK119">
        <v>1060.68</v>
      </c>
      <c r="FL119">
        <v>753.38400000000001</v>
      </c>
      <c r="FM119">
        <v>25.0001</v>
      </c>
      <c r="FN119">
        <v>23.5243</v>
      </c>
      <c r="FO119">
        <v>30.0002</v>
      </c>
      <c r="FP119">
        <v>23.2774</v>
      </c>
      <c r="FQ119">
        <v>23.347799999999999</v>
      </c>
      <c r="FR119">
        <v>32.457299999999996</v>
      </c>
      <c r="FS119">
        <v>14.7767</v>
      </c>
      <c r="FT119">
        <v>61.865400000000001</v>
      </c>
      <c r="FU119">
        <v>25</v>
      </c>
      <c r="FV119">
        <v>400</v>
      </c>
      <c r="FW119">
        <v>17.8414</v>
      </c>
      <c r="FX119">
        <v>101.39700000000001</v>
      </c>
      <c r="FY119">
        <v>101.663</v>
      </c>
    </row>
    <row r="120" spans="1:181" x14ac:dyDescent="0.2">
      <c r="A120">
        <v>102</v>
      </c>
      <c r="B120">
        <v>1634253877.5</v>
      </c>
      <c r="C120">
        <v>3857</v>
      </c>
      <c r="D120" t="s">
        <v>540</v>
      </c>
      <c r="E120" t="s">
        <v>541</v>
      </c>
      <c r="F120" t="s">
        <v>300</v>
      </c>
      <c r="G120">
        <v>1634253877.5</v>
      </c>
      <c r="H120">
        <f t="shared" si="138"/>
        <v>2.0450355015080586E-4</v>
      </c>
      <c r="I120">
        <f t="shared" si="139"/>
        <v>0.20450355015080585</v>
      </c>
      <c r="J120">
        <f t="shared" si="140"/>
        <v>-0.70019518999080155</v>
      </c>
      <c r="K120">
        <f t="shared" si="141"/>
        <v>400.35599999999999</v>
      </c>
      <c r="L120">
        <f t="shared" si="142"/>
        <v>482.72850361174903</v>
      </c>
      <c r="M120">
        <f t="shared" si="143"/>
        <v>43.405182478996373</v>
      </c>
      <c r="N120">
        <f t="shared" si="144"/>
        <v>35.998548058677606</v>
      </c>
      <c r="O120">
        <f t="shared" si="145"/>
        <v>1.1871007475980867E-2</v>
      </c>
      <c r="P120">
        <f t="shared" si="146"/>
        <v>2.744606812371488</v>
      </c>
      <c r="Q120">
        <f t="shared" si="147"/>
        <v>1.1842556506545565E-2</v>
      </c>
      <c r="R120">
        <f t="shared" si="148"/>
        <v>7.4041482923669208E-3</v>
      </c>
      <c r="S120">
        <f t="shared" si="149"/>
        <v>0</v>
      </c>
      <c r="T120">
        <f t="shared" si="150"/>
        <v>25.213722247070525</v>
      </c>
      <c r="U120">
        <f t="shared" si="151"/>
        <v>24.721499999999999</v>
      </c>
      <c r="V120">
        <f t="shared" si="152"/>
        <v>3.1272639460608729</v>
      </c>
      <c r="W120">
        <f t="shared" si="153"/>
        <v>49.995381686878872</v>
      </c>
      <c r="X120">
        <f t="shared" si="154"/>
        <v>1.6154909968903601</v>
      </c>
      <c r="Y120">
        <f t="shared" si="155"/>
        <v>3.2312804550791951</v>
      </c>
      <c r="Z120">
        <f t="shared" si="156"/>
        <v>1.5117729491705127</v>
      </c>
      <c r="AA120">
        <f t="shared" si="157"/>
        <v>-9.0186065616505378</v>
      </c>
      <c r="AB120">
        <f t="shared" si="158"/>
        <v>81.204422666752123</v>
      </c>
      <c r="AC120">
        <f t="shared" si="159"/>
        <v>6.258092651830621</v>
      </c>
      <c r="AD120">
        <f t="shared" si="160"/>
        <v>78.443908756932203</v>
      </c>
      <c r="AE120">
        <v>0</v>
      </c>
      <c r="AF120">
        <v>0</v>
      </c>
      <c r="AG120">
        <f t="shared" si="161"/>
        <v>1</v>
      </c>
      <c r="AH120">
        <f t="shared" si="162"/>
        <v>0</v>
      </c>
      <c r="AI120">
        <f t="shared" si="163"/>
        <v>47764.944324793556</v>
      </c>
      <c r="AJ120" t="s">
        <v>302</v>
      </c>
      <c r="AK120" t="s">
        <v>302</v>
      </c>
      <c r="AL120">
        <v>0</v>
      </c>
      <c r="AM120">
        <v>0</v>
      </c>
      <c r="AN120" t="e">
        <f t="shared" si="164"/>
        <v>#DIV/0!</v>
      </c>
      <c r="AO120">
        <v>0</v>
      </c>
      <c r="AP120" t="s">
        <v>302</v>
      </c>
      <c r="AQ120" t="s">
        <v>302</v>
      </c>
      <c r="AR120">
        <v>0</v>
      </c>
      <c r="AS120">
        <v>0</v>
      </c>
      <c r="AT120" t="e">
        <f t="shared" si="165"/>
        <v>#DIV/0!</v>
      </c>
      <c r="AU120">
        <v>0.5</v>
      </c>
      <c r="AV120">
        <f t="shared" si="166"/>
        <v>0</v>
      </c>
      <c r="AW120">
        <f t="shared" si="167"/>
        <v>-0.70019518999080155</v>
      </c>
      <c r="AX120" t="e">
        <f t="shared" si="168"/>
        <v>#DIV/0!</v>
      </c>
      <c r="AY120" t="e">
        <f t="shared" si="169"/>
        <v>#DIV/0!</v>
      </c>
      <c r="AZ120" t="e">
        <f t="shared" si="170"/>
        <v>#DIV/0!</v>
      </c>
      <c r="BA120" t="e">
        <f t="shared" si="171"/>
        <v>#DIV/0!</v>
      </c>
      <c r="BB120" t="s">
        <v>302</v>
      </c>
      <c r="BC120">
        <v>0</v>
      </c>
      <c r="BD120" t="e">
        <f t="shared" si="172"/>
        <v>#DIV/0!</v>
      </c>
      <c r="BE120" t="e">
        <f t="shared" si="173"/>
        <v>#DIV/0!</v>
      </c>
      <c r="BF120" t="e">
        <f t="shared" si="174"/>
        <v>#DIV/0!</v>
      </c>
      <c r="BG120" t="e">
        <f t="shared" si="175"/>
        <v>#DIV/0!</v>
      </c>
      <c r="BH120" t="e">
        <f t="shared" si="176"/>
        <v>#DIV/0!</v>
      </c>
      <c r="BI120" t="e">
        <f t="shared" si="177"/>
        <v>#DIV/0!</v>
      </c>
      <c r="BJ120" t="e">
        <f t="shared" si="178"/>
        <v>#DIV/0!</v>
      </c>
      <c r="BK120" t="e">
        <f t="shared" si="179"/>
        <v>#DIV/0!</v>
      </c>
      <c r="BL120">
        <f t="shared" si="180"/>
        <v>0</v>
      </c>
      <c r="BM120">
        <f t="shared" si="181"/>
        <v>0</v>
      </c>
      <c r="BN120">
        <f t="shared" si="182"/>
        <v>0</v>
      </c>
      <c r="BO120">
        <f t="shared" si="183"/>
        <v>0</v>
      </c>
      <c r="BP120">
        <v>6</v>
      </c>
      <c r="BQ120">
        <v>0.5</v>
      </c>
      <c r="BR120" t="s">
        <v>303</v>
      </c>
      <c r="BS120">
        <v>1634253877.5</v>
      </c>
      <c r="BT120">
        <v>400.35599999999999</v>
      </c>
      <c r="BU120">
        <v>399.98500000000001</v>
      </c>
      <c r="BV120">
        <v>17.9666</v>
      </c>
      <c r="BW120">
        <v>17.8461</v>
      </c>
      <c r="BX120">
        <v>398.07600000000002</v>
      </c>
      <c r="BY120">
        <v>17.8508</v>
      </c>
      <c r="BZ120">
        <v>999.98</v>
      </c>
      <c r="CA120">
        <v>89.816400000000002</v>
      </c>
      <c r="CB120">
        <v>9.9944599999999995E-2</v>
      </c>
      <c r="CC120">
        <v>25.270299999999999</v>
      </c>
      <c r="CD120">
        <v>24.721499999999999</v>
      </c>
      <c r="CE120">
        <v>999.9</v>
      </c>
      <c r="CF120">
        <v>0</v>
      </c>
      <c r="CG120">
        <v>0</v>
      </c>
      <c r="CH120">
        <v>9999.3799999999992</v>
      </c>
      <c r="CI120">
        <v>0</v>
      </c>
      <c r="CJ120">
        <v>1.5289399999999999E-3</v>
      </c>
      <c r="CK120">
        <v>0</v>
      </c>
      <c r="CL120">
        <v>0</v>
      </c>
      <c r="CM120">
        <v>0</v>
      </c>
      <c r="CN120">
        <v>0</v>
      </c>
      <c r="CO120">
        <v>3.29</v>
      </c>
      <c r="CP120">
        <v>0</v>
      </c>
      <c r="CQ120">
        <v>-6.13</v>
      </c>
      <c r="CR120">
        <v>-2.62</v>
      </c>
      <c r="CS120">
        <v>36</v>
      </c>
      <c r="CT120">
        <v>41.625</v>
      </c>
      <c r="CU120">
        <v>38.061999999999998</v>
      </c>
      <c r="CV120">
        <v>41.686999999999998</v>
      </c>
      <c r="CW120">
        <v>36.686999999999998</v>
      </c>
      <c r="CX120">
        <v>0</v>
      </c>
      <c r="CY120">
        <v>0</v>
      </c>
      <c r="CZ120">
        <v>0</v>
      </c>
      <c r="DA120">
        <v>3801.5</v>
      </c>
      <c r="DB120">
        <v>0</v>
      </c>
      <c r="DC120">
        <v>2.3353846153846152</v>
      </c>
      <c r="DD120">
        <v>1.4434188387358931</v>
      </c>
      <c r="DE120">
        <v>0.53538467577353843</v>
      </c>
      <c r="DF120">
        <v>-2.341538461538462</v>
      </c>
      <c r="DG120">
        <v>15</v>
      </c>
      <c r="DH120">
        <v>1634253815</v>
      </c>
      <c r="DI120" t="s">
        <v>533</v>
      </c>
      <c r="DJ120">
        <v>1634253815</v>
      </c>
      <c r="DK120">
        <v>1634253813</v>
      </c>
      <c r="DL120">
        <v>141</v>
      </c>
      <c r="DM120">
        <v>8.7999999999999995E-2</v>
      </c>
      <c r="DN120">
        <v>1E-3</v>
      </c>
      <c r="DO120">
        <v>2.2789999999999999</v>
      </c>
      <c r="DP120">
        <v>0.112</v>
      </c>
      <c r="DQ120">
        <v>400</v>
      </c>
      <c r="DR120">
        <v>18</v>
      </c>
      <c r="DS120">
        <v>0.39</v>
      </c>
      <c r="DT120">
        <v>0.15</v>
      </c>
      <c r="DU120">
        <v>0.30312504499999998</v>
      </c>
      <c r="DV120">
        <v>-6.0801273545966872E-2</v>
      </c>
      <c r="DW120">
        <v>0.1098236413095012</v>
      </c>
      <c r="DX120">
        <v>1</v>
      </c>
      <c r="DY120">
        <v>2.205757575757576</v>
      </c>
      <c r="DZ120">
        <v>2.180419166737094</v>
      </c>
      <c r="EA120">
        <v>1.7188086612411979</v>
      </c>
      <c r="EB120">
        <v>0</v>
      </c>
      <c r="EC120">
        <v>0.121091475</v>
      </c>
      <c r="ED120">
        <v>6.5238461538457814E-3</v>
      </c>
      <c r="EE120">
        <v>2.2795545287127919E-3</v>
      </c>
      <c r="EF120">
        <v>1</v>
      </c>
      <c r="EG120">
        <v>2</v>
      </c>
      <c r="EH120">
        <v>3</v>
      </c>
      <c r="EI120" t="s">
        <v>309</v>
      </c>
      <c r="EJ120">
        <v>100</v>
      </c>
      <c r="EK120">
        <v>100</v>
      </c>
      <c r="EL120">
        <v>2.2799999999999998</v>
      </c>
      <c r="EM120">
        <v>0.1158</v>
      </c>
      <c r="EN120">
        <v>1.666175635318961</v>
      </c>
      <c r="EO120">
        <v>1.948427853356016E-3</v>
      </c>
      <c r="EP120">
        <v>-1.17243448438673E-6</v>
      </c>
      <c r="EQ120">
        <v>3.7522437633766031E-10</v>
      </c>
      <c r="ER120">
        <v>-5.0415002268079129E-2</v>
      </c>
      <c r="ES120">
        <v>1.324990706552629E-3</v>
      </c>
      <c r="ET120">
        <v>4.5198677459254959E-4</v>
      </c>
      <c r="EU120">
        <v>-2.6198240979392152E-7</v>
      </c>
      <c r="EV120">
        <v>2</v>
      </c>
      <c r="EW120">
        <v>2078</v>
      </c>
      <c r="EX120">
        <v>1</v>
      </c>
      <c r="EY120">
        <v>28</v>
      </c>
      <c r="EZ120">
        <v>1</v>
      </c>
      <c r="FA120">
        <v>1.1000000000000001</v>
      </c>
      <c r="FB120">
        <v>1.6210899999999999</v>
      </c>
      <c r="FC120">
        <v>2.5451700000000002</v>
      </c>
      <c r="FD120">
        <v>2.8491200000000001</v>
      </c>
      <c r="FE120">
        <v>3.1848100000000001</v>
      </c>
      <c r="FF120">
        <v>3.0981399999999999</v>
      </c>
      <c r="FG120">
        <v>2.3815900000000001</v>
      </c>
      <c r="FH120">
        <v>34.829599999999999</v>
      </c>
      <c r="FI120">
        <v>24.087499999999999</v>
      </c>
      <c r="FJ120">
        <v>18</v>
      </c>
      <c r="FK120">
        <v>1061.26</v>
      </c>
      <c r="FL120">
        <v>752.80100000000004</v>
      </c>
      <c r="FM120">
        <v>24.9999</v>
      </c>
      <c r="FN120">
        <v>23.5258</v>
      </c>
      <c r="FO120">
        <v>30</v>
      </c>
      <c r="FP120">
        <v>23.278199999999998</v>
      </c>
      <c r="FQ120">
        <v>23.347799999999999</v>
      </c>
      <c r="FR120">
        <v>32.458500000000001</v>
      </c>
      <c r="FS120">
        <v>14.7767</v>
      </c>
      <c r="FT120">
        <v>61.865400000000001</v>
      </c>
      <c r="FU120">
        <v>25</v>
      </c>
      <c r="FV120">
        <v>400</v>
      </c>
      <c r="FW120">
        <v>17.8414</v>
      </c>
      <c r="FX120">
        <v>101.395</v>
      </c>
      <c r="FY120">
        <v>101.663</v>
      </c>
    </row>
    <row r="121" spans="1:181" x14ac:dyDescent="0.2">
      <c r="A121">
        <v>103</v>
      </c>
      <c r="B121">
        <v>1634253882.5</v>
      </c>
      <c r="C121">
        <v>3862</v>
      </c>
      <c r="D121" t="s">
        <v>542</v>
      </c>
      <c r="E121" t="s">
        <v>543</v>
      </c>
      <c r="F121" t="s">
        <v>300</v>
      </c>
      <c r="G121">
        <v>1634253882.5</v>
      </c>
      <c r="H121">
        <f t="shared" si="138"/>
        <v>2.0468136636437494E-4</v>
      </c>
      <c r="I121">
        <f t="shared" si="139"/>
        <v>0.20468136636437495</v>
      </c>
      <c r="J121">
        <f t="shared" si="140"/>
        <v>-0.66028253522012681</v>
      </c>
      <c r="K121">
        <f t="shared" si="141"/>
        <v>400.31799999999998</v>
      </c>
      <c r="L121">
        <f t="shared" si="142"/>
        <v>477.25244690371363</v>
      </c>
      <c r="M121">
        <f t="shared" si="143"/>
        <v>42.915347632172576</v>
      </c>
      <c r="N121">
        <f t="shared" si="144"/>
        <v>35.997271978119599</v>
      </c>
      <c r="O121">
        <f t="shared" si="145"/>
        <v>1.1888493965845551E-2</v>
      </c>
      <c r="P121">
        <f t="shared" si="146"/>
        <v>2.7444957934871446</v>
      </c>
      <c r="Q121">
        <f t="shared" si="147"/>
        <v>1.1859958073232896E-2</v>
      </c>
      <c r="R121">
        <f t="shared" si="148"/>
        <v>7.4150318758705036E-3</v>
      </c>
      <c r="S121">
        <f t="shared" si="149"/>
        <v>0</v>
      </c>
      <c r="T121">
        <f t="shared" si="150"/>
        <v>25.215671008013853</v>
      </c>
      <c r="U121">
        <f t="shared" si="151"/>
        <v>24.717500000000001</v>
      </c>
      <c r="V121">
        <f t="shared" si="152"/>
        <v>3.1265166812861107</v>
      </c>
      <c r="W121">
        <f t="shared" si="153"/>
        <v>49.991292842316582</v>
      </c>
      <c r="X121">
        <f t="shared" si="154"/>
        <v>1.6155511064036401</v>
      </c>
      <c r="Y121">
        <f t="shared" si="155"/>
        <v>3.2316649851393922</v>
      </c>
      <c r="Z121">
        <f t="shared" si="156"/>
        <v>1.5109655748824706</v>
      </c>
      <c r="AA121">
        <f t="shared" si="157"/>
        <v>-9.0264482566689352</v>
      </c>
      <c r="AB121">
        <f t="shared" si="158"/>
        <v>82.088905504812146</v>
      </c>
      <c r="AC121">
        <f t="shared" si="159"/>
        <v>6.3264484597251043</v>
      </c>
      <c r="AD121">
        <f t="shared" si="160"/>
        <v>79.388905707868318</v>
      </c>
      <c r="AE121">
        <v>0</v>
      </c>
      <c r="AF121">
        <v>0</v>
      </c>
      <c r="AG121">
        <f t="shared" si="161"/>
        <v>1</v>
      </c>
      <c r="AH121">
        <f t="shared" si="162"/>
        <v>0</v>
      </c>
      <c r="AI121">
        <f t="shared" si="163"/>
        <v>47761.722525521145</v>
      </c>
      <c r="AJ121" t="s">
        <v>302</v>
      </c>
      <c r="AK121" t="s">
        <v>302</v>
      </c>
      <c r="AL121">
        <v>0</v>
      </c>
      <c r="AM121">
        <v>0</v>
      </c>
      <c r="AN121" t="e">
        <f t="shared" si="164"/>
        <v>#DIV/0!</v>
      </c>
      <c r="AO121">
        <v>0</v>
      </c>
      <c r="AP121" t="s">
        <v>302</v>
      </c>
      <c r="AQ121" t="s">
        <v>302</v>
      </c>
      <c r="AR121">
        <v>0</v>
      </c>
      <c r="AS121">
        <v>0</v>
      </c>
      <c r="AT121" t="e">
        <f t="shared" si="165"/>
        <v>#DIV/0!</v>
      </c>
      <c r="AU121">
        <v>0.5</v>
      </c>
      <c r="AV121">
        <f t="shared" si="166"/>
        <v>0</v>
      </c>
      <c r="AW121">
        <f t="shared" si="167"/>
        <v>-0.66028253522012681</v>
      </c>
      <c r="AX121" t="e">
        <f t="shared" si="168"/>
        <v>#DIV/0!</v>
      </c>
      <c r="AY121" t="e">
        <f t="shared" si="169"/>
        <v>#DIV/0!</v>
      </c>
      <c r="AZ121" t="e">
        <f t="shared" si="170"/>
        <v>#DIV/0!</v>
      </c>
      <c r="BA121" t="e">
        <f t="shared" si="171"/>
        <v>#DIV/0!</v>
      </c>
      <c r="BB121" t="s">
        <v>302</v>
      </c>
      <c r="BC121">
        <v>0</v>
      </c>
      <c r="BD121" t="e">
        <f t="shared" si="172"/>
        <v>#DIV/0!</v>
      </c>
      <c r="BE121" t="e">
        <f t="shared" si="173"/>
        <v>#DIV/0!</v>
      </c>
      <c r="BF121" t="e">
        <f t="shared" si="174"/>
        <v>#DIV/0!</v>
      </c>
      <c r="BG121" t="e">
        <f t="shared" si="175"/>
        <v>#DIV/0!</v>
      </c>
      <c r="BH121" t="e">
        <f t="shared" si="176"/>
        <v>#DIV/0!</v>
      </c>
      <c r="BI121" t="e">
        <f t="shared" si="177"/>
        <v>#DIV/0!</v>
      </c>
      <c r="BJ121" t="e">
        <f t="shared" si="178"/>
        <v>#DIV/0!</v>
      </c>
      <c r="BK121" t="e">
        <f t="shared" si="179"/>
        <v>#DIV/0!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v>6</v>
      </c>
      <c r="BQ121">
        <v>0.5</v>
      </c>
      <c r="BR121" t="s">
        <v>303</v>
      </c>
      <c r="BS121">
        <v>1634253882.5</v>
      </c>
      <c r="BT121">
        <v>400.31799999999998</v>
      </c>
      <c r="BU121">
        <v>399.971</v>
      </c>
      <c r="BV121">
        <v>17.966200000000001</v>
      </c>
      <c r="BW121">
        <v>17.845600000000001</v>
      </c>
      <c r="BX121">
        <v>398.03800000000001</v>
      </c>
      <c r="BY121">
        <v>17.8504</v>
      </c>
      <c r="BZ121">
        <v>1000.02</v>
      </c>
      <c r="CA121">
        <v>89.821799999999996</v>
      </c>
      <c r="CB121">
        <v>9.98922E-2</v>
      </c>
      <c r="CC121">
        <v>25.272300000000001</v>
      </c>
      <c r="CD121">
        <v>24.717500000000001</v>
      </c>
      <c r="CE121">
        <v>999.9</v>
      </c>
      <c r="CF121">
        <v>0</v>
      </c>
      <c r="CG121">
        <v>0</v>
      </c>
      <c r="CH121">
        <v>9998.1200000000008</v>
      </c>
      <c r="CI121">
        <v>0</v>
      </c>
      <c r="CJ121">
        <v>1.5289399999999999E-3</v>
      </c>
      <c r="CK121">
        <v>0</v>
      </c>
      <c r="CL121">
        <v>0</v>
      </c>
      <c r="CM121">
        <v>0</v>
      </c>
      <c r="CN121">
        <v>0</v>
      </c>
      <c r="CO121">
        <v>0.73</v>
      </c>
      <c r="CP121">
        <v>0</v>
      </c>
      <c r="CQ121">
        <v>-2.95</v>
      </c>
      <c r="CR121">
        <v>-2.17</v>
      </c>
      <c r="CS121">
        <v>35.25</v>
      </c>
      <c r="CT121">
        <v>41.686999999999998</v>
      </c>
      <c r="CU121">
        <v>38.25</v>
      </c>
      <c r="CV121">
        <v>41.75</v>
      </c>
      <c r="CW121">
        <v>36.686999999999998</v>
      </c>
      <c r="CX121">
        <v>0</v>
      </c>
      <c r="CY121">
        <v>0</v>
      </c>
      <c r="CZ121">
        <v>0</v>
      </c>
      <c r="DA121">
        <v>3806.2999999523158</v>
      </c>
      <c r="DB121">
        <v>0</v>
      </c>
      <c r="DC121">
        <v>2.2076923076923078</v>
      </c>
      <c r="DD121">
        <v>-4.9046154317494191</v>
      </c>
      <c r="DE121">
        <v>-3.805812059573813</v>
      </c>
      <c r="DF121">
        <v>-2.8269230769230771</v>
      </c>
      <c r="DG121">
        <v>15</v>
      </c>
      <c r="DH121">
        <v>1634253815</v>
      </c>
      <c r="DI121" t="s">
        <v>533</v>
      </c>
      <c r="DJ121">
        <v>1634253815</v>
      </c>
      <c r="DK121">
        <v>1634253813</v>
      </c>
      <c r="DL121">
        <v>141</v>
      </c>
      <c r="DM121">
        <v>8.7999999999999995E-2</v>
      </c>
      <c r="DN121">
        <v>1E-3</v>
      </c>
      <c r="DO121">
        <v>2.2789999999999999</v>
      </c>
      <c r="DP121">
        <v>0.112</v>
      </c>
      <c r="DQ121">
        <v>400</v>
      </c>
      <c r="DR121">
        <v>18</v>
      </c>
      <c r="DS121">
        <v>0.39</v>
      </c>
      <c r="DT121">
        <v>0.15</v>
      </c>
      <c r="DU121">
        <v>0.31967774500000001</v>
      </c>
      <c r="DV121">
        <v>0.20716124803001781</v>
      </c>
      <c r="DW121">
        <v>0.1141069894995262</v>
      </c>
      <c r="DX121">
        <v>1</v>
      </c>
      <c r="DY121">
        <v>2.2012121212121212</v>
      </c>
      <c r="DZ121">
        <v>-1.2782513538539231</v>
      </c>
      <c r="EA121">
        <v>1.7095733254249701</v>
      </c>
      <c r="EB121">
        <v>0</v>
      </c>
      <c r="EC121">
        <v>0.12082</v>
      </c>
      <c r="ED121">
        <v>1.7908367729831071E-3</v>
      </c>
      <c r="EE121">
        <v>2.3351451346757869E-3</v>
      </c>
      <c r="EF121">
        <v>1</v>
      </c>
      <c r="EG121">
        <v>2</v>
      </c>
      <c r="EH121">
        <v>3</v>
      </c>
      <c r="EI121" t="s">
        <v>309</v>
      </c>
      <c r="EJ121">
        <v>100</v>
      </c>
      <c r="EK121">
        <v>100</v>
      </c>
      <c r="EL121">
        <v>2.2799999999999998</v>
      </c>
      <c r="EM121">
        <v>0.1158</v>
      </c>
      <c r="EN121">
        <v>1.666175635318961</v>
      </c>
      <c r="EO121">
        <v>1.948427853356016E-3</v>
      </c>
      <c r="EP121">
        <v>-1.17243448438673E-6</v>
      </c>
      <c r="EQ121">
        <v>3.7522437633766031E-10</v>
      </c>
      <c r="ER121">
        <v>-5.0415002268079129E-2</v>
      </c>
      <c r="ES121">
        <v>1.324990706552629E-3</v>
      </c>
      <c r="ET121">
        <v>4.5198677459254959E-4</v>
      </c>
      <c r="EU121">
        <v>-2.6198240979392152E-7</v>
      </c>
      <c r="EV121">
        <v>2</v>
      </c>
      <c r="EW121">
        <v>2078</v>
      </c>
      <c r="EX121">
        <v>1</v>
      </c>
      <c r="EY121">
        <v>28</v>
      </c>
      <c r="EZ121">
        <v>1.1000000000000001</v>
      </c>
      <c r="FA121">
        <v>1.2</v>
      </c>
      <c r="FB121">
        <v>1.6210899999999999</v>
      </c>
      <c r="FC121">
        <v>2.5378400000000001</v>
      </c>
      <c r="FD121">
        <v>2.8491200000000001</v>
      </c>
      <c r="FE121">
        <v>3.1848100000000001</v>
      </c>
      <c r="FF121">
        <v>3.0981399999999999</v>
      </c>
      <c r="FG121">
        <v>2.3962400000000001</v>
      </c>
      <c r="FH121">
        <v>34.852499999999999</v>
      </c>
      <c r="FI121">
        <v>24.096299999999999</v>
      </c>
      <c r="FJ121">
        <v>18</v>
      </c>
      <c r="FK121">
        <v>1060.3699999999999</v>
      </c>
      <c r="FL121">
        <v>752.94100000000003</v>
      </c>
      <c r="FM121">
        <v>25</v>
      </c>
      <c r="FN121">
        <v>23.526299999999999</v>
      </c>
      <c r="FO121">
        <v>30.0001</v>
      </c>
      <c r="FP121">
        <v>23.278199999999998</v>
      </c>
      <c r="FQ121">
        <v>23.347799999999999</v>
      </c>
      <c r="FR121">
        <v>32.460299999999997</v>
      </c>
      <c r="FS121">
        <v>14.7767</v>
      </c>
      <c r="FT121">
        <v>61.865400000000001</v>
      </c>
      <c r="FU121">
        <v>25</v>
      </c>
      <c r="FV121">
        <v>400</v>
      </c>
      <c r="FW121">
        <v>17.8414</v>
      </c>
      <c r="FX121">
        <v>101.39400000000001</v>
      </c>
      <c r="FY121">
        <v>101.663</v>
      </c>
    </row>
    <row r="122" spans="1:181" x14ac:dyDescent="0.2">
      <c r="A122">
        <v>104</v>
      </c>
      <c r="B122">
        <v>1634253887.5</v>
      </c>
      <c r="C122">
        <v>3867</v>
      </c>
      <c r="D122" t="s">
        <v>544</v>
      </c>
      <c r="E122" t="s">
        <v>545</v>
      </c>
      <c r="F122" t="s">
        <v>300</v>
      </c>
      <c r="G122">
        <v>1634253887.5</v>
      </c>
      <c r="H122">
        <f t="shared" si="138"/>
        <v>2.0332734780572649E-4</v>
      </c>
      <c r="I122">
        <f t="shared" si="139"/>
        <v>0.2033273478057265</v>
      </c>
      <c r="J122">
        <f t="shared" si="140"/>
        <v>-0.55640910738060956</v>
      </c>
      <c r="K122">
        <f t="shared" si="141"/>
        <v>400.291</v>
      </c>
      <c r="L122">
        <f t="shared" si="142"/>
        <v>463.94351931287343</v>
      </c>
      <c r="M122">
        <f t="shared" si="143"/>
        <v>41.717793323179393</v>
      </c>
      <c r="N122">
        <f t="shared" si="144"/>
        <v>35.994159875023897</v>
      </c>
      <c r="O122">
        <f t="shared" si="145"/>
        <v>1.1801722434333833E-2</v>
      </c>
      <c r="P122">
        <f t="shared" si="146"/>
        <v>2.7453010743086299</v>
      </c>
      <c r="Q122">
        <f t="shared" si="147"/>
        <v>1.1773609271802304E-2</v>
      </c>
      <c r="R122">
        <f t="shared" si="148"/>
        <v>7.3610260220890629E-3</v>
      </c>
      <c r="S122">
        <f t="shared" si="149"/>
        <v>0</v>
      </c>
      <c r="T122">
        <f t="shared" si="150"/>
        <v>25.215560920383034</v>
      </c>
      <c r="U122">
        <f t="shared" si="151"/>
        <v>24.721800000000002</v>
      </c>
      <c r="V122">
        <f t="shared" si="152"/>
        <v>3.1273199972112118</v>
      </c>
      <c r="W122">
        <f t="shared" si="153"/>
        <v>49.987377659216769</v>
      </c>
      <c r="X122">
        <f t="shared" si="154"/>
        <v>1.61537652480534</v>
      </c>
      <c r="Y122">
        <f t="shared" si="155"/>
        <v>3.2315688488761798</v>
      </c>
      <c r="Z122">
        <f t="shared" si="156"/>
        <v>1.5119434724058718</v>
      </c>
      <c r="AA122">
        <f t="shared" si="157"/>
        <v>-8.9667360382325381</v>
      </c>
      <c r="AB122">
        <f t="shared" si="158"/>
        <v>81.402569334969371</v>
      </c>
      <c r="AC122">
        <f t="shared" si="159"/>
        <v>6.2718333769140573</v>
      </c>
      <c r="AD122">
        <f t="shared" si="160"/>
        <v>78.707666673650891</v>
      </c>
      <c r="AE122">
        <v>0</v>
      </c>
      <c r="AF122">
        <v>0</v>
      </c>
      <c r="AG122">
        <f t="shared" si="161"/>
        <v>1</v>
      </c>
      <c r="AH122">
        <f t="shared" si="162"/>
        <v>0</v>
      </c>
      <c r="AI122">
        <f t="shared" si="163"/>
        <v>47783.661914015131</v>
      </c>
      <c r="AJ122" t="s">
        <v>302</v>
      </c>
      <c r="AK122" t="s">
        <v>302</v>
      </c>
      <c r="AL122">
        <v>0</v>
      </c>
      <c r="AM122">
        <v>0</v>
      </c>
      <c r="AN122" t="e">
        <f t="shared" si="164"/>
        <v>#DIV/0!</v>
      </c>
      <c r="AO122">
        <v>0</v>
      </c>
      <c r="AP122" t="s">
        <v>302</v>
      </c>
      <c r="AQ122" t="s">
        <v>302</v>
      </c>
      <c r="AR122">
        <v>0</v>
      </c>
      <c r="AS122">
        <v>0</v>
      </c>
      <c r="AT122" t="e">
        <f t="shared" si="165"/>
        <v>#DIV/0!</v>
      </c>
      <c r="AU122">
        <v>0.5</v>
      </c>
      <c r="AV122">
        <f t="shared" si="166"/>
        <v>0</v>
      </c>
      <c r="AW122">
        <f t="shared" si="167"/>
        <v>-0.55640910738060956</v>
      </c>
      <c r="AX122" t="e">
        <f t="shared" si="168"/>
        <v>#DIV/0!</v>
      </c>
      <c r="AY122" t="e">
        <f t="shared" si="169"/>
        <v>#DIV/0!</v>
      </c>
      <c r="AZ122" t="e">
        <f t="shared" si="170"/>
        <v>#DIV/0!</v>
      </c>
      <c r="BA122" t="e">
        <f t="shared" si="171"/>
        <v>#DIV/0!</v>
      </c>
      <c r="BB122" t="s">
        <v>302</v>
      </c>
      <c r="BC122">
        <v>0</v>
      </c>
      <c r="BD122" t="e">
        <f t="shared" si="172"/>
        <v>#DIV/0!</v>
      </c>
      <c r="BE122" t="e">
        <f t="shared" si="173"/>
        <v>#DIV/0!</v>
      </c>
      <c r="BF122" t="e">
        <f t="shared" si="174"/>
        <v>#DIV/0!</v>
      </c>
      <c r="BG122" t="e">
        <f t="shared" si="175"/>
        <v>#DIV/0!</v>
      </c>
      <c r="BH122" t="e">
        <f t="shared" si="176"/>
        <v>#DIV/0!</v>
      </c>
      <c r="BI122" t="e">
        <f t="shared" si="177"/>
        <v>#DIV/0!</v>
      </c>
      <c r="BJ122" t="e">
        <f t="shared" si="178"/>
        <v>#DIV/0!</v>
      </c>
      <c r="BK122" t="e">
        <f t="shared" si="179"/>
        <v>#DIV/0!</v>
      </c>
      <c r="BL122">
        <f t="shared" si="180"/>
        <v>0</v>
      </c>
      <c r="BM122">
        <f t="shared" si="181"/>
        <v>0</v>
      </c>
      <c r="BN122">
        <f t="shared" si="182"/>
        <v>0</v>
      </c>
      <c r="BO122">
        <f t="shared" si="183"/>
        <v>0</v>
      </c>
      <c r="BP122">
        <v>6</v>
      </c>
      <c r="BQ122">
        <v>0.5</v>
      </c>
      <c r="BR122" t="s">
        <v>303</v>
      </c>
      <c r="BS122">
        <v>1634253887.5</v>
      </c>
      <c r="BT122">
        <v>400.291</v>
      </c>
      <c r="BU122">
        <v>400.00599999999997</v>
      </c>
      <c r="BV122">
        <v>17.964600000000001</v>
      </c>
      <c r="BW122">
        <v>17.844799999999999</v>
      </c>
      <c r="BX122">
        <v>398.012</v>
      </c>
      <c r="BY122">
        <v>17.8489</v>
      </c>
      <c r="BZ122">
        <v>1000.04</v>
      </c>
      <c r="CA122">
        <v>89.82</v>
      </c>
      <c r="CB122">
        <v>9.99829E-2</v>
      </c>
      <c r="CC122">
        <v>25.271799999999999</v>
      </c>
      <c r="CD122">
        <v>24.721800000000002</v>
      </c>
      <c r="CE122">
        <v>999.9</v>
      </c>
      <c r="CF122">
        <v>0</v>
      </c>
      <c r="CG122">
        <v>0</v>
      </c>
      <c r="CH122">
        <v>10003.1</v>
      </c>
      <c r="CI122">
        <v>0</v>
      </c>
      <c r="CJ122">
        <v>1.54805E-3</v>
      </c>
      <c r="CK122">
        <v>0</v>
      </c>
      <c r="CL122">
        <v>0</v>
      </c>
      <c r="CM122">
        <v>0</v>
      </c>
      <c r="CN122">
        <v>0</v>
      </c>
      <c r="CO122">
        <v>-1.1399999999999999</v>
      </c>
      <c r="CP122">
        <v>0</v>
      </c>
      <c r="CQ122">
        <v>-1.85</v>
      </c>
      <c r="CR122">
        <v>-2.27</v>
      </c>
      <c r="CS122">
        <v>36.936999999999998</v>
      </c>
      <c r="CT122">
        <v>41.686999999999998</v>
      </c>
      <c r="CU122">
        <v>38.061999999999998</v>
      </c>
      <c r="CV122">
        <v>41.625</v>
      </c>
      <c r="CW122">
        <v>36.686999999999998</v>
      </c>
      <c r="CX122">
        <v>0</v>
      </c>
      <c r="CY122">
        <v>0</v>
      </c>
      <c r="CZ122">
        <v>0</v>
      </c>
      <c r="DA122">
        <v>3811.099999904633</v>
      </c>
      <c r="DB122">
        <v>0</v>
      </c>
      <c r="DC122">
        <v>1.726538461538462</v>
      </c>
      <c r="DD122">
        <v>-12.51658121713114</v>
      </c>
      <c r="DE122">
        <v>-0.51213670819672685</v>
      </c>
      <c r="DF122">
        <v>-2.5038461538461538</v>
      </c>
      <c r="DG122">
        <v>15</v>
      </c>
      <c r="DH122">
        <v>1634253815</v>
      </c>
      <c r="DI122" t="s">
        <v>533</v>
      </c>
      <c r="DJ122">
        <v>1634253815</v>
      </c>
      <c r="DK122">
        <v>1634253813</v>
      </c>
      <c r="DL122">
        <v>141</v>
      </c>
      <c r="DM122">
        <v>8.7999999999999995E-2</v>
      </c>
      <c r="DN122">
        <v>1E-3</v>
      </c>
      <c r="DO122">
        <v>2.2789999999999999</v>
      </c>
      <c r="DP122">
        <v>0.112</v>
      </c>
      <c r="DQ122">
        <v>400</v>
      </c>
      <c r="DR122">
        <v>18</v>
      </c>
      <c r="DS122">
        <v>0.39</v>
      </c>
      <c r="DT122">
        <v>0.15</v>
      </c>
      <c r="DU122">
        <v>0.30624392</v>
      </c>
      <c r="DV122">
        <v>0.5776278934333956</v>
      </c>
      <c r="DW122">
        <v>9.240497532026401E-2</v>
      </c>
      <c r="DX122">
        <v>0</v>
      </c>
      <c r="DY122">
        <v>1.8397142857142861</v>
      </c>
      <c r="DZ122">
        <v>-6.3905283757338598</v>
      </c>
      <c r="EA122">
        <v>1.720831170791413</v>
      </c>
      <c r="EB122">
        <v>0</v>
      </c>
      <c r="EC122">
        <v>0.121187725</v>
      </c>
      <c r="ED122">
        <v>-1.6171508442777049E-2</v>
      </c>
      <c r="EE122">
        <v>1.878688930976866E-3</v>
      </c>
      <c r="EF122">
        <v>1</v>
      </c>
      <c r="EG122">
        <v>1</v>
      </c>
      <c r="EH122">
        <v>3</v>
      </c>
      <c r="EI122" t="s">
        <v>313</v>
      </c>
      <c r="EJ122">
        <v>100</v>
      </c>
      <c r="EK122">
        <v>100</v>
      </c>
      <c r="EL122">
        <v>2.2789999999999999</v>
      </c>
      <c r="EM122">
        <v>0.1157</v>
      </c>
      <c r="EN122">
        <v>1.666175635318961</v>
      </c>
      <c r="EO122">
        <v>1.948427853356016E-3</v>
      </c>
      <c r="EP122">
        <v>-1.17243448438673E-6</v>
      </c>
      <c r="EQ122">
        <v>3.7522437633766031E-10</v>
      </c>
      <c r="ER122">
        <v>-5.0415002268079129E-2</v>
      </c>
      <c r="ES122">
        <v>1.324990706552629E-3</v>
      </c>
      <c r="ET122">
        <v>4.5198677459254959E-4</v>
      </c>
      <c r="EU122">
        <v>-2.6198240979392152E-7</v>
      </c>
      <c r="EV122">
        <v>2</v>
      </c>
      <c r="EW122">
        <v>2078</v>
      </c>
      <c r="EX122">
        <v>1</v>
      </c>
      <c r="EY122">
        <v>28</v>
      </c>
      <c r="EZ122">
        <v>1.2</v>
      </c>
      <c r="FA122">
        <v>1.2</v>
      </c>
      <c r="FB122">
        <v>1.6210899999999999</v>
      </c>
      <c r="FC122">
        <v>2.5402800000000001</v>
      </c>
      <c r="FD122">
        <v>2.8491200000000001</v>
      </c>
      <c r="FE122">
        <v>3.1848100000000001</v>
      </c>
      <c r="FF122">
        <v>3.0981399999999999</v>
      </c>
      <c r="FG122">
        <v>2.4011200000000001</v>
      </c>
      <c r="FH122">
        <v>34.852499999999999</v>
      </c>
      <c r="FI122">
        <v>24.087499999999999</v>
      </c>
      <c r="FJ122">
        <v>18</v>
      </c>
      <c r="FK122">
        <v>1060.94</v>
      </c>
      <c r="FL122">
        <v>752.87599999999998</v>
      </c>
      <c r="FM122">
        <v>25</v>
      </c>
      <c r="FN122">
        <v>23.526299999999999</v>
      </c>
      <c r="FO122">
        <v>30.0001</v>
      </c>
      <c r="FP122">
        <v>23.278199999999998</v>
      </c>
      <c r="FQ122">
        <v>23.349699999999999</v>
      </c>
      <c r="FR122">
        <v>32.457999999999998</v>
      </c>
      <c r="FS122">
        <v>14.7767</v>
      </c>
      <c r="FT122">
        <v>61.865400000000001</v>
      </c>
      <c r="FU122">
        <v>25</v>
      </c>
      <c r="FV122">
        <v>400</v>
      </c>
      <c r="FW122">
        <v>17.8414</v>
      </c>
      <c r="FX122">
        <v>101.395</v>
      </c>
      <c r="FY122">
        <v>101.661</v>
      </c>
    </row>
    <row r="123" spans="1:181" x14ac:dyDescent="0.2">
      <c r="A123">
        <v>105</v>
      </c>
      <c r="B123">
        <v>1634253892.5</v>
      </c>
      <c r="C123">
        <v>3872</v>
      </c>
      <c r="D123" t="s">
        <v>546</v>
      </c>
      <c r="E123" t="s">
        <v>547</v>
      </c>
      <c r="F123" t="s">
        <v>300</v>
      </c>
      <c r="G123">
        <v>1634253892.5</v>
      </c>
      <c r="H123">
        <f t="shared" si="138"/>
        <v>2.072101297822917E-4</v>
      </c>
      <c r="I123">
        <f t="shared" si="139"/>
        <v>0.2072101297822917</v>
      </c>
      <c r="J123">
        <f t="shared" si="140"/>
        <v>-0.49791344154663281</v>
      </c>
      <c r="K123">
        <f t="shared" si="141"/>
        <v>400.26</v>
      </c>
      <c r="L123">
        <f t="shared" si="142"/>
        <v>454.7512805267628</v>
      </c>
      <c r="M123">
        <f t="shared" si="143"/>
        <v>40.89197325176994</v>
      </c>
      <c r="N123">
        <f t="shared" si="144"/>
        <v>35.992028862006002</v>
      </c>
      <c r="O123">
        <f t="shared" si="145"/>
        <v>1.2044012609894345E-2</v>
      </c>
      <c r="P123">
        <f t="shared" si="146"/>
        <v>2.7469160651774569</v>
      </c>
      <c r="Q123">
        <f t="shared" si="147"/>
        <v>1.2014751981880314E-2</v>
      </c>
      <c r="R123">
        <f t="shared" si="148"/>
        <v>7.5118429662147067E-3</v>
      </c>
      <c r="S123">
        <f t="shared" si="149"/>
        <v>0</v>
      </c>
      <c r="T123">
        <f t="shared" si="150"/>
        <v>25.214618251810627</v>
      </c>
      <c r="U123">
        <f t="shared" si="151"/>
        <v>24.7105</v>
      </c>
      <c r="V123">
        <f t="shared" si="152"/>
        <v>3.1252093434506119</v>
      </c>
      <c r="W123">
        <f t="shared" si="153"/>
        <v>49.983818170987114</v>
      </c>
      <c r="X123">
        <f t="shared" si="154"/>
        <v>1.6152711079076103</v>
      </c>
      <c r="Y123">
        <f t="shared" si="155"/>
        <v>3.2315880759289159</v>
      </c>
      <c r="Z123">
        <f t="shared" si="156"/>
        <v>1.5099382355430016</v>
      </c>
      <c r="AA123">
        <f t="shared" si="157"/>
        <v>-9.1379667233990638</v>
      </c>
      <c r="AB123">
        <f t="shared" si="158"/>
        <v>83.138702221742406</v>
      </c>
      <c r="AC123">
        <f t="shared" si="159"/>
        <v>6.4014707006582112</v>
      </c>
      <c r="AD123">
        <f t="shared" si="160"/>
        <v>80.402206199001554</v>
      </c>
      <c r="AE123">
        <v>0</v>
      </c>
      <c r="AF123">
        <v>0</v>
      </c>
      <c r="AG123">
        <f t="shared" si="161"/>
        <v>1</v>
      </c>
      <c r="AH123">
        <f t="shared" si="162"/>
        <v>0</v>
      </c>
      <c r="AI123">
        <f t="shared" si="163"/>
        <v>47827.609250907066</v>
      </c>
      <c r="AJ123" t="s">
        <v>302</v>
      </c>
      <c r="AK123" t="s">
        <v>302</v>
      </c>
      <c r="AL123">
        <v>0</v>
      </c>
      <c r="AM123">
        <v>0</v>
      </c>
      <c r="AN123" t="e">
        <f t="shared" si="164"/>
        <v>#DIV/0!</v>
      </c>
      <c r="AO123">
        <v>0</v>
      </c>
      <c r="AP123" t="s">
        <v>302</v>
      </c>
      <c r="AQ123" t="s">
        <v>302</v>
      </c>
      <c r="AR123">
        <v>0</v>
      </c>
      <c r="AS123">
        <v>0</v>
      </c>
      <c r="AT123" t="e">
        <f t="shared" si="165"/>
        <v>#DIV/0!</v>
      </c>
      <c r="AU123">
        <v>0.5</v>
      </c>
      <c r="AV123">
        <f t="shared" si="166"/>
        <v>0</v>
      </c>
      <c r="AW123">
        <f t="shared" si="167"/>
        <v>-0.49791344154663281</v>
      </c>
      <c r="AX123" t="e">
        <f t="shared" si="168"/>
        <v>#DIV/0!</v>
      </c>
      <c r="AY123" t="e">
        <f t="shared" si="169"/>
        <v>#DIV/0!</v>
      </c>
      <c r="AZ123" t="e">
        <f t="shared" si="170"/>
        <v>#DIV/0!</v>
      </c>
      <c r="BA123" t="e">
        <f t="shared" si="171"/>
        <v>#DIV/0!</v>
      </c>
      <c r="BB123" t="s">
        <v>302</v>
      </c>
      <c r="BC123">
        <v>0</v>
      </c>
      <c r="BD123" t="e">
        <f t="shared" si="172"/>
        <v>#DIV/0!</v>
      </c>
      <c r="BE123" t="e">
        <f t="shared" si="173"/>
        <v>#DIV/0!</v>
      </c>
      <c r="BF123" t="e">
        <f t="shared" si="174"/>
        <v>#DIV/0!</v>
      </c>
      <c r="BG123" t="e">
        <f t="shared" si="175"/>
        <v>#DIV/0!</v>
      </c>
      <c r="BH123" t="e">
        <f t="shared" si="176"/>
        <v>#DIV/0!</v>
      </c>
      <c r="BI123" t="e">
        <f t="shared" si="177"/>
        <v>#DIV/0!</v>
      </c>
      <c r="BJ123" t="e">
        <f t="shared" si="178"/>
        <v>#DIV/0!</v>
      </c>
      <c r="BK123" t="e">
        <f t="shared" si="179"/>
        <v>#DIV/0!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0</v>
      </c>
      <c r="BP123">
        <v>6</v>
      </c>
      <c r="BQ123">
        <v>0.5</v>
      </c>
      <c r="BR123" t="s">
        <v>303</v>
      </c>
      <c r="BS123">
        <v>1634253892.5</v>
      </c>
      <c r="BT123">
        <v>400.26</v>
      </c>
      <c r="BU123">
        <v>400.01100000000002</v>
      </c>
      <c r="BV123">
        <v>17.963100000000001</v>
      </c>
      <c r="BW123">
        <v>17.841000000000001</v>
      </c>
      <c r="BX123">
        <v>397.98</v>
      </c>
      <c r="BY123">
        <v>17.8474</v>
      </c>
      <c r="BZ123">
        <v>999.94100000000003</v>
      </c>
      <c r="CA123">
        <v>89.821700000000007</v>
      </c>
      <c r="CB123">
        <v>9.9923100000000001E-2</v>
      </c>
      <c r="CC123">
        <v>25.271899999999999</v>
      </c>
      <c r="CD123">
        <v>24.7105</v>
      </c>
      <c r="CE123">
        <v>999.9</v>
      </c>
      <c r="CF123">
        <v>0</v>
      </c>
      <c r="CG123">
        <v>0</v>
      </c>
      <c r="CH123">
        <v>10012.5</v>
      </c>
      <c r="CI123">
        <v>0</v>
      </c>
      <c r="CJ123">
        <v>1.5289399999999999E-3</v>
      </c>
      <c r="CK123">
        <v>0</v>
      </c>
      <c r="CL123">
        <v>0</v>
      </c>
      <c r="CM123">
        <v>0</v>
      </c>
      <c r="CN123">
        <v>0</v>
      </c>
      <c r="CO123">
        <v>1.94</v>
      </c>
      <c r="CP123">
        <v>0</v>
      </c>
      <c r="CQ123">
        <v>-4.45</v>
      </c>
      <c r="CR123">
        <v>-2.71</v>
      </c>
      <c r="CS123">
        <v>35.686999999999998</v>
      </c>
      <c r="CT123">
        <v>41.686999999999998</v>
      </c>
      <c r="CU123">
        <v>38.436999999999998</v>
      </c>
      <c r="CV123">
        <v>41.811999999999998</v>
      </c>
      <c r="CW123">
        <v>36.75</v>
      </c>
      <c r="CX123">
        <v>0</v>
      </c>
      <c r="CY123">
        <v>0</v>
      </c>
      <c r="CZ123">
        <v>0</v>
      </c>
      <c r="DA123">
        <v>3816.5</v>
      </c>
      <c r="DB123">
        <v>0</v>
      </c>
      <c r="DC123">
        <v>1.6744000000000001</v>
      </c>
      <c r="DD123">
        <v>4.4069229982237834</v>
      </c>
      <c r="DE123">
        <v>5.271538571848188</v>
      </c>
      <c r="DF123">
        <v>-2.3264</v>
      </c>
      <c r="DG123">
        <v>15</v>
      </c>
      <c r="DH123">
        <v>1634253815</v>
      </c>
      <c r="DI123" t="s">
        <v>533</v>
      </c>
      <c r="DJ123">
        <v>1634253815</v>
      </c>
      <c r="DK123">
        <v>1634253813</v>
      </c>
      <c r="DL123">
        <v>141</v>
      </c>
      <c r="DM123">
        <v>8.7999999999999995E-2</v>
      </c>
      <c r="DN123">
        <v>1E-3</v>
      </c>
      <c r="DO123">
        <v>2.2789999999999999</v>
      </c>
      <c r="DP123">
        <v>0.112</v>
      </c>
      <c r="DQ123">
        <v>400</v>
      </c>
      <c r="DR123">
        <v>18</v>
      </c>
      <c r="DS123">
        <v>0.39</v>
      </c>
      <c r="DT123">
        <v>0.15</v>
      </c>
      <c r="DU123">
        <v>0.33614660000000002</v>
      </c>
      <c r="DV123">
        <v>-0.30510418761726249</v>
      </c>
      <c r="DW123">
        <v>3.8606292902712121E-2</v>
      </c>
      <c r="DX123">
        <v>1</v>
      </c>
      <c r="DY123">
        <v>1.907272727272727</v>
      </c>
      <c r="DZ123">
        <v>-1.89015465224373</v>
      </c>
      <c r="EA123">
        <v>1.731111523685871</v>
      </c>
      <c r="EB123">
        <v>0</v>
      </c>
      <c r="EC123">
        <v>0.1203554</v>
      </c>
      <c r="ED123">
        <v>-1.0633395872452081E-4</v>
      </c>
      <c r="EE123">
        <v>7.5310808653207388E-4</v>
      </c>
      <c r="EF123">
        <v>1</v>
      </c>
      <c r="EG123">
        <v>2</v>
      </c>
      <c r="EH123">
        <v>3</v>
      </c>
      <c r="EI123" t="s">
        <v>309</v>
      </c>
      <c r="EJ123">
        <v>100</v>
      </c>
      <c r="EK123">
        <v>100</v>
      </c>
      <c r="EL123">
        <v>2.2799999999999998</v>
      </c>
      <c r="EM123">
        <v>0.1157</v>
      </c>
      <c r="EN123">
        <v>1.666175635318961</v>
      </c>
      <c r="EO123">
        <v>1.948427853356016E-3</v>
      </c>
      <c r="EP123">
        <v>-1.17243448438673E-6</v>
      </c>
      <c r="EQ123">
        <v>3.7522437633766031E-10</v>
      </c>
      <c r="ER123">
        <v>-5.0415002268079129E-2</v>
      </c>
      <c r="ES123">
        <v>1.324990706552629E-3</v>
      </c>
      <c r="ET123">
        <v>4.5198677459254959E-4</v>
      </c>
      <c r="EU123">
        <v>-2.6198240979392152E-7</v>
      </c>
      <c r="EV123">
        <v>2</v>
      </c>
      <c r="EW123">
        <v>2078</v>
      </c>
      <c r="EX123">
        <v>1</v>
      </c>
      <c r="EY123">
        <v>28</v>
      </c>
      <c r="EZ123">
        <v>1.3</v>
      </c>
      <c r="FA123">
        <v>1.3</v>
      </c>
      <c r="FB123">
        <v>1.6210899999999999</v>
      </c>
      <c r="FC123">
        <v>2.5366200000000001</v>
      </c>
      <c r="FD123">
        <v>2.8491200000000001</v>
      </c>
      <c r="FE123">
        <v>3.1848100000000001</v>
      </c>
      <c r="FF123">
        <v>3.0981399999999999</v>
      </c>
      <c r="FG123">
        <v>2.3754900000000001</v>
      </c>
      <c r="FH123">
        <v>34.875500000000002</v>
      </c>
      <c r="FI123">
        <v>24.096299999999999</v>
      </c>
      <c r="FJ123">
        <v>18</v>
      </c>
      <c r="FK123">
        <v>1062.3599999999999</v>
      </c>
      <c r="FL123">
        <v>753.22500000000002</v>
      </c>
      <c r="FM123">
        <v>25</v>
      </c>
      <c r="FN123">
        <v>23.526299999999999</v>
      </c>
      <c r="FO123">
        <v>30.0001</v>
      </c>
      <c r="FP123">
        <v>23.278199999999998</v>
      </c>
      <c r="FQ123">
        <v>23.349699999999999</v>
      </c>
      <c r="FR123">
        <v>32.457500000000003</v>
      </c>
      <c r="FS123">
        <v>14.7767</v>
      </c>
      <c r="FT123">
        <v>61.865400000000001</v>
      </c>
      <c r="FU123">
        <v>25</v>
      </c>
      <c r="FV123">
        <v>400</v>
      </c>
      <c r="FW123">
        <v>17.8414</v>
      </c>
      <c r="FX123">
        <v>101.39400000000001</v>
      </c>
      <c r="FY123">
        <v>101.66</v>
      </c>
    </row>
    <row r="124" spans="1:181" x14ac:dyDescent="0.2">
      <c r="A124">
        <v>106</v>
      </c>
      <c r="B124">
        <v>1634253897.5</v>
      </c>
      <c r="C124">
        <v>3877</v>
      </c>
      <c r="D124" t="s">
        <v>548</v>
      </c>
      <c r="E124" t="s">
        <v>549</v>
      </c>
      <c r="F124" t="s">
        <v>300</v>
      </c>
      <c r="G124">
        <v>1634253897.5</v>
      </c>
      <c r="H124">
        <f t="shared" si="138"/>
        <v>1.7346710213078079E-4</v>
      </c>
      <c r="I124">
        <f t="shared" si="139"/>
        <v>0.17346710213078079</v>
      </c>
      <c r="J124">
        <f t="shared" si="140"/>
        <v>-0.62283483326790889</v>
      </c>
      <c r="K124">
        <f t="shared" si="141"/>
        <v>400.34199999999998</v>
      </c>
      <c r="L124">
        <f t="shared" si="142"/>
        <v>487.167021414114</v>
      </c>
      <c r="M124">
        <f t="shared" si="143"/>
        <v>43.80786936537573</v>
      </c>
      <c r="N124">
        <f t="shared" si="144"/>
        <v>36.000240711213998</v>
      </c>
      <c r="O124">
        <f t="shared" si="145"/>
        <v>1.0076575974460994E-2</v>
      </c>
      <c r="P124">
        <f t="shared" si="146"/>
        <v>2.7428439790173709</v>
      </c>
      <c r="Q124">
        <f t="shared" si="147"/>
        <v>1.0056055083315911E-2</v>
      </c>
      <c r="R124">
        <f t="shared" si="148"/>
        <v>6.2868746283932372E-3</v>
      </c>
      <c r="S124">
        <f t="shared" si="149"/>
        <v>0</v>
      </c>
      <c r="T124">
        <f t="shared" si="150"/>
        <v>25.224380203171844</v>
      </c>
      <c r="U124">
        <f t="shared" si="151"/>
        <v>24.714600000000001</v>
      </c>
      <c r="V124">
        <f t="shared" si="152"/>
        <v>3.1259750119168155</v>
      </c>
      <c r="W124">
        <f t="shared" si="153"/>
        <v>49.995181896447761</v>
      </c>
      <c r="X124">
        <f t="shared" si="154"/>
        <v>1.6156864004541001</v>
      </c>
      <c r="Y124">
        <f t="shared" si="155"/>
        <v>3.2316842126918979</v>
      </c>
      <c r="Z124">
        <f t="shared" si="156"/>
        <v>1.5102886114627154</v>
      </c>
      <c r="AA124">
        <f t="shared" si="157"/>
        <v>-7.6498992039674327</v>
      </c>
      <c r="AB124">
        <f t="shared" si="158"/>
        <v>82.483115724086446</v>
      </c>
      <c r="AC124">
        <f t="shared" si="159"/>
        <v>6.3605682179722374</v>
      </c>
      <c r="AD124">
        <f t="shared" si="160"/>
        <v>81.193784738091253</v>
      </c>
      <c r="AE124">
        <v>0</v>
      </c>
      <c r="AF124">
        <v>0</v>
      </c>
      <c r="AG124">
        <f t="shared" si="161"/>
        <v>1</v>
      </c>
      <c r="AH124">
        <f t="shared" si="162"/>
        <v>0</v>
      </c>
      <c r="AI124">
        <f t="shared" si="163"/>
        <v>47716.835702510347</v>
      </c>
      <c r="AJ124" t="s">
        <v>302</v>
      </c>
      <c r="AK124" t="s">
        <v>302</v>
      </c>
      <c r="AL124">
        <v>0</v>
      </c>
      <c r="AM124">
        <v>0</v>
      </c>
      <c r="AN124" t="e">
        <f t="shared" si="164"/>
        <v>#DIV/0!</v>
      </c>
      <c r="AO124">
        <v>0</v>
      </c>
      <c r="AP124" t="s">
        <v>302</v>
      </c>
      <c r="AQ124" t="s">
        <v>302</v>
      </c>
      <c r="AR124">
        <v>0</v>
      </c>
      <c r="AS124">
        <v>0</v>
      </c>
      <c r="AT124" t="e">
        <f t="shared" si="165"/>
        <v>#DIV/0!</v>
      </c>
      <c r="AU124">
        <v>0.5</v>
      </c>
      <c r="AV124">
        <f t="shared" si="166"/>
        <v>0</v>
      </c>
      <c r="AW124">
        <f t="shared" si="167"/>
        <v>-0.62283483326790889</v>
      </c>
      <c r="AX124" t="e">
        <f t="shared" si="168"/>
        <v>#DIV/0!</v>
      </c>
      <c r="AY124" t="e">
        <f t="shared" si="169"/>
        <v>#DIV/0!</v>
      </c>
      <c r="AZ124" t="e">
        <f t="shared" si="170"/>
        <v>#DIV/0!</v>
      </c>
      <c r="BA124" t="e">
        <f t="shared" si="171"/>
        <v>#DIV/0!</v>
      </c>
      <c r="BB124" t="s">
        <v>302</v>
      </c>
      <c r="BC124">
        <v>0</v>
      </c>
      <c r="BD124" t="e">
        <f t="shared" si="172"/>
        <v>#DIV/0!</v>
      </c>
      <c r="BE124" t="e">
        <f t="shared" si="173"/>
        <v>#DIV/0!</v>
      </c>
      <c r="BF124" t="e">
        <f t="shared" si="174"/>
        <v>#DIV/0!</v>
      </c>
      <c r="BG124" t="e">
        <f t="shared" si="175"/>
        <v>#DIV/0!</v>
      </c>
      <c r="BH124" t="e">
        <f t="shared" si="176"/>
        <v>#DIV/0!</v>
      </c>
      <c r="BI124" t="e">
        <f t="shared" si="177"/>
        <v>#DIV/0!</v>
      </c>
      <c r="BJ124" t="e">
        <f t="shared" si="178"/>
        <v>#DIV/0!</v>
      </c>
      <c r="BK124" t="e">
        <f t="shared" si="179"/>
        <v>#DIV/0!</v>
      </c>
      <c r="BL124">
        <f t="shared" si="180"/>
        <v>0</v>
      </c>
      <c r="BM124">
        <f t="shared" si="181"/>
        <v>0</v>
      </c>
      <c r="BN124">
        <f t="shared" si="182"/>
        <v>0</v>
      </c>
      <c r="BO124">
        <f t="shared" si="183"/>
        <v>0</v>
      </c>
      <c r="BP124">
        <v>6</v>
      </c>
      <c r="BQ124">
        <v>0.5</v>
      </c>
      <c r="BR124" t="s">
        <v>303</v>
      </c>
      <c r="BS124">
        <v>1634253897.5</v>
      </c>
      <c r="BT124">
        <v>400.34199999999998</v>
      </c>
      <c r="BU124">
        <v>400.01</v>
      </c>
      <c r="BV124">
        <v>17.967300000000002</v>
      </c>
      <c r="BW124">
        <v>17.865100000000002</v>
      </c>
      <c r="BX124">
        <v>398.06200000000001</v>
      </c>
      <c r="BY124">
        <v>17.851600000000001</v>
      </c>
      <c r="BZ124">
        <v>1000.1</v>
      </c>
      <c r="CA124">
        <v>89.823599999999999</v>
      </c>
      <c r="CB124">
        <v>0.100117</v>
      </c>
      <c r="CC124">
        <v>25.272400000000001</v>
      </c>
      <c r="CD124">
        <v>24.714600000000001</v>
      </c>
      <c r="CE124">
        <v>999.9</v>
      </c>
      <c r="CF124">
        <v>0</v>
      </c>
      <c r="CG124">
        <v>0</v>
      </c>
      <c r="CH124">
        <v>9988.1200000000008</v>
      </c>
      <c r="CI124">
        <v>0</v>
      </c>
      <c r="CJ124">
        <v>1.54805E-3</v>
      </c>
      <c r="CK124">
        <v>0</v>
      </c>
      <c r="CL124">
        <v>0</v>
      </c>
      <c r="CM124">
        <v>0</v>
      </c>
      <c r="CN124">
        <v>0</v>
      </c>
      <c r="CO124">
        <v>0.36</v>
      </c>
      <c r="CP124">
        <v>0</v>
      </c>
      <c r="CQ124">
        <v>-0.96</v>
      </c>
      <c r="CR124">
        <v>-1.9</v>
      </c>
      <c r="CS124">
        <v>36.936999999999998</v>
      </c>
      <c r="CT124">
        <v>41.686999999999998</v>
      </c>
      <c r="CU124">
        <v>38.061999999999998</v>
      </c>
      <c r="CV124">
        <v>41.686999999999998</v>
      </c>
      <c r="CW124">
        <v>36.75</v>
      </c>
      <c r="CX124">
        <v>0</v>
      </c>
      <c r="CY124">
        <v>0</v>
      </c>
      <c r="CZ124">
        <v>0</v>
      </c>
      <c r="DA124">
        <v>3821.2999999523158</v>
      </c>
      <c r="DB124">
        <v>0</v>
      </c>
      <c r="DC124">
        <v>1.6868000000000001</v>
      </c>
      <c r="DD124">
        <v>3.3276921632962329</v>
      </c>
      <c r="DE124">
        <v>-10.039999825832171</v>
      </c>
      <c r="DF124">
        <v>-2.1372</v>
      </c>
      <c r="DG124">
        <v>15</v>
      </c>
      <c r="DH124">
        <v>1634253815</v>
      </c>
      <c r="DI124" t="s">
        <v>533</v>
      </c>
      <c r="DJ124">
        <v>1634253815</v>
      </c>
      <c r="DK124">
        <v>1634253813</v>
      </c>
      <c r="DL124">
        <v>141</v>
      </c>
      <c r="DM124">
        <v>8.7999999999999995E-2</v>
      </c>
      <c r="DN124">
        <v>1E-3</v>
      </c>
      <c r="DO124">
        <v>2.2789999999999999</v>
      </c>
      <c r="DP124">
        <v>0.112</v>
      </c>
      <c r="DQ124">
        <v>400</v>
      </c>
      <c r="DR124">
        <v>18</v>
      </c>
      <c r="DS124">
        <v>0.39</v>
      </c>
      <c r="DT124">
        <v>0.15</v>
      </c>
      <c r="DU124">
        <v>0.32243652499999997</v>
      </c>
      <c r="DV124">
        <v>-0.2713439662288934</v>
      </c>
      <c r="DW124">
        <v>4.0438300384034127E-2</v>
      </c>
      <c r="DX124">
        <v>1</v>
      </c>
      <c r="DY124">
        <v>1.75</v>
      </c>
      <c r="DZ124">
        <v>1.526431718061678</v>
      </c>
      <c r="EA124">
        <v>1.622379472107297</v>
      </c>
      <c r="EB124">
        <v>0</v>
      </c>
      <c r="EC124">
        <v>0.1191017</v>
      </c>
      <c r="ED124">
        <v>-1.657681801125694E-2</v>
      </c>
      <c r="EE124">
        <v>3.8816945925716508E-3</v>
      </c>
      <c r="EF124">
        <v>1</v>
      </c>
      <c r="EG124">
        <v>2</v>
      </c>
      <c r="EH124">
        <v>3</v>
      </c>
      <c r="EI124" t="s">
        <v>309</v>
      </c>
      <c r="EJ124">
        <v>100</v>
      </c>
      <c r="EK124">
        <v>100</v>
      </c>
      <c r="EL124">
        <v>2.2799999999999998</v>
      </c>
      <c r="EM124">
        <v>0.1157</v>
      </c>
      <c r="EN124">
        <v>1.666175635318961</v>
      </c>
      <c r="EO124">
        <v>1.948427853356016E-3</v>
      </c>
      <c r="EP124">
        <v>-1.17243448438673E-6</v>
      </c>
      <c r="EQ124">
        <v>3.7522437633766031E-10</v>
      </c>
      <c r="ER124">
        <v>-5.0415002268079129E-2</v>
      </c>
      <c r="ES124">
        <v>1.324990706552629E-3</v>
      </c>
      <c r="ET124">
        <v>4.5198677459254959E-4</v>
      </c>
      <c r="EU124">
        <v>-2.6198240979392152E-7</v>
      </c>
      <c r="EV124">
        <v>2</v>
      </c>
      <c r="EW124">
        <v>2078</v>
      </c>
      <c r="EX124">
        <v>1</v>
      </c>
      <c r="EY124">
        <v>28</v>
      </c>
      <c r="EZ124">
        <v>1.4</v>
      </c>
      <c r="FA124">
        <v>1.4</v>
      </c>
      <c r="FB124">
        <v>1.6210899999999999</v>
      </c>
      <c r="FC124">
        <v>2.5390600000000001</v>
      </c>
      <c r="FD124">
        <v>2.8491200000000001</v>
      </c>
      <c r="FE124">
        <v>3.1848100000000001</v>
      </c>
      <c r="FF124">
        <v>3.0981399999999999</v>
      </c>
      <c r="FG124">
        <v>2.4365199999999998</v>
      </c>
      <c r="FH124">
        <v>34.875500000000002</v>
      </c>
      <c r="FI124">
        <v>24.096299999999999</v>
      </c>
      <c r="FJ124">
        <v>18</v>
      </c>
      <c r="FK124">
        <v>1061.79</v>
      </c>
      <c r="FL124">
        <v>752.99199999999996</v>
      </c>
      <c r="FM124">
        <v>25</v>
      </c>
      <c r="FN124">
        <v>23.526299999999999</v>
      </c>
      <c r="FO124">
        <v>30.0001</v>
      </c>
      <c r="FP124">
        <v>23.278199999999998</v>
      </c>
      <c r="FQ124">
        <v>23.349699999999999</v>
      </c>
      <c r="FR124">
        <v>32.458300000000001</v>
      </c>
      <c r="FS124">
        <v>14.7767</v>
      </c>
      <c r="FT124">
        <v>62.237400000000001</v>
      </c>
      <c r="FU124">
        <v>25</v>
      </c>
      <c r="FV124">
        <v>400</v>
      </c>
      <c r="FW124">
        <v>17.841200000000001</v>
      </c>
      <c r="FX124">
        <v>101.396</v>
      </c>
      <c r="FY124">
        <v>101.66200000000001</v>
      </c>
    </row>
    <row r="125" spans="1:181" x14ac:dyDescent="0.2">
      <c r="A125">
        <v>107</v>
      </c>
      <c r="B125">
        <v>1634253902.5</v>
      </c>
      <c r="C125">
        <v>3882</v>
      </c>
      <c r="D125" t="s">
        <v>550</v>
      </c>
      <c r="E125" t="s">
        <v>551</v>
      </c>
      <c r="F125" t="s">
        <v>300</v>
      </c>
      <c r="G125">
        <v>1634253902.5</v>
      </c>
      <c r="H125">
        <f t="shared" si="138"/>
        <v>1.8906558601643357E-4</v>
      </c>
      <c r="I125">
        <f t="shared" si="139"/>
        <v>0.18906558601643358</v>
      </c>
      <c r="J125">
        <f t="shared" si="140"/>
        <v>-0.56900768797280199</v>
      </c>
      <c r="K125">
        <f t="shared" si="141"/>
        <v>400.27800000000002</v>
      </c>
      <c r="L125">
        <f t="shared" si="142"/>
        <v>471.2633448699317</v>
      </c>
      <c r="M125">
        <f t="shared" si="143"/>
        <v>42.376238901220106</v>
      </c>
      <c r="N125">
        <f t="shared" si="144"/>
        <v>35.993200700945998</v>
      </c>
      <c r="O125">
        <f t="shared" si="145"/>
        <v>1.0989183778558804E-2</v>
      </c>
      <c r="P125">
        <f t="shared" si="146"/>
        <v>2.746884158947021</v>
      </c>
      <c r="Q125">
        <f t="shared" si="147"/>
        <v>1.096481818855672E-2</v>
      </c>
      <c r="R125">
        <f t="shared" si="148"/>
        <v>6.8551959747713172E-3</v>
      </c>
      <c r="S125">
        <f t="shared" si="149"/>
        <v>0</v>
      </c>
      <c r="T125">
        <f t="shared" si="150"/>
        <v>25.222133710903094</v>
      </c>
      <c r="U125">
        <f t="shared" si="151"/>
        <v>24.7197</v>
      </c>
      <c r="V125">
        <f t="shared" si="152"/>
        <v>3.126927657597141</v>
      </c>
      <c r="W125">
        <f t="shared" si="153"/>
        <v>50.040309250028471</v>
      </c>
      <c r="X125">
        <f t="shared" si="154"/>
        <v>1.6173372150540997</v>
      </c>
      <c r="Y125">
        <f t="shared" si="155"/>
        <v>3.2320687847331389</v>
      </c>
      <c r="Z125">
        <f t="shared" si="156"/>
        <v>1.5095904425430413</v>
      </c>
      <c r="AA125">
        <f t="shared" si="157"/>
        <v>-8.3377923433247201</v>
      </c>
      <c r="AB125">
        <f t="shared" si="158"/>
        <v>82.14553341568616</v>
      </c>
      <c r="AC125">
        <f t="shared" si="159"/>
        <v>6.3254450562925602</v>
      </c>
      <c r="AD125">
        <f t="shared" si="160"/>
        <v>80.133186128654003</v>
      </c>
      <c r="AE125">
        <v>0</v>
      </c>
      <c r="AF125">
        <v>0</v>
      </c>
      <c r="AG125">
        <f t="shared" si="161"/>
        <v>1</v>
      </c>
      <c r="AH125">
        <f t="shared" si="162"/>
        <v>0</v>
      </c>
      <c r="AI125">
        <f t="shared" si="163"/>
        <v>47826.303185577861</v>
      </c>
      <c r="AJ125" t="s">
        <v>302</v>
      </c>
      <c r="AK125" t="s">
        <v>302</v>
      </c>
      <c r="AL125">
        <v>0</v>
      </c>
      <c r="AM125">
        <v>0</v>
      </c>
      <c r="AN125" t="e">
        <f t="shared" si="164"/>
        <v>#DIV/0!</v>
      </c>
      <c r="AO125">
        <v>0</v>
      </c>
      <c r="AP125" t="s">
        <v>302</v>
      </c>
      <c r="AQ125" t="s">
        <v>302</v>
      </c>
      <c r="AR125">
        <v>0</v>
      </c>
      <c r="AS125">
        <v>0</v>
      </c>
      <c r="AT125" t="e">
        <f t="shared" si="165"/>
        <v>#DIV/0!</v>
      </c>
      <c r="AU125">
        <v>0.5</v>
      </c>
      <c r="AV125">
        <f t="shared" si="166"/>
        <v>0</v>
      </c>
      <c r="AW125">
        <f t="shared" si="167"/>
        <v>-0.56900768797280199</v>
      </c>
      <c r="AX125" t="e">
        <f t="shared" si="168"/>
        <v>#DIV/0!</v>
      </c>
      <c r="AY125" t="e">
        <f t="shared" si="169"/>
        <v>#DIV/0!</v>
      </c>
      <c r="AZ125" t="e">
        <f t="shared" si="170"/>
        <v>#DIV/0!</v>
      </c>
      <c r="BA125" t="e">
        <f t="shared" si="171"/>
        <v>#DIV/0!</v>
      </c>
      <c r="BB125" t="s">
        <v>302</v>
      </c>
      <c r="BC125">
        <v>0</v>
      </c>
      <c r="BD125" t="e">
        <f t="shared" si="172"/>
        <v>#DIV/0!</v>
      </c>
      <c r="BE125" t="e">
        <f t="shared" si="173"/>
        <v>#DIV/0!</v>
      </c>
      <c r="BF125" t="e">
        <f t="shared" si="174"/>
        <v>#DIV/0!</v>
      </c>
      <c r="BG125" t="e">
        <f t="shared" si="175"/>
        <v>#DIV/0!</v>
      </c>
      <c r="BH125" t="e">
        <f t="shared" si="176"/>
        <v>#DIV/0!</v>
      </c>
      <c r="BI125" t="e">
        <f t="shared" si="177"/>
        <v>#DIV/0!</v>
      </c>
      <c r="BJ125" t="e">
        <f t="shared" si="178"/>
        <v>#DIV/0!</v>
      </c>
      <c r="BK125" t="e">
        <f t="shared" si="179"/>
        <v>#DIV/0!</v>
      </c>
      <c r="BL125">
        <f t="shared" si="180"/>
        <v>0</v>
      </c>
      <c r="BM125">
        <f t="shared" si="181"/>
        <v>0</v>
      </c>
      <c r="BN125">
        <f t="shared" si="182"/>
        <v>0</v>
      </c>
      <c r="BO125">
        <f t="shared" si="183"/>
        <v>0</v>
      </c>
      <c r="BP125">
        <v>6</v>
      </c>
      <c r="BQ125">
        <v>0.5</v>
      </c>
      <c r="BR125" t="s">
        <v>303</v>
      </c>
      <c r="BS125">
        <v>1634253902.5</v>
      </c>
      <c r="BT125">
        <v>400.27800000000002</v>
      </c>
      <c r="BU125">
        <v>399.98200000000003</v>
      </c>
      <c r="BV125">
        <v>17.9863</v>
      </c>
      <c r="BW125">
        <v>17.8749</v>
      </c>
      <c r="BX125">
        <v>397.99799999999999</v>
      </c>
      <c r="BY125">
        <v>17.870200000000001</v>
      </c>
      <c r="BZ125">
        <v>999.99099999999999</v>
      </c>
      <c r="CA125">
        <v>89.82</v>
      </c>
      <c r="CB125">
        <v>0.100507</v>
      </c>
      <c r="CC125">
        <v>25.2744</v>
      </c>
      <c r="CD125">
        <v>24.7197</v>
      </c>
      <c r="CE125">
        <v>999.9</v>
      </c>
      <c r="CF125">
        <v>0</v>
      </c>
      <c r="CG125">
        <v>0</v>
      </c>
      <c r="CH125">
        <v>10012.5</v>
      </c>
      <c r="CI125">
        <v>0</v>
      </c>
      <c r="CJ125">
        <v>1.5289399999999999E-3</v>
      </c>
      <c r="CK125">
        <v>0</v>
      </c>
      <c r="CL125">
        <v>0</v>
      </c>
      <c r="CM125">
        <v>0</v>
      </c>
      <c r="CN125">
        <v>0</v>
      </c>
      <c r="CO125">
        <v>4.63</v>
      </c>
      <c r="CP125">
        <v>0</v>
      </c>
      <c r="CQ125">
        <v>-7.32</v>
      </c>
      <c r="CR125">
        <v>-2.98</v>
      </c>
      <c r="CS125">
        <v>36.061999999999998</v>
      </c>
      <c r="CT125">
        <v>41.75</v>
      </c>
      <c r="CU125">
        <v>38.25</v>
      </c>
      <c r="CV125">
        <v>41.75</v>
      </c>
      <c r="CW125">
        <v>36.75</v>
      </c>
      <c r="CX125">
        <v>0</v>
      </c>
      <c r="CY125">
        <v>0</v>
      </c>
      <c r="CZ125">
        <v>0</v>
      </c>
      <c r="DA125">
        <v>3826.099999904633</v>
      </c>
      <c r="DB125">
        <v>0</v>
      </c>
      <c r="DC125">
        <v>2.246</v>
      </c>
      <c r="DD125">
        <v>-0.5484616556275862</v>
      </c>
      <c r="DE125">
        <v>-12.576923016349699</v>
      </c>
      <c r="DF125">
        <v>-2.720800000000001</v>
      </c>
      <c r="DG125">
        <v>15</v>
      </c>
      <c r="DH125">
        <v>1634253815</v>
      </c>
      <c r="DI125" t="s">
        <v>533</v>
      </c>
      <c r="DJ125">
        <v>1634253815</v>
      </c>
      <c r="DK125">
        <v>1634253813</v>
      </c>
      <c r="DL125">
        <v>141</v>
      </c>
      <c r="DM125">
        <v>8.7999999999999995E-2</v>
      </c>
      <c r="DN125">
        <v>1E-3</v>
      </c>
      <c r="DO125">
        <v>2.2789999999999999</v>
      </c>
      <c r="DP125">
        <v>0.112</v>
      </c>
      <c r="DQ125">
        <v>400</v>
      </c>
      <c r="DR125">
        <v>18</v>
      </c>
      <c r="DS125">
        <v>0.39</v>
      </c>
      <c r="DT125">
        <v>0.15</v>
      </c>
      <c r="DU125">
        <v>0.307506575</v>
      </c>
      <c r="DV125">
        <v>1.383455909943396E-3</v>
      </c>
      <c r="DW125">
        <v>2.696271435323927E-2</v>
      </c>
      <c r="DX125">
        <v>1</v>
      </c>
      <c r="DY125">
        <v>1.831428571428571</v>
      </c>
      <c r="DZ125">
        <v>4.4155772994129174</v>
      </c>
      <c r="EA125">
        <v>1.7108596717225319</v>
      </c>
      <c r="EB125">
        <v>0</v>
      </c>
      <c r="EC125">
        <v>0.115254205</v>
      </c>
      <c r="ED125">
        <v>-5.8854279174484159E-2</v>
      </c>
      <c r="EE125">
        <v>7.5892628919398356E-3</v>
      </c>
      <c r="EF125">
        <v>1</v>
      </c>
      <c r="EG125">
        <v>2</v>
      </c>
      <c r="EH125">
        <v>3</v>
      </c>
      <c r="EI125" t="s">
        <v>309</v>
      </c>
      <c r="EJ125">
        <v>100</v>
      </c>
      <c r="EK125">
        <v>100</v>
      </c>
      <c r="EL125">
        <v>2.2799999999999998</v>
      </c>
      <c r="EM125">
        <v>0.11609999999999999</v>
      </c>
      <c r="EN125">
        <v>1.666175635318961</v>
      </c>
      <c r="EO125">
        <v>1.948427853356016E-3</v>
      </c>
      <c r="EP125">
        <v>-1.17243448438673E-6</v>
      </c>
      <c r="EQ125">
        <v>3.7522437633766031E-10</v>
      </c>
      <c r="ER125">
        <v>-5.0415002268079129E-2</v>
      </c>
      <c r="ES125">
        <v>1.324990706552629E-3</v>
      </c>
      <c r="ET125">
        <v>4.5198677459254959E-4</v>
      </c>
      <c r="EU125">
        <v>-2.6198240979392152E-7</v>
      </c>
      <c r="EV125">
        <v>2</v>
      </c>
      <c r="EW125">
        <v>2078</v>
      </c>
      <c r="EX125">
        <v>1</v>
      </c>
      <c r="EY125">
        <v>28</v>
      </c>
      <c r="EZ125">
        <v>1.5</v>
      </c>
      <c r="FA125">
        <v>1.5</v>
      </c>
      <c r="FB125">
        <v>1.6210899999999999</v>
      </c>
      <c r="FC125">
        <v>2.5451700000000002</v>
      </c>
      <c r="FD125">
        <v>2.8491200000000001</v>
      </c>
      <c r="FE125">
        <v>3.1848100000000001</v>
      </c>
      <c r="FF125">
        <v>3.0981399999999999</v>
      </c>
      <c r="FG125">
        <v>2.3815900000000001</v>
      </c>
      <c r="FH125">
        <v>34.898499999999999</v>
      </c>
      <c r="FI125">
        <v>24.087499999999999</v>
      </c>
      <c r="FJ125">
        <v>18</v>
      </c>
      <c r="FK125">
        <v>1061.69</v>
      </c>
      <c r="FL125">
        <v>753.13199999999995</v>
      </c>
      <c r="FM125">
        <v>25</v>
      </c>
      <c r="FN125">
        <v>23.5273</v>
      </c>
      <c r="FO125">
        <v>30.0001</v>
      </c>
      <c r="FP125">
        <v>23.278199999999998</v>
      </c>
      <c r="FQ125">
        <v>23.349699999999999</v>
      </c>
      <c r="FR125">
        <v>32.459299999999999</v>
      </c>
      <c r="FS125">
        <v>14.7767</v>
      </c>
      <c r="FT125">
        <v>62.237400000000001</v>
      </c>
      <c r="FU125">
        <v>25</v>
      </c>
      <c r="FV125">
        <v>400</v>
      </c>
      <c r="FW125">
        <v>17.8276</v>
      </c>
      <c r="FX125">
        <v>101.39700000000001</v>
      </c>
      <c r="FY125">
        <v>101.65900000000001</v>
      </c>
    </row>
    <row r="126" spans="1:181" x14ac:dyDescent="0.2">
      <c r="A126">
        <v>108</v>
      </c>
      <c r="B126">
        <v>1634253907.5</v>
      </c>
      <c r="C126">
        <v>3887</v>
      </c>
      <c r="D126" t="s">
        <v>552</v>
      </c>
      <c r="E126" t="s">
        <v>553</v>
      </c>
      <c r="F126" t="s">
        <v>300</v>
      </c>
      <c r="G126">
        <v>1634253907.5</v>
      </c>
      <c r="H126">
        <f t="shared" si="138"/>
        <v>1.9790153336324864E-4</v>
      </c>
      <c r="I126">
        <f t="shared" si="139"/>
        <v>0.19790153336324864</v>
      </c>
      <c r="J126">
        <f t="shared" si="140"/>
        <v>-0.56090037589569652</v>
      </c>
      <c r="K126">
        <f t="shared" si="141"/>
        <v>400.27199999999999</v>
      </c>
      <c r="L126">
        <f t="shared" si="142"/>
        <v>466.52460666945399</v>
      </c>
      <c r="M126">
        <f t="shared" si="143"/>
        <v>41.951009211710911</v>
      </c>
      <c r="N126">
        <f t="shared" si="144"/>
        <v>35.993416251004803</v>
      </c>
      <c r="O126">
        <f t="shared" si="145"/>
        <v>1.1497235406617307E-2</v>
      </c>
      <c r="P126">
        <f t="shared" si="146"/>
        <v>2.746616789420393</v>
      </c>
      <c r="Q126">
        <f t="shared" si="147"/>
        <v>1.1470565161347437E-2</v>
      </c>
      <c r="R126">
        <f t="shared" si="148"/>
        <v>7.1714942399056496E-3</v>
      </c>
      <c r="S126">
        <f t="shared" si="149"/>
        <v>0</v>
      </c>
      <c r="T126">
        <f t="shared" si="150"/>
        <v>25.222986241290354</v>
      </c>
      <c r="U126">
        <f t="shared" si="151"/>
        <v>24.726900000000001</v>
      </c>
      <c r="V126">
        <f t="shared" si="152"/>
        <v>3.1282730011173627</v>
      </c>
      <c r="W126">
        <f t="shared" si="153"/>
        <v>50.044330680084336</v>
      </c>
      <c r="X126">
        <f t="shared" si="154"/>
        <v>1.6177847874200599</v>
      </c>
      <c r="Y126">
        <f t="shared" si="155"/>
        <v>3.232703416021256</v>
      </c>
      <c r="Z126">
        <f t="shared" si="156"/>
        <v>1.5104882136973028</v>
      </c>
      <c r="AA126">
        <f t="shared" si="157"/>
        <v>-8.7274576213192656</v>
      </c>
      <c r="AB126">
        <f t="shared" si="158"/>
        <v>81.560042876658542</v>
      </c>
      <c r="AC126">
        <f t="shared" si="159"/>
        <v>6.281303840228647</v>
      </c>
      <c r="AD126">
        <f t="shared" si="160"/>
        <v>79.113889095567927</v>
      </c>
      <c r="AE126">
        <v>0</v>
      </c>
      <c r="AF126">
        <v>0</v>
      </c>
      <c r="AG126">
        <f t="shared" si="161"/>
        <v>1</v>
      </c>
      <c r="AH126">
        <f t="shared" si="162"/>
        <v>0</v>
      </c>
      <c r="AI126">
        <f t="shared" si="163"/>
        <v>47818.562560033271</v>
      </c>
      <c r="AJ126" t="s">
        <v>302</v>
      </c>
      <c r="AK126" t="s">
        <v>302</v>
      </c>
      <c r="AL126">
        <v>0</v>
      </c>
      <c r="AM126">
        <v>0</v>
      </c>
      <c r="AN126" t="e">
        <f t="shared" si="164"/>
        <v>#DIV/0!</v>
      </c>
      <c r="AO126">
        <v>0</v>
      </c>
      <c r="AP126" t="s">
        <v>302</v>
      </c>
      <c r="AQ126" t="s">
        <v>302</v>
      </c>
      <c r="AR126">
        <v>0</v>
      </c>
      <c r="AS126">
        <v>0</v>
      </c>
      <c r="AT126" t="e">
        <f t="shared" si="165"/>
        <v>#DIV/0!</v>
      </c>
      <c r="AU126">
        <v>0.5</v>
      </c>
      <c r="AV126">
        <f t="shared" si="166"/>
        <v>0</v>
      </c>
      <c r="AW126">
        <f t="shared" si="167"/>
        <v>-0.56090037589569652</v>
      </c>
      <c r="AX126" t="e">
        <f t="shared" si="168"/>
        <v>#DIV/0!</v>
      </c>
      <c r="AY126" t="e">
        <f t="shared" si="169"/>
        <v>#DIV/0!</v>
      </c>
      <c r="AZ126" t="e">
        <f t="shared" si="170"/>
        <v>#DIV/0!</v>
      </c>
      <c r="BA126" t="e">
        <f t="shared" si="171"/>
        <v>#DIV/0!</v>
      </c>
      <c r="BB126" t="s">
        <v>302</v>
      </c>
      <c r="BC126">
        <v>0</v>
      </c>
      <c r="BD126" t="e">
        <f t="shared" si="172"/>
        <v>#DIV/0!</v>
      </c>
      <c r="BE126" t="e">
        <f t="shared" si="173"/>
        <v>#DIV/0!</v>
      </c>
      <c r="BF126" t="e">
        <f t="shared" si="174"/>
        <v>#DIV/0!</v>
      </c>
      <c r="BG126" t="e">
        <f t="shared" si="175"/>
        <v>#DIV/0!</v>
      </c>
      <c r="BH126" t="e">
        <f t="shared" si="176"/>
        <v>#DIV/0!</v>
      </c>
      <c r="BI126" t="e">
        <f t="shared" si="177"/>
        <v>#DIV/0!</v>
      </c>
      <c r="BJ126" t="e">
        <f t="shared" si="178"/>
        <v>#DIV/0!</v>
      </c>
      <c r="BK126" t="e">
        <f t="shared" si="179"/>
        <v>#DIV/0!</v>
      </c>
      <c r="BL126">
        <f t="shared" si="180"/>
        <v>0</v>
      </c>
      <c r="BM126">
        <f t="shared" si="181"/>
        <v>0</v>
      </c>
      <c r="BN126">
        <f t="shared" si="182"/>
        <v>0</v>
      </c>
      <c r="BO126">
        <f t="shared" si="183"/>
        <v>0</v>
      </c>
      <c r="BP126">
        <v>6</v>
      </c>
      <c r="BQ126">
        <v>0.5</v>
      </c>
      <c r="BR126" t="s">
        <v>303</v>
      </c>
      <c r="BS126">
        <v>1634253907.5</v>
      </c>
      <c r="BT126">
        <v>400.27199999999999</v>
      </c>
      <c r="BU126">
        <v>399.983</v>
      </c>
      <c r="BV126">
        <v>17.9909</v>
      </c>
      <c r="BW126">
        <v>17.874300000000002</v>
      </c>
      <c r="BX126">
        <v>397.99200000000002</v>
      </c>
      <c r="BY126">
        <v>17.874700000000001</v>
      </c>
      <c r="BZ126">
        <v>1000.04</v>
      </c>
      <c r="CA126">
        <v>89.822800000000001</v>
      </c>
      <c r="CB126">
        <v>9.9593399999999999E-2</v>
      </c>
      <c r="CC126">
        <v>25.277699999999999</v>
      </c>
      <c r="CD126">
        <v>24.726900000000001</v>
      </c>
      <c r="CE126">
        <v>999.9</v>
      </c>
      <c r="CF126">
        <v>0</v>
      </c>
      <c r="CG126">
        <v>0</v>
      </c>
      <c r="CH126">
        <v>10010.6</v>
      </c>
      <c r="CI126">
        <v>0</v>
      </c>
      <c r="CJ126">
        <v>1.5289399999999999E-3</v>
      </c>
      <c r="CK126">
        <v>0</v>
      </c>
      <c r="CL126">
        <v>0</v>
      </c>
      <c r="CM126">
        <v>0</v>
      </c>
      <c r="CN126">
        <v>0</v>
      </c>
      <c r="CO126">
        <v>3.21</v>
      </c>
      <c r="CP126">
        <v>0</v>
      </c>
      <c r="CQ126">
        <v>-2.85</v>
      </c>
      <c r="CR126">
        <v>-2.33</v>
      </c>
      <c r="CS126">
        <v>36.936999999999998</v>
      </c>
      <c r="CT126">
        <v>41.75</v>
      </c>
      <c r="CU126">
        <v>38.061999999999998</v>
      </c>
      <c r="CV126">
        <v>41.811999999999998</v>
      </c>
      <c r="CW126">
        <v>36.75</v>
      </c>
      <c r="CX126">
        <v>0</v>
      </c>
      <c r="CY126">
        <v>0</v>
      </c>
      <c r="CZ126">
        <v>0</v>
      </c>
      <c r="DA126">
        <v>3831.5</v>
      </c>
      <c r="DB126">
        <v>0</v>
      </c>
      <c r="DC126">
        <v>1.996923076923077</v>
      </c>
      <c r="DD126">
        <v>2.265299043063925</v>
      </c>
      <c r="DE126">
        <v>5.0328204359371753</v>
      </c>
      <c r="DF126">
        <v>-2.9057692307692302</v>
      </c>
      <c r="DG126">
        <v>15</v>
      </c>
      <c r="DH126">
        <v>1634253815</v>
      </c>
      <c r="DI126" t="s">
        <v>533</v>
      </c>
      <c r="DJ126">
        <v>1634253815</v>
      </c>
      <c r="DK126">
        <v>1634253813</v>
      </c>
      <c r="DL126">
        <v>141</v>
      </c>
      <c r="DM126">
        <v>8.7999999999999995E-2</v>
      </c>
      <c r="DN126">
        <v>1E-3</v>
      </c>
      <c r="DO126">
        <v>2.2789999999999999</v>
      </c>
      <c r="DP126">
        <v>0.112</v>
      </c>
      <c r="DQ126">
        <v>400</v>
      </c>
      <c r="DR126">
        <v>18</v>
      </c>
      <c r="DS126">
        <v>0.39</v>
      </c>
      <c r="DT126">
        <v>0.15</v>
      </c>
      <c r="DU126">
        <v>0.29318319999999998</v>
      </c>
      <c r="DV126">
        <v>-6.6705388367730337E-2</v>
      </c>
      <c r="DW126">
        <v>3.1250253558331331E-2</v>
      </c>
      <c r="DX126">
        <v>1</v>
      </c>
      <c r="DY126">
        <v>2.123030303030303</v>
      </c>
      <c r="DZ126">
        <v>-1.614772247105555</v>
      </c>
      <c r="EA126">
        <v>1.7282948065870201</v>
      </c>
      <c r="EB126">
        <v>0</v>
      </c>
      <c r="EC126">
        <v>0.11408638</v>
      </c>
      <c r="ED126">
        <v>-3.1956999624765427E-2</v>
      </c>
      <c r="EE126">
        <v>7.1875115301194481E-3</v>
      </c>
      <c r="EF126">
        <v>1</v>
      </c>
      <c r="EG126">
        <v>2</v>
      </c>
      <c r="EH126">
        <v>3</v>
      </c>
      <c r="EI126" t="s">
        <v>309</v>
      </c>
      <c r="EJ126">
        <v>100</v>
      </c>
      <c r="EK126">
        <v>100</v>
      </c>
      <c r="EL126">
        <v>2.2799999999999998</v>
      </c>
      <c r="EM126">
        <v>0.1162</v>
      </c>
      <c r="EN126">
        <v>1.666175635318961</v>
      </c>
      <c r="EO126">
        <v>1.948427853356016E-3</v>
      </c>
      <c r="EP126">
        <v>-1.17243448438673E-6</v>
      </c>
      <c r="EQ126">
        <v>3.7522437633766031E-10</v>
      </c>
      <c r="ER126">
        <v>-5.0415002268079129E-2</v>
      </c>
      <c r="ES126">
        <v>1.324990706552629E-3</v>
      </c>
      <c r="ET126">
        <v>4.5198677459254959E-4</v>
      </c>
      <c r="EU126">
        <v>-2.6198240979392152E-7</v>
      </c>
      <c r="EV126">
        <v>2</v>
      </c>
      <c r="EW126">
        <v>2078</v>
      </c>
      <c r="EX126">
        <v>1</v>
      </c>
      <c r="EY126">
        <v>28</v>
      </c>
      <c r="EZ126">
        <v>1.5</v>
      </c>
      <c r="FA126">
        <v>1.6</v>
      </c>
      <c r="FB126">
        <v>1.6210899999999999</v>
      </c>
      <c r="FC126">
        <v>2.5415000000000001</v>
      </c>
      <c r="FD126">
        <v>2.8491200000000001</v>
      </c>
      <c r="FE126">
        <v>3.1848100000000001</v>
      </c>
      <c r="FF126">
        <v>3.0981399999999999</v>
      </c>
      <c r="FG126">
        <v>2.3938000000000001</v>
      </c>
      <c r="FH126">
        <v>34.898499999999999</v>
      </c>
      <c r="FI126">
        <v>24.087499999999999</v>
      </c>
      <c r="FJ126">
        <v>18</v>
      </c>
      <c r="FK126">
        <v>1061.05</v>
      </c>
      <c r="FL126">
        <v>752.99199999999996</v>
      </c>
      <c r="FM126">
        <v>25</v>
      </c>
      <c r="FN126">
        <v>23.528300000000002</v>
      </c>
      <c r="FO126">
        <v>30.0002</v>
      </c>
      <c r="FP126">
        <v>23.278700000000001</v>
      </c>
      <c r="FQ126">
        <v>23.349699999999999</v>
      </c>
      <c r="FR126">
        <v>32.4589</v>
      </c>
      <c r="FS126">
        <v>14.7767</v>
      </c>
      <c r="FT126">
        <v>62.237400000000001</v>
      </c>
      <c r="FU126">
        <v>25</v>
      </c>
      <c r="FV126">
        <v>400</v>
      </c>
      <c r="FW126">
        <v>17.813400000000001</v>
      </c>
      <c r="FX126">
        <v>101.396</v>
      </c>
      <c r="FY126">
        <v>101.65900000000001</v>
      </c>
    </row>
    <row r="127" spans="1:181" x14ac:dyDescent="0.2">
      <c r="A127">
        <v>109</v>
      </c>
      <c r="B127">
        <v>1634253912.5</v>
      </c>
      <c r="C127">
        <v>3892</v>
      </c>
      <c r="D127" t="s">
        <v>554</v>
      </c>
      <c r="E127" t="s">
        <v>555</v>
      </c>
      <c r="F127" t="s">
        <v>300</v>
      </c>
      <c r="G127">
        <v>1634253912.5</v>
      </c>
      <c r="H127">
        <f t="shared" si="138"/>
        <v>2.0774804436380064E-4</v>
      </c>
      <c r="I127">
        <f t="shared" si="139"/>
        <v>0.20774804436380065</v>
      </c>
      <c r="J127">
        <f t="shared" si="140"/>
        <v>-0.47984222521358411</v>
      </c>
      <c r="K127">
        <f t="shared" si="141"/>
        <v>400.27199999999999</v>
      </c>
      <c r="L127">
        <f t="shared" si="142"/>
        <v>452.17553511362581</v>
      </c>
      <c r="M127">
        <f t="shared" si="143"/>
        <v>40.660940852575486</v>
      </c>
      <c r="N127">
        <f t="shared" si="144"/>
        <v>35.993623832063996</v>
      </c>
      <c r="O127">
        <f t="shared" si="145"/>
        <v>1.208749287008702E-2</v>
      </c>
      <c r="P127">
        <f t="shared" si="146"/>
        <v>2.7444081972346699</v>
      </c>
      <c r="Q127">
        <f t="shared" si="147"/>
        <v>1.2057994010558912E-2</v>
      </c>
      <c r="R127">
        <f t="shared" si="148"/>
        <v>7.5388905627655576E-3</v>
      </c>
      <c r="S127">
        <f t="shared" si="149"/>
        <v>0</v>
      </c>
      <c r="T127">
        <f t="shared" si="150"/>
        <v>25.220121070099513</v>
      </c>
      <c r="U127">
        <f t="shared" si="151"/>
        <v>24.7165</v>
      </c>
      <c r="V127">
        <f t="shared" si="152"/>
        <v>3.1263298894790097</v>
      </c>
      <c r="W127">
        <f t="shared" si="153"/>
        <v>50.048533219214676</v>
      </c>
      <c r="X127">
        <f t="shared" si="154"/>
        <v>1.6179110172864</v>
      </c>
      <c r="Y127">
        <f t="shared" si="155"/>
        <v>3.2326841831705275</v>
      </c>
      <c r="Z127">
        <f t="shared" si="156"/>
        <v>1.5084188721926097</v>
      </c>
      <c r="AA127">
        <f t="shared" si="157"/>
        <v>-9.161688756443608</v>
      </c>
      <c r="AB127">
        <f t="shared" si="158"/>
        <v>83.018411636618907</v>
      </c>
      <c r="AC127">
        <f t="shared" si="159"/>
        <v>6.3984267035131284</v>
      </c>
      <c r="AD127">
        <f t="shared" si="160"/>
        <v>80.255149583688421</v>
      </c>
      <c r="AE127">
        <v>0</v>
      </c>
      <c r="AF127">
        <v>0</v>
      </c>
      <c r="AG127">
        <f t="shared" si="161"/>
        <v>1</v>
      </c>
      <c r="AH127">
        <f t="shared" si="162"/>
        <v>0</v>
      </c>
      <c r="AI127">
        <f t="shared" si="163"/>
        <v>47758.511553670287</v>
      </c>
      <c r="AJ127" t="s">
        <v>302</v>
      </c>
      <c r="AK127" t="s">
        <v>302</v>
      </c>
      <c r="AL127">
        <v>0</v>
      </c>
      <c r="AM127">
        <v>0</v>
      </c>
      <c r="AN127" t="e">
        <f t="shared" si="164"/>
        <v>#DIV/0!</v>
      </c>
      <c r="AO127">
        <v>0</v>
      </c>
      <c r="AP127" t="s">
        <v>302</v>
      </c>
      <c r="AQ127" t="s">
        <v>302</v>
      </c>
      <c r="AR127">
        <v>0</v>
      </c>
      <c r="AS127">
        <v>0</v>
      </c>
      <c r="AT127" t="e">
        <f t="shared" si="165"/>
        <v>#DIV/0!</v>
      </c>
      <c r="AU127">
        <v>0.5</v>
      </c>
      <c r="AV127">
        <f t="shared" si="166"/>
        <v>0</v>
      </c>
      <c r="AW127">
        <f t="shared" si="167"/>
        <v>-0.47984222521358411</v>
      </c>
      <c r="AX127" t="e">
        <f t="shared" si="168"/>
        <v>#DIV/0!</v>
      </c>
      <c r="AY127" t="e">
        <f t="shared" si="169"/>
        <v>#DIV/0!</v>
      </c>
      <c r="AZ127" t="e">
        <f t="shared" si="170"/>
        <v>#DIV/0!</v>
      </c>
      <c r="BA127" t="e">
        <f t="shared" si="171"/>
        <v>#DIV/0!</v>
      </c>
      <c r="BB127" t="s">
        <v>302</v>
      </c>
      <c r="BC127">
        <v>0</v>
      </c>
      <c r="BD127" t="e">
        <f t="shared" si="172"/>
        <v>#DIV/0!</v>
      </c>
      <c r="BE127" t="e">
        <f t="shared" si="173"/>
        <v>#DIV/0!</v>
      </c>
      <c r="BF127" t="e">
        <f t="shared" si="174"/>
        <v>#DIV/0!</v>
      </c>
      <c r="BG127" t="e">
        <f t="shared" si="175"/>
        <v>#DIV/0!</v>
      </c>
      <c r="BH127" t="e">
        <f t="shared" si="176"/>
        <v>#DIV/0!</v>
      </c>
      <c r="BI127" t="e">
        <f t="shared" si="177"/>
        <v>#DIV/0!</v>
      </c>
      <c r="BJ127" t="e">
        <f t="shared" si="178"/>
        <v>#DIV/0!</v>
      </c>
      <c r="BK127" t="e">
        <f t="shared" si="179"/>
        <v>#DIV/0!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0</v>
      </c>
      <c r="BP127">
        <v>6</v>
      </c>
      <c r="BQ127">
        <v>0.5</v>
      </c>
      <c r="BR127" t="s">
        <v>303</v>
      </c>
      <c r="BS127">
        <v>1634253912.5</v>
      </c>
      <c r="BT127">
        <v>400.27199999999999</v>
      </c>
      <c r="BU127">
        <v>400.03399999999999</v>
      </c>
      <c r="BV127">
        <v>17.9922</v>
      </c>
      <c r="BW127">
        <v>17.869800000000001</v>
      </c>
      <c r="BX127">
        <v>397.99200000000002</v>
      </c>
      <c r="BY127">
        <v>17.876000000000001</v>
      </c>
      <c r="BZ127">
        <v>1000.05</v>
      </c>
      <c r="CA127">
        <v>89.822699999999998</v>
      </c>
      <c r="CB127">
        <v>0.100212</v>
      </c>
      <c r="CC127">
        <v>25.2776</v>
      </c>
      <c r="CD127">
        <v>24.7165</v>
      </c>
      <c r="CE127">
        <v>999.9</v>
      </c>
      <c r="CF127">
        <v>0</v>
      </c>
      <c r="CG127">
        <v>0</v>
      </c>
      <c r="CH127">
        <v>9997.5</v>
      </c>
      <c r="CI127">
        <v>0</v>
      </c>
      <c r="CJ127">
        <v>1.5289399999999999E-3</v>
      </c>
      <c r="CK127">
        <v>0</v>
      </c>
      <c r="CL127">
        <v>0</v>
      </c>
      <c r="CM127">
        <v>0</v>
      </c>
      <c r="CN127">
        <v>0</v>
      </c>
      <c r="CO127">
        <v>1.88</v>
      </c>
      <c r="CP127">
        <v>0</v>
      </c>
      <c r="CQ127">
        <v>-0.59</v>
      </c>
      <c r="CR127">
        <v>-2.11</v>
      </c>
      <c r="CS127">
        <v>35.5</v>
      </c>
      <c r="CT127">
        <v>41.75</v>
      </c>
      <c r="CU127">
        <v>38.25</v>
      </c>
      <c r="CV127">
        <v>41.811999999999998</v>
      </c>
      <c r="CW127">
        <v>36.75</v>
      </c>
      <c r="CX127">
        <v>0</v>
      </c>
      <c r="CY127">
        <v>0</v>
      </c>
      <c r="CZ127">
        <v>0</v>
      </c>
      <c r="DA127">
        <v>3836.2999999523158</v>
      </c>
      <c r="DB127">
        <v>0</v>
      </c>
      <c r="DC127">
        <v>2.3869230769230771</v>
      </c>
      <c r="DD127">
        <v>5.8358973847199076</v>
      </c>
      <c r="DE127">
        <v>0.30598281714446729</v>
      </c>
      <c r="DF127">
        <v>-2.6850000000000001</v>
      </c>
      <c r="DG127">
        <v>15</v>
      </c>
      <c r="DH127">
        <v>1634253815</v>
      </c>
      <c r="DI127" t="s">
        <v>533</v>
      </c>
      <c r="DJ127">
        <v>1634253815</v>
      </c>
      <c r="DK127">
        <v>1634253813</v>
      </c>
      <c r="DL127">
        <v>141</v>
      </c>
      <c r="DM127">
        <v>8.7999999999999995E-2</v>
      </c>
      <c r="DN127">
        <v>1E-3</v>
      </c>
      <c r="DO127">
        <v>2.2789999999999999</v>
      </c>
      <c r="DP127">
        <v>0.112</v>
      </c>
      <c r="DQ127">
        <v>400</v>
      </c>
      <c r="DR127">
        <v>18</v>
      </c>
      <c r="DS127">
        <v>0.39</v>
      </c>
      <c r="DT127">
        <v>0.15</v>
      </c>
      <c r="DU127">
        <v>0.28672560000000002</v>
      </c>
      <c r="DV127">
        <v>-0.1925805703564733</v>
      </c>
      <c r="DW127">
        <v>3.3137154609893707E-2</v>
      </c>
      <c r="DX127">
        <v>1</v>
      </c>
      <c r="DY127">
        <v>2.2642424242424242</v>
      </c>
      <c r="DZ127">
        <v>5.0861107214007184</v>
      </c>
      <c r="EA127">
        <v>1.7988919658686711</v>
      </c>
      <c r="EB127">
        <v>0</v>
      </c>
      <c r="EC127">
        <v>0.11342105500000001</v>
      </c>
      <c r="ED127">
        <v>1.984552570356481E-2</v>
      </c>
      <c r="EE127">
        <v>6.6435788858095913E-3</v>
      </c>
      <c r="EF127">
        <v>1</v>
      </c>
      <c r="EG127">
        <v>2</v>
      </c>
      <c r="EH127">
        <v>3</v>
      </c>
      <c r="EI127" t="s">
        <v>309</v>
      </c>
      <c r="EJ127">
        <v>100</v>
      </c>
      <c r="EK127">
        <v>100</v>
      </c>
      <c r="EL127">
        <v>2.2799999999999998</v>
      </c>
      <c r="EM127">
        <v>0.1162</v>
      </c>
      <c r="EN127">
        <v>1.666175635318961</v>
      </c>
      <c r="EO127">
        <v>1.948427853356016E-3</v>
      </c>
      <c r="EP127">
        <v>-1.17243448438673E-6</v>
      </c>
      <c r="EQ127">
        <v>3.7522437633766031E-10</v>
      </c>
      <c r="ER127">
        <v>-5.0415002268079129E-2</v>
      </c>
      <c r="ES127">
        <v>1.324990706552629E-3</v>
      </c>
      <c r="ET127">
        <v>4.5198677459254959E-4</v>
      </c>
      <c r="EU127">
        <v>-2.6198240979392152E-7</v>
      </c>
      <c r="EV127">
        <v>2</v>
      </c>
      <c r="EW127">
        <v>2078</v>
      </c>
      <c r="EX127">
        <v>1</v>
      </c>
      <c r="EY127">
        <v>28</v>
      </c>
      <c r="EZ127">
        <v>1.6</v>
      </c>
      <c r="FA127">
        <v>1.7</v>
      </c>
      <c r="FB127">
        <v>1.6210899999999999</v>
      </c>
      <c r="FC127">
        <v>2.5390600000000001</v>
      </c>
      <c r="FD127">
        <v>2.8491200000000001</v>
      </c>
      <c r="FE127">
        <v>3.1848100000000001</v>
      </c>
      <c r="FF127">
        <v>3.0981399999999999</v>
      </c>
      <c r="FG127">
        <v>2.4206500000000002</v>
      </c>
      <c r="FH127">
        <v>34.921399999999998</v>
      </c>
      <c r="FI127">
        <v>24.096299999999999</v>
      </c>
      <c r="FJ127">
        <v>18</v>
      </c>
      <c r="FK127">
        <v>1062.01</v>
      </c>
      <c r="FL127">
        <v>753.13199999999995</v>
      </c>
      <c r="FM127">
        <v>25.0001</v>
      </c>
      <c r="FN127">
        <v>23.528300000000002</v>
      </c>
      <c r="FO127">
        <v>30.0001</v>
      </c>
      <c r="FP127">
        <v>23.279800000000002</v>
      </c>
      <c r="FQ127">
        <v>23.349699999999999</v>
      </c>
      <c r="FR127">
        <v>32.457000000000001</v>
      </c>
      <c r="FS127">
        <v>15.0505</v>
      </c>
      <c r="FT127">
        <v>62.237400000000001</v>
      </c>
      <c r="FU127">
        <v>25</v>
      </c>
      <c r="FV127">
        <v>400</v>
      </c>
      <c r="FW127">
        <v>17.802499999999998</v>
      </c>
      <c r="FX127">
        <v>101.39700000000001</v>
      </c>
      <c r="FY127">
        <v>101.66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25</v>
      </c>
      <c r="B15" t="s">
        <v>26</v>
      </c>
    </row>
    <row r="16" spans="1:2" x14ac:dyDescent="0.2">
      <c r="A16" t="s">
        <v>365</v>
      </c>
      <c r="B16" t="s">
        <v>366</v>
      </c>
    </row>
    <row r="17" spans="1:2" x14ac:dyDescent="0.2">
      <c r="A17" t="s">
        <v>392</v>
      </c>
      <c r="B17" t="s">
        <v>393</v>
      </c>
    </row>
    <row r="18" spans="1:2" x14ac:dyDescent="0.2">
      <c r="A18" t="s">
        <v>421</v>
      </c>
      <c r="B18" t="s">
        <v>422</v>
      </c>
    </row>
    <row r="19" spans="1:2" x14ac:dyDescent="0.2">
      <c r="A19" t="s">
        <v>448</v>
      </c>
      <c r="B19" t="s">
        <v>449</v>
      </c>
    </row>
    <row r="20" spans="1:2" x14ac:dyDescent="0.2">
      <c r="A20" t="s">
        <v>475</v>
      </c>
      <c r="B20" t="s">
        <v>476</v>
      </c>
    </row>
    <row r="21" spans="1:2" x14ac:dyDescent="0.2">
      <c r="A21" t="s">
        <v>502</v>
      </c>
      <c r="B21" t="s">
        <v>503</v>
      </c>
    </row>
    <row r="22" spans="1:2" x14ac:dyDescent="0.2">
      <c r="A22" t="s">
        <v>529</v>
      </c>
      <c r="B22" t="s">
        <v>530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Perkowski</cp:lastModifiedBy>
  <dcterms:created xsi:type="dcterms:W3CDTF">2021-10-14T23:25:58Z</dcterms:created>
  <dcterms:modified xsi:type="dcterms:W3CDTF">2021-10-15T14:10:27Z</dcterms:modified>
</cp:coreProperties>
</file>