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drafts/tables/"/>
    </mc:Choice>
  </mc:AlternateContent>
  <xr:revisionPtr revIDLastSave="0" documentId="13_ncr:1_{0860045D-E0F7-CD4C-85FC-8DBC86E869EB}" xr6:coauthVersionLast="47" xr6:coauthVersionMax="47" xr10:uidLastSave="{00000000-0000-0000-0000-000000000000}"/>
  <bookViews>
    <workbookView xWindow="40160" yWindow="3240" windowWidth="47880" windowHeight="28160" xr2:uid="{8C0274CA-637A-D549-8DE8-7F2B3B672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4" i="1"/>
  <c r="Q15" i="1"/>
  <c r="Q16" i="1"/>
  <c r="Q2" i="1"/>
  <c r="M9" i="1"/>
  <c r="I3" i="1"/>
  <c r="I4" i="1"/>
  <c r="I5" i="1"/>
  <c r="I6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" i="1"/>
  <c r="G3" i="1"/>
  <c r="G4" i="1"/>
  <c r="G5" i="1"/>
  <c r="G6" i="1"/>
  <c r="G7" i="1"/>
  <c r="G8" i="1"/>
  <c r="G9" i="1"/>
  <c r="G10" i="1"/>
  <c r="G11" i="1"/>
  <c r="I11" i="1" s="1"/>
  <c r="G12" i="1"/>
  <c r="G13" i="1"/>
  <c r="G14" i="1"/>
  <c r="G15" i="1"/>
  <c r="G16" i="1"/>
  <c r="G17" i="1"/>
  <c r="G18" i="1"/>
  <c r="G19" i="1"/>
  <c r="G2" i="1"/>
  <c r="E3" i="1"/>
  <c r="E4" i="1"/>
  <c r="E5" i="1"/>
  <c r="E6" i="1"/>
  <c r="E7" i="1"/>
  <c r="I7" i="1" s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Q19" i="1" l="1"/>
  <c r="I19" i="1"/>
  <c r="Q18" i="1"/>
  <c r="I18" i="1"/>
  <c r="Q17" i="1"/>
  <c r="I17" i="1"/>
  <c r="Q13" i="1"/>
  <c r="I13" i="1"/>
  <c r="I12" i="1"/>
  <c r="I16" i="1"/>
  <c r="I15" i="1"/>
  <c r="I14" i="1"/>
  <c r="I10" i="1"/>
  <c r="I9" i="1"/>
  <c r="I8" i="1"/>
</calcChain>
</file>

<file path=xl/sharedStrings.xml><?xml version="1.0" encoding="utf-8"?>
<sst xmlns="http://schemas.openxmlformats.org/spreadsheetml/2006/main" count="50" uniqueCount="27">
  <si>
    <t>variable</t>
  </si>
  <si>
    <t>n_trt</t>
  </si>
  <si>
    <t>p</t>
  </si>
  <si>
    <t>n</t>
  </si>
  <si>
    <t>np</t>
  </si>
  <si>
    <t>estimate</t>
  </si>
  <si>
    <t>se</t>
  </si>
  <si>
    <t>zval</t>
  </si>
  <si>
    <t>pval</t>
  </si>
  <si>
    <t>ci.lb</t>
  </si>
  <si>
    <t>ci.ub</t>
  </si>
  <si>
    <t>k</t>
  </si>
  <si>
    <t>nmass</t>
  </si>
  <si>
    <t>narea</t>
  </si>
  <si>
    <t>pmass</t>
  </si>
  <si>
    <t>parea</t>
  </si>
  <si>
    <t>leaf_np</t>
  </si>
  <si>
    <t>marea</t>
  </si>
  <si>
    <t>&lt;0.001</t>
  </si>
  <si>
    <t>ci_range</t>
  </si>
  <si>
    <t>estimate_se</t>
  </si>
  <si>
    <t>ci_range_perc</t>
  </si>
  <si>
    <t>ci.ub_perc</t>
  </si>
  <si>
    <t>ci.lb_perc</t>
  </si>
  <si>
    <t>se_perc</t>
  </si>
  <si>
    <t>estimate_perc</t>
  </si>
  <si>
    <t>estimate_se_perc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</si>
</sst>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91FF-591D-5142-A76B-95AF05C56DB3}">
  <dimension ref="A1:Q19"/>
  <sheetViews>
    <sheetView tabSelected="1" zoomScale="268" zoomScaleNormal="268" workbookViewId="0">
      <selection activeCell="D20" sqref="D20"/>
    </sheetView>
  </sheetViews>
  <sheetFormatPr baseColWidth="10" defaultRowHeight="16" x14ac:dyDescent="0.2"/>
  <cols>
    <col min="2" max="2" width="5" bestFit="1" customWidth="1"/>
    <col min="3" max="3" width="4.1640625" bestFit="1" customWidth="1"/>
    <col min="4" max="4" width="8.5" bestFit="1" customWidth="1"/>
    <col min="5" max="5" width="8.5" customWidth="1"/>
    <col min="6" max="6" width="6.6640625" bestFit="1" customWidth="1"/>
    <col min="7" max="7" width="6.6640625" customWidth="1"/>
    <col min="8" max="8" width="11" bestFit="1" customWidth="1"/>
    <col min="9" max="9" width="15.5" bestFit="1" customWidth="1"/>
    <col min="10" max="10" width="7.33203125" bestFit="1" customWidth="1"/>
    <col min="11" max="11" width="6.5" customWidth="1"/>
    <col min="12" max="12" width="6.33203125" bestFit="1" customWidth="1"/>
    <col min="13" max="13" width="9.1640625" bestFit="1" customWidth="1"/>
    <col min="14" max="14" width="6.33203125" bestFit="1" customWidth="1"/>
    <col min="15" max="15" width="9.6640625" bestFit="1" customWidth="1"/>
    <col min="16" max="16" width="14.33203125" bestFit="1" customWidth="1"/>
    <col min="17" max="17" width="15.5" bestFit="1" customWidth="1"/>
  </cols>
  <sheetData>
    <row r="1" spans="1:17" x14ac:dyDescent="0.2">
      <c r="A1" t="s">
        <v>0</v>
      </c>
      <c r="B1" t="s">
        <v>1</v>
      </c>
      <c r="C1" t="s">
        <v>11</v>
      </c>
      <c r="D1" t="s">
        <v>5</v>
      </c>
      <c r="E1" t="s">
        <v>25</v>
      </c>
      <c r="F1" t="s">
        <v>6</v>
      </c>
      <c r="G1" t="s">
        <v>24</v>
      </c>
      <c r="H1" t="s">
        <v>20</v>
      </c>
      <c r="I1" t="s">
        <v>26</v>
      </c>
      <c r="J1" t="s">
        <v>7</v>
      </c>
      <c r="K1" t="s">
        <v>8</v>
      </c>
      <c r="L1" t="s">
        <v>9</v>
      </c>
      <c r="M1" t="s">
        <v>23</v>
      </c>
      <c r="N1" t="s">
        <v>10</v>
      </c>
      <c r="O1" t="s">
        <v>22</v>
      </c>
      <c r="P1" t="s">
        <v>19</v>
      </c>
      <c r="Q1" t="s">
        <v>21</v>
      </c>
    </row>
    <row r="2" spans="1:17" x14ac:dyDescent="0.2">
      <c r="A2" s="3" t="s">
        <v>17</v>
      </c>
      <c r="B2" t="s">
        <v>3</v>
      </c>
      <c r="C2" s="2">
        <v>113</v>
      </c>
      <c r="D2" s="4">
        <v>-3.5999999999999997E-2</v>
      </c>
      <c r="E2" s="4">
        <f>(EXP(D2)-1)*100</f>
        <v>-3.5359706516876921</v>
      </c>
      <c r="F2" s="4">
        <v>1.6E-2</v>
      </c>
      <c r="G2" s="4">
        <f>(EXP(F2)-1)*100</f>
        <v>1.6128685406094911</v>
      </c>
      <c r="H2" s="4" t="str">
        <f>CONCATENATE(D2, "±", F2)</f>
        <v>-0.036±0.016</v>
      </c>
      <c r="I2" s="4" t="str">
        <f>CONCATENATE(ROUND(E2, 3), "±", ROUND(G2, 3))</f>
        <v>-3.536±1.613</v>
      </c>
      <c r="J2" s="4">
        <v>-2.3180000000000001</v>
      </c>
      <c r="K2" s="4">
        <v>0.02</v>
      </c>
      <c r="L2" s="4">
        <v>-6.8000000000000005E-2</v>
      </c>
      <c r="M2" s="4">
        <f>(EXP(L2)-1)*100</f>
        <v>-6.5739526422786465</v>
      </c>
      <c r="N2" s="4">
        <v>-6.0000000000000001E-3</v>
      </c>
      <c r="O2" s="4">
        <f>(EXP(N2)-1)*100</f>
        <v>-0.59820359460647232</v>
      </c>
      <c r="P2" s="1" t="str">
        <f>CONCATENATE("[",L2,", ",N2,"]")</f>
        <v>[-0.068, -0.006]</v>
      </c>
      <c r="Q2" s="4" t="str">
        <f>CONCATENATE("[", ROUND(M2, 3), ", ", ROUND(O2, 3), "]")</f>
        <v>[-6.574, -0.598]</v>
      </c>
    </row>
    <row r="3" spans="1:17" x14ac:dyDescent="0.2">
      <c r="A3" s="3"/>
      <c r="B3" t="s">
        <v>2</v>
      </c>
      <c r="C3" s="2"/>
      <c r="D3" s="4">
        <v>-1.4999999999999999E-2</v>
      </c>
      <c r="E3" s="4">
        <f t="shared" ref="E3:E19" si="0">(EXP(D3)-1)*100</f>
        <v>-1.4888060396937353</v>
      </c>
      <c r="F3" s="4">
        <v>1.4999999999999999E-2</v>
      </c>
      <c r="G3" s="4">
        <f t="shared" ref="G3:G19" si="1">(EXP(F3)-1)*100</f>
        <v>1.511306461571893</v>
      </c>
      <c r="H3" s="4" t="str">
        <f t="shared" ref="H3:H19" si="2">CONCATENATE(D3, "±", F3)</f>
        <v>-0.015±0.015</v>
      </c>
      <c r="I3" s="4" t="str">
        <f t="shared" ref="I3:I19" si="3">CONCATENATE(ROUND(E3, 3), "±", ROUND(G3, 3))</f>
        <v>-1.489±1.511</v>
      </c>
      <c r="J3" s="4">
        <v>-1.0189999999999999</v>
      </c>
      <c r="K3" s="4">
        <v>0.308</v>
      </c>
      <c r="L3" s="4">
        <v>-4.3999999999999997E-2</v>
      </c>
      <c r="M3" s="4">
        <f t="shared" ref="M3:M19" si="4">(EXP(L3)-1)*100</f>
        <v>-4.3046042526953325</v>
      </c>
      <c r="N3" s="4">
        <v>1.4E-2</v>
      </c>
      <c r="O3" s="4">
        <f t="shared" ref="O3:O19" si="5">(EXP(N3)-1)*100</f>
        <v>1.4098458938492264</v>
      </c>
      <c r="P3" s="1" t="str">
        <f t="shared" ref="P3:P19" si="6">CONCATENATE("[",L3,", ",N3,"]")</f>
        <v>[-0.044, 0.014]</v>
      </c>
      <c r="Q3" s="4" t="str">
        <f t="shared" ref="Q3:Q19" si="7">CONCATENATE("[", ROUND(M3, 3), ", ", ROUND(O3, 3), "]")</f>
        <v>[-4.305, 1.41]</v>
      </c>
    </row>
    <row r="4" spans="1:17" x14ac:dyDescent="0.2">
      <c r="A4" s="3"/>
      <c r="B4" t="s">
        <v>4</v>
      </c>
      <c r="C4" s="2"/>
      <c r="D4" s="4">
        <v>-5.1999999999999998E-2</v>
      </c>
      <c r="E4" s="4">
        <f t="shared" si="0"/>
        <v>-5.0671133157110475</v>
      </c>
      <c r="F4" s="4">
        <v>1.7999999999999999E-2</v>
      </c>
      <c r="G4" s="4">
        <f t="shared" si="1"/>
        <v>1.8162976389793695</v>
      </c>
      <c r="H4" s="4" t="str">
        <f t="shared" si="2"/>
        <v>-0.052±0.018</v>
      </c>
      <c r="I4" s="4" t="str">
        <f t="shared" si="3"/>
        <v>-5.067±1.816</v>
      </c>
      <c r="J4" s="4">
        <v>-2.88</v>
      </c>
      <c r="K4" s="4">
        <v>4.0000000000000001E-3</v>
      </c>
      <c r="L4" s="4">
        <v>-8.7999999999999995E-2</v>
      </c>
      <c r="M4" s="4">
        <f t="shared" si="4"/>
        <v>-8.4239123276674377</v>
      </c>
      <c r="N4" s="4">
        <v>-1.7000000000000001E-2</v>
      </c>
      <c r="O4" s="4">
        <f t="shared" si="5"/>
        <v>-1.6856315365090357</v>
      </c>
      <c r="P4" s="1" t="str">
        <f t="shared" si="6"/>
        <v>[-0.088, -0.017]</v>
      </c>
      <c r="Q4" s="4" t="str">
        <f t="shared" si="7"/>
        <v>[-8.424, -1.686]</v>
      </c>
    </row>
    <row r="5" spans="1:17" x14ac:dyDescent="0.2">
      <c r="A5" s="3" t="s">
        <v>12</v>
      </c>
      <c r="B5" t="s">
        <v>3</v>
      </c>
      <c r="C5" s="2">
        <v>139</v>
      </c>
      <c r="D5" s="4">
        <v>0.124</v>
      </c>
      <c r="E5" s="4">
        <f t="shared" si="0"/>
        <v>13.201587099917521</v>
      </c>
      <c r="F5" s="4">
        <v>2.1000000000000001E-2</v>
      </c>
      <c r="G5" s="4">
        <f t="shared" si="1"/>
        <v>2.122205163752855</v>
      </c>
      <c r="H5" s="4" t="str">
        <f t="shared" si="2"/>
        <v>0.124±0.021</v>
      </c>
      <c r="I5" s="4" t="str">
        <f t="shared" si="3"/>
        <v>13.202±2.122</v>
      </c>
      <c r="J5" s="4">
        <v>5.9370000000000003</v>
      </c>
      <c r="K5" s="4" t="s">
        <v>18</v>
      </c>
      <c r="L5" s="4">
        <v>8.3000000000000004E-2</v>
      </c>
      <c r="M5" s="4">
        <f t="shared" si="4"/>
        <v>8.6541808548238119</v>
      </c>
      <c r="N5" s="4">
        <v>0.16500000000000001</v>
      </c>
      <c r="O5" s="4">
        <f t="shared" si="5"/>
        <v>17.939311871139061</v>
      </c>
      <c r="P5" s="1" t="str">
        <f t="shared" si="6"/>
        <v>[0.083, 0.165]</v>
      </c>
      <c r="Q5" s="4" t="str">
        <f t="shared" si="7"/>
        <v>[8.654, 17.939]</v>
      </c>
    </row>
    <row r="6" spans="1:17" x14ac:dyDescent="0.2">
      <c r="A6" s="3"/>
      <c r="B6" t="s">
        <v>2</v>
      </c>
      <c r="C6" s="2"/>
      <c r="D6" s="4">
        <v>-2E-3</v>
      </c>
      <c r="E6" s="4">
        <f t="shared" si="0"/>
        <v>-0.1998001332666921</v>
      </c>
      <c r="F6" s="4">
        <v>1.2E-2</v>
      </c>
      <c r="G6" s="4">
        <f t="shared" si="1"/>
        <v>1.2072288866077807</v>
      </c>
      <c r="H6" s="4" t="str">
        <f t="shared" si="2"/>
        <v>-0.002±0.012</v>
      </c>
      <c r="I6" s="4" t="str">
        <f t="shared" si="3"/>
        <v>-0.2±1.207</v>
      </c>
      <c r="J6" s="4">
        <v>-0.127</v>
      </c>
      <c r="K6" s="4">
        <v>0.89900000000000002</v>
      </c>
      <c r="L6" s="4">
        <v>-2.5000000000000001E-2</v>
      </c>
      <c r="M6" s="4">
        <f t="shared" si="4"/>
        <v>-2.4690087971667385</v>
      </c>
      <c r="N6" s="4">
        <v>2.1999999999999999E-2</v>
      </c>
      <c r="O6" s="4">
        <f t="shared" si="5"/>
        <v>2.2243784470438177</v>
      </c>
      <c r="P6" s="1" t="str">
        <f t="shared" si="6"/>
        <v>[-0.025, 0.022]</v>
      </c>
      <c r="Q6" s="4" t="str">
        <f t="shared" si="7"/>
        <v>[-2.469, 2.224]</v>
      </c>
    </row>
    <row r="7" spans="1:17" x14ac:dyDescent="0.2">
      <c r="A7" s="3"/>
      <c r="B7" t="s">
        <v>4</v>
      </c>
      <c r="C7" s="2"/>
      <c r="D7" s="4">
        <v>0.11799999999999999</v>
      </c>
      <c r="E7" s="4">
        <f t="shared" si="0"/>
        <v>12.524411136734237</v>
      </c>
      <c r="F7" s="4">
        <v>2.1999999999999999E-2</v>
      </c>
      <c r="G7" s="4">
        <f t="shared" si="1"/>
        <v>2.2243784470438177</v>
      </c>
      <c r="H7" s="4" t="str">
        <f t="shared" si="2"/>
        <v>0.118±0.022</v>
      </c>
      <c r="I7" s="4" t="str">
        <f t="shared" si="3"/>
        <v>12.524±2.224</v>
      </c>
      <c r="J7" s="4">
        <v>5.4619999999999997</v>
      </c>
      <c r="K7" s="4" t="s">
        <v>18</v>
      </c>
      <c r="L7" s="4">
        <v>7.4999999999999997E-2</v>
      </c>
      <c r="M7" s="4">
        <f t="shared" si="4"/>
        <v>7.788415088463152</v>
      </c>
      <c r="N7" s="4">
        <v>0.16</v>
      </c>
      <c r="O7" s="4">
        <f t="shared" si="5"/>
        <v>17.351087099181029</v>
      </c>
      <c r="P7" s="1" t="str">
        <f t="shared" si="6"/>
        <v>[0.075, 0.16]</v>
      </c>
      <c r="Q7" s="4" t="str">
        <f t="shared" si="7"/>
        <v>[7.788, 17.351]</v>
      </c>
    </row>
    <row r="8" spans="1:17" x14ac:dyDescent="0.2">
      <c r="A8" s="3" t="s">
        <v>13</v>
      </c>
      <c r="B8" t="s">
        <v>3</v>
      </c>
      <c r="C8" s="2">
        <v>87</v>
      </c>
      <c r="D8" s="4">
        <v>0.126</v>
      </c>
      <c r="E8" s="4">
        <f t="shared" si="0"/>
        <v>13.428216828302508</v>
      </c>
      <c r="F8" s="4">
        <v>0.04</v>
      </c>
      <c r="G8" s="4">
        <f t="shared" si="1"/>
        <v>4.0810774192388211</v>
      </c>
      <c r="H8" s="4" t="str">
        <f t="shared" si="2"/>
        <v>0.126±0.04</v>
      </c>
      <c r="I8" s="4" t="str">
        <f t="shared" si="3"/>
        <v>13.428±4.081</v>
      </c>
      <c r="J8" s="4">
        <v>3.1640000000000001</v>
      </c>
      <c r="K8" s="4">
        <v>2E-3</v>
      </c>
      <c r="L8" s="4">
        <v>4.8000000000000001E-2</v>
      </c>
      <c r="M8" s="4">
        <f t="shared" si="4"/>
        <v>4.9170655324470625</v>
      </c>
      <c r="N8" s="4">
        <v>0.20399999999999999</v>
      </c>
      <c r="O8" s="4">
        <f t="shared" si="5"/>
        <v>22.629815345621051</v>
      </c>
      <c r="P8" s="1" t="str">
        <f t="shared" si="6"/>
        <v>[0.048, 0.204]</v>
      </c>
      <c r="Q8" s="4" t="str">
        <f t="shared" si="7"/>
        <v>[4.917, 22.63]</v>
      </c>
    </row>
    <row r="9" spans="1:17" x14ac:dyDescent="0.2">
      <c r="A9" s="3"/>
      <c r="B9" t="s">
        <v>2</v>
      </c>
      <c r="C9" s="2"/>
      <c r="D9" s="4">
        <v>0.03</v>
      </c>
      <c r="E9" s="4">
        <f t="shared" si="0"/>
        <v>3.0454533953516938</v>
      </c>
      <c r="F9" s="4">
        <v>3.9E-2</v>
      </c>
      <c r="G9" s="4">
        <f t="shared" si="1"/>
        <v>3.9770483650157784</v>
      </c>
      <c r="H9" s="4" t="str">
        <f t="shared" si="2"/>
        <v>0.03±0.039</v>
      </c>
      <c r="I9" s="4" t="str">
        <f t="shared" si="3"/>
        <v>3.045±3.977</v>
      </c>
      <c r="J9" s="4">
        <v>0.77100000000000002</v>
      </c>
      <c r="K9" s="4">
        <v>0.441</v>
      </c>
      <c r="L9" s="4">
        <v>-4.7E-2</v>
      </c>
      <c r="M9" s="4">
        <f t="shared" si="4"/>
        <v>-4.5912602409628906</v>
      </c>
      <c r="N9" s="4">
        <v>0.108</v>
      </c>
      <c r="O9" s="4">
        <f t="shared" si="5"/>
        <v>11.404774538646766</v>
      </c>
      <c r="P9" s="1" t="str">
        <f t="shared" si="6"/>
        <v>[-0.047, 0.108]</v>
      </c>
      <c r="Q9" s="4" t="str">
        <f t="shared" si="7"/>
        <v>[-4.591, 11.405]</v>
      </c>
    </row>
    <row r="10" spans="1:17" x14ac:dyDescent="0.2">
      <c r="A10" s="3"/>
      <c r="B10" t="s">
        <v>4</v>
      </c>
      <c r="C10" s="2"/>
      <c r="D10" s="4">
        <v>0.154</v>
      </c>
      <c r="E10" s="4">
        <f t="shared" si="0"/>
        <v>16.64908867784396</v>
      </c>
      <c r="F10" s="4">
        <v>3.4000000000000002E-2</v>
      </c>
      <c r="G10" s="4">
        <f t="shared" si="1"/>
        <v>3.4584606728117917</v>
      </c>
      <c r="H10" s="4" t="str">
        <f t="shared" si="2"/>
        <v>0.154±0.034</v>
      </c>
      <c r="I10" s="4" t="str">
        <f t="shared" si="3"/>
        <v>16.649±3.458</v>
      </c>
      <c r="J10" s="4">
        <v>4.5229999999999997</v>
      </c>
      <c r="K10" s="4" t="s">
        <v>18</v>
      </c>
      <c r="L10" s="4">
        <v>8.6999999999999994E-2</v>
      </c>
      <c r="M10" s="4">
        <f t="shared" si="4"/>
        <v>9.089667971827776</v>
      </c>
      <c r="N10" s="4">
        <v>0.221</v>
      </c>
      <c r="O10" s="4">
        <f t="shared" si="5"/>
        <v>24.732343056406481</v>
      </c>
      <c r="P10" s="1" t="str">
        <f t="shared" si="6"/>
        <v>[0.087, 0.221]</v>
      </c>
      <c r="Q10" s="4" t="str">
        <f t="shared" si="7"/>
        <v>[9.09, 24.732]</v>
      </c>
    </row>
    <row r="11" spans="1:17" x14ac:dyDescent="0.2">
      <c r="A11" s="3" t="s">
        <v>14</v>
      </c>
      <c r="B11" t="s">
        <v>3</v>
      </c>
      <c r="C11" s="2">
        <v>133</v>
      </c>
      <c r="D11" s="4">
        <v>-7.4999999999999997E-2</v>
      </c>
      <c r="E11" s="4">
        <f t="shared" si="0"/>
        <v>-7.2256513671447138</v>
      </c>
      <c r="F11" s="4">
        <v>3.2000000000000001E-2</v>
      </c>
      <c r="G11" s="4">
        <f t="shared" si="1"/>
        <v>3.2517505305118322</v>
      </c>
      <c r="H11" s="4" t="str">
        <f t="shared" si="2"/>
        <v>-0.075±0.032</v>
      </c>
      <c r="I11" s="4" t="str">
        <f t="shared" si="3"/>
        <v>-7.226±3.252</v>
      </c>
      <c r="J11" s="4">
        <v>-2.3650000000000002</v>
      </c>
      <c r="K11" s="4">
        <v>1.7999999999999999E-2</v>
      </c>
      <c r="L11" s="4">
        <v>-0.13600000000000001</v>
      </c>
      <c r="M11" s="4">
        <f t="shared" si="4"/>
        <v>-12.71573675112807</v>
      </c>
      <c r="N11" s="4">
        <v>-1.2999999999999999E-2</v>
      </c>
      <c r="O11" s="4">
        <f t="shared" si="5"/>
        <v>-1.2915864979712421</v>
      </c>
      <c r="P11" s="1" t="str">
        <f t="shared" si="6"/>
        <v>[-0.136, -0.013]</v>
      </c>
      <c r="Q11" s="4" t="str">
        <f t="shared" si="7"/>
        <v>[-12.716, -1.292]</v>
      </c>
    </row>
    <row r="12" spans="1:17" x14ac:dyDescent="0.2">
      <c r="A12" s="3"/>
      <c r="B12" t="s">
        <v>2</v>
      </c>
      <c r="C12" s="2"/>
      <c r="D12" s="4">
        <v>0.44900000000000001</v>
      </c>
      <c r="E12" s="4">
        <f t="shared" si="0"/>
        <v>56.674465719945147</v>
      </c>
      <c r="F12" s="4">
        <v>6.6000000000000003E-2</v>
      </c>
      <c r="G12" s="4">
        <f t="shared" si="1"/>
        <v>6.8226717165993378</v>
      </c>
      <c r="H12" s="4" t="str">
        <f t="shared" si="2"/>
        <v>0.449±0.066</v>
      </c>
      <c r="I12" s="4" t="str">
        <f t="shared" si="3"/>
        <v>56.674±6.823</v>
      </c>
      <c r="J12" s="4">
        <v>6.8079999999999998</v>
      </c>
      <c r="K12" s="4" t="s">
        <v>18</v>
      </c>
      <c r="L12" s="4">
        <v>0.32</v>
      </c>
      <c r="M12" s="4">
        <f t="shared" si="4"/>
        <v>37.712776433595721</v>
      </c>
      <c r="N12" s="4">
        <v>0.57799999999999996</v>
      </c>
      <c r="O12" s="4">
        <f t="shared" si="5"/>
        <v>78.246992358524039</v>
      </c>
      <c r="P12" s="1" t="str">
        <f t="shared" si="6"/>
        <v>[0.32, 0.578]</v>
      </c>
      <c r="Q12" s="4" t="str">
        <f t="shared" si="7"/>
        <v>[37.713, 78.247]</v>
      </c>
    </row>
    <row r="13" spans="1:17" x14ac:dyDescent="0.2">
      <c r="A13" s="3"/>
      <c r="B13" t="s">
        <v>4</v>
      </c>
      <c r="C13" s="2"/>
      <c r="D13" s="4">
        <v>0.36599999999999999</v>
      </c>
      <c r="E13" s="4">
        <f t="shared" si="0"/>
        <v>44.19552426545161</v>
      </c>
      <c r="F13" s="4">
        <v>5.7000000000000002E-2</v>
      </c>
      <c r="G13" s="4">
        <f t="shared" si="1"/>
        <v>5.8655810395500163</v>
      </c>
      <c r="H13" s="4" t="str">
        <f t="shared" si="2"/>
        <v>0.366±0.057</v>
      </c>
      <c r="I13" s="4" t="str">
        <f t="shared" si="3"/>
        <v>44.196±5.866</v>
      </c>
      <c r="J13" s="4">
        <v>6.3869999999999996</v>
      </c>
      <c r="K13" s="4" t="s">
        <v>18</v>
      </c>
      <c r="L13" s="4">
        <v>0.253</v>
      </c>
      <c r="M13" s="4">
        <f t="shared" si="4"/>
        <v>28.788327683463045</v>
      </c>
      <c r="N13" s="4">
        <v>0.47799999999999998</v>
      </c>
      <c r="O13" s="4">
        <f t="shared" si="5"/>
        <v>61.284548338362299</v>
      </c>
      <c r="P13" s="1" t="str">
        <f t="shared" si="6"/>
        <v>[0.253, 0.478]</v>
      </c>
      <c r="Q13" s="4" t="str">
        <f t="shared" si="7"/>
        <v>[28.788, 61.285]</v>
      </c>
    </row>
    <row r="14" spans="1:17" x14ac:dyDescent="0.2">
      <c r="A14" s="3" t="s">
        <v>15</v>
      </c>
      <c r="B14" t="s">
        <v>3</v>
      </c>
      <c r="C14" s="2">
        <v>82</v>
      </c>
      <c r="D14" s="4">
        <v>-5.6000000000000001E-2</v>
      </c>
      <c r="E14" s="4">
        <f t="shared" si="0"/>
        <v>-5.4460864109603708</v>
      </c>
      <c r="F14" s="4">
        <v>7.0999999999999994E-2</v>
      </c>
      <c r="G14" s="4">
        <f t="shared" si="1"/>
        <v>7.3581225868357469</v>
      </c>
      <c r="H14" s="4" t="str">
        <f t="shared" si="2"/>
        <v>-0.056±0.071</v>
      </c>
      <c r="I14" s="4" t="str">
        <f t="shared" si="3"/>
        <v>-5.446±7.358</v>
      </c>
      <c r="J14" s="4">
        <v>-0.78100000000000003</v>
      </c>
      <c r="K14" s="4">
        <v>0.435</v>
      </c>
      <c r="L14" s="4">
        <v>-0.19500000000000001</v>
      </c>
      <c r="M14" s="4">
        <f t="shared" si="4"/>
        <v>-17.716534194398157</v>
      </c>
      <c r="N14" s="4">
        <v>8.4000000000000005E-2</v>
      </c>
      <c r="O14" s="4">
        <f t="shared" si="5"/>
        <v>8.7628893808826103</v>
      </c>
      <c r="P14" s="1" t="str">
        <f t="shared" si="6"/>
        <v>[-0.195, 0.084]</v>
      </c>
      <c r="Q14" s="4" t="str">
        <f t="shared" si="7"/>
        <v>[-17.717, 8.763]</v>
      </c>
    </row>
    <row r="15" spans="1:17" x14ac:dyDescent="0.2">
      <c r="A15" s="3"/>
      <c r="B15" t="s">
        <v>2</v>
      </c>
      <c r="C15" s="2"/>
      <c r="D15" s="4">
        <v>0.53800000000000003</v>
      </c>
      <c r="E15" s="4">
        <f t="shared" si="0"/>
        <v>71.257827818734754</v>
      </c>
      <c r="F15" s="4">
        <v>0.107</v>
      </c>
      <c r="G15" s="4">
        <f t="shared" si="1"/>
        <v>11.29342544793257</v>
      </c>
      <c r="H15" s="4" t="str">
        <f t="shared" si="2"/>
        <v>0.538±0.107</v>
      </c>
      <c r="I15" s="4" t="str">
        <f t="shared" si="3"/>
        <v>71.258±11.293</v>
      </c>
      <c r="J15" s="4">
        <v>5.0309999999999997</v>
      </c>
      <c r="K15" s="4" t="s">
        <v>18</v>
      </c>
      <c r="L15" s="4">
        <v>0.32800000000000001</v>
      </c>
      <c r="M15" s="4">
        <f t="shared" si="4"/>
        <v>38.818897228941253</v>
      </c>
      <c r="N15" s="4">
        <v>0.748</v>
      </c>
      <c r="O15" s="4">
        <f t="shared" si="5"/>
        <v>111.27702477582267</v>
      </c>
      <c r="P15" s="1" t="str">
        <f t="shared" si="6"/>
        <v>[0.328, 0.748]</v>
      </c>
      <c r="Q15" s="4" t="str">
        <f t="shared" si="7"/>
        <v>[38.819, 111.277]</v>
      </c>
    </row>
    <row r="16" spans="1:17" x14ac:dyDescent="0.2">
      <c r="A16" s="3"/>
      <c r="B16" t="s">
        <v>4</v>
      </c>
      <c r="C16" s="2"/>
      <c r="D16" s="4">
        <v>0.38900000000000001</v>
      </c>
      <c r="E16" s="4">
        <f t="shared" si="0"/>
        <v>47.550455133305491</v>
      </c>
      <c r="F16" s="4">
        <v>0.104</v>
      </c>
      <c r="G16" s="4">
        <f t="shared" si="1"/>
        <v>10.960045491558246</v>
      </c>
      <c r="H16" s="4" t="str">
        <f t="shared" si="2"/>
        <v>0.389±0.104</v>
      </c>
      <c r="I16" s="4" t="str">
        <f t="shared" si="3"/>
        <v>47.55±10.96</v>
      </c>
      <c r="J16" s="4">
        <v>3.73</v>
      </c>
      <c r="K16" s="4" t="s">
        <v>18</v>
      </c>
      <c r="L16" s="4">
        <v>0.185</v>
      </c>
      <c r="M16" s="4">
        <f t="shared" si="4"/>
        <v>20.321844012769532</v>
      </c>
      <c r="N16" s="4">
        <v>0.59299999999999997</v>
      </c>
      <c r="O16" s="4">
        <f t="shared" si="5"/>
        <v>80.940850671595982</v>
      </c>
      <c r="P16" s="1" t="str">
        <f t="shared" si="6"/>
        <v>[0.185, 0.593]</v>
      </c>
      <c r="Q16" s="4" t="str">
        <f t="shared" si="7"/>
        <v>[20.322, 80.941]</v>
      </c>
    </row>
    <row r="17" spans="1:17" x14ac:dyDescent="0.2">
      <c r="A17" s="3" t="s">
        <v>16</v>
      </c>
      <c r="B17" t="s">
        <v>3</v>
      </c>
      <c r="C17" s="2">
        <v>118</v>
      </c>
      <c r="D17" s="4">
        <v>0.14099999999999999</v>
      </c>
      <c r="E17" s="4">
        <f t="shared" si="0"/>
        <v>15.142464798474409</v>
      </c>
      <c r="F17" s="4">
        <v>4.5999999999999999E-2</v>
      </c>
      <c r="G17" s="4">
        <f t="shared" si="1"/>
        <v>4.7074410956937207</v>
      </c>
      <c r="H17" s="4" t="str">
        <f t="shared" si="2"/>
        <v>0.141±0.046</v>
      </c>
      <c r="I17" s="4" t="str">
        <f t="shared" si="3"/>
        <v>15.142±4.707</v>
      </c>
      <c r="J17" s="4">
        <v>3.0489999999999999</v>
      </c>
      <c r="K17" s="4">
        <v>2E-3</v>
      </c>
      <c r="L17" s="4">
        <v>0.05</v>
      </c>
      <c r="M17" s="4">
        <f t="shared" si="4"/>
        <v>5.1271096376024117</v>
      </c>
      <c r="N17" s="4">
        <v>0.23200000000000001</v>
      </c>
      <c r="O17" s="4">
        <f t="shared" si="5"/>
        <v>26.111972882832934</v>
      </c>
      <c r="P17" s="1" t="str">
        <f t="shared" si="6"/>
        <v>[0.05, 0.232]</v>
      </c>
      <c r="Q17" s="4" t="str">
        <f t="shared" si="7"/>
        <v>[5.127, 26.112]</v>
      </c>
    </row>
    <row r="18" spans="1:17" x14ac:dyDescent="0.2">
      <c r="A18" s="3"/>
      <c r="B18" t="s">
        <v>2</v>
      </c>
      <c r="C18" s="2"/>
      <c r="D18" s="4">
        <v>-0.34399999999999997</v>
      </c>
      <c r="E18" s="4">
        <f t="shared" si="0"/>
        <v>-29.107107195048918</v>
      </c>
      <c r="F18" s="4">
        <v>6.3E-2</v>
      </c>
      <c r="G18" s="4">
        <f t="shared" si="1"/>
        <v>6.5026839231305367</v>
      </c>
      <c r="H18" s="4" t="str">
        <f t="shared" si="2"/>
        <v>-0.344±0.063</v>
      </c>
      <c r="I18" s="4" t="str">
        <f t="shared" si="3"/>
        <v>-29.107±6.503</v>
      </c>
      <c r="J18" s="4">
        <v>-5.476</v>
      </c>
      <c r="K18" s="4" t="s">
        <v>18</v>
      </c>
      <c r="L18" s="4">
        <v>-0.46700000000000003</v>
      </c>
      <c r="M18" s="4">
        <f t="shared" si="4"/>
        <v>-37.311990958762294</v>
      </c>
      <c r="N18" s="4">
        <v>-0.221</v>
      </c>
      <c r="O18" s="4">
        <f t="shared" si="5"/>
        <v>-19.828331970980472</v>
      </c>
      <c r="P18" s="1" t="str">
        <f t="shared" si="6"/>
        <v>[-0.467, -0.221]</v>
      </c>
      <c r="Q18" s="4" t="str">
        <f t="shared" si="7"/>
        <v>[-37.312, -19.828]</v>
      </c>
    </row>
    <row r="19" spans="1:17" x14ac:dyDescent="0.2">
      <c r="A19" s="3"/>
      <c r="B19" t="s">
        <v>4</v>
      </c>
      <c r="C19" s="2"/>
      <c r="D19" s="4">
        <v>-0.20200000000000001</v>
      </c>
      <c r="E19" s="4">
        <f t="shared" si="0"/>
        <v>-18.29050720577634</v>
      </c>
      <c r="F19" s="4">
        <v>4.5999999999999999E-2</v>
      </c>
      <c r="G19" s="4">
        <f t="shared" si="1"/>
        <v>4.7074410956937207</v>
      </c>
      <c r="H19" s="4" t="str">
        <f t="shared" si="2"/>
        <v>-0.202±0.046</v>
      </c>
      <c r="I19" s="4" t="str">
        <f t="shared" si="3"/>
        <v>-18.291±4.707</v>
      </c>
      <c r="J19" s="4">
        <v>-4.4290000000000003</v>
      </c>
      <c r="K19" s="4" t="s">
        <v>18</v>
      </c>
      <c r="L19" s="4">
        <v>-0.29199999999999998</v>
      </c>
      <c r="M19" s="4">
        <f t="shared" si="4"/>
        <v>-25.323146402664285</v>
      </c>
      <c r="N19" s="4">
        <v>-0.113</v>
      </c>
      <c r="O19" s="4">
        <f t="shared" si="5"/>
        <v>-10.684933988398448</v>
      </c>
      <c r="P19" s="1" t="str">
        <f t="shared" si="6"/>
        <v>[-0.292, -0.113]</v>
      </c>
      <c r="Q19" s="4" t="str">
        <f t="shared" si="7"/>
        <v>[-25.323, -10.685]</v>
      </c>
    </row>
  </sheetData>
  <mergeCells count="12">
    <mergeCell ref="C17:C19"/>
    <mergeCell ref="A2:A4"/>
    <mergeCell ref="A5:A7"/>
    <mergeCell ref="A8:A10"/>
    <mergeCell ref="A11:A13"/>
    <mergeCell ref="A14:A16"/>
    <mergeCell ref="A17:A19"/>
    <mergeCell ref="C2:C4"/>
    <mergeCell ref="C5:C7"/>
    <mergeCell ref="C8:C10"/>
    <mergeCell ref="C11:C13"/>
    <mergeCell ref="C14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2025-06-24T16:34:13Z</dcterms:created>
  <dcterms:modified xsi:type="dcterms:W3CDTF">2025-09-23T17:57:18Z</dcterms:modified>
</cp:coreProperties>
</file>