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0B2CE135-37CC-BA41-934D-BE4EE84F5EBB}" xr6:coauthVersionLast="47" xr6:coauthVersionMax="47" xr10:uidLastSave="{00000000-0000-0000-0000-000000000000}"/>
  <bookViews>
    <workbookView xWindow="30920" yWindow="620" windowWidth="55540" windowHeight="2260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O3" i="1"/>
  <c r="P3" i="1"/>
  <c r="O4" i="1"/>
  <c r="P4" i="1"/>
  <c r="Q4" i="1"/>
  <c r="O5" i="1"/>
  <c r="P5" i="1"/>
  <c r="O6" i="1"/>
  <c r="P6" i="1"/>
  <c r="O7" i="1"/>
  <c r="P7" i="1"/>
  <c r="O8" i="1"/>
  <c r="P8" i="1"/>
  <c r="O9" i="1"/>
  <c r="P9" i="1"/>
  <c r="O10" i="1"/>
  <c r="P10" i="1"/>
  <c r="Q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Q18" i="1"/>
  <c r="O19" i="1"/>
  <c r="Q19" i="1" s="1"/>
  <c r="P19" i="1"/>
  <c r="O20" i="1"/>
  <c r="P20" i="1"/>
  <c r="O21" i="1"/>
  <c r="P21" i="1"/>
  <c r="O22" i="1"/>
  <c r="P22" i="1"/>
  <c r="M3" i="1"/>
  <c r="M4" i="1"/>
  <c r="M5" i="1"/>
  <c r="M6" i="1"/>
  <c r="M7" i="1"/>
  <c r="M8" i="1"/>
  <c r="Q8" i="1" s="1"/>
  <c r="M9" i="1"/>
  <c r="M10" i="1"/>
  <c r="M11" i="1"/>
  <c r="M12" i="1"/>
  <c r="M13" i="1"/>
  <c r="Q13" i="1" s="1"/>
  <c r="M14" i="1"/>
  <c r="Q14" i="1" s="1"/>
  <c r="M15" i="1"/>
  <c r="M16" i="1"/>
  <c r="M17" i="1"/>
  <c r="Q17" i="1" s="1"/>
  <c r="M18" i="1"/>
  <c r="M19" i="1"/>
  <c r="M20" i="1"/>
  <c r="M21" i="1"/>
  <c r="Q21" i="1" s="1"/>
  <c r="M22" i="1"/>
  <c r="G3" i="1"/>
  <c r="I3" i="1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I18" i="1"/>
  <c r="G19" i="1"/>
  <c r="H19" i="1"/>
  <c r="G20" i="1"/>
  <c r="H20" i="1"/>
  <c r="G21" i="1"/>
  <c r="H21" i="1"/>
  <c r="G22" i="1"/>
  <c r="H22" i="1"/>
  <c r="E3" i="1"/>
  <c r="E4" i="1"/>
  <c r="I4" i="1" s="1"/>
  <c r="E5" i="1"/>
  <c r="E6" i="1"/>
  <c r="E7" i="1"/>
  <c r="E8" i="1"/>
  <c r="I8" i="1" s="1"/>
  <c r="E9" i="1"/>
  <c r="I9" i="1" s="1"/>
  <c r="E10" i="1"/>
  <c r="E11" i="1"/>
  <c r="E12" i="1"/>
  <c r="E13" i="1"/>
  <c r="E14" i="1"/>
  <c r="E15" i="1"/>
  <c r="I15" i="1" s="1"/>
  <c r="E16" i="1"/>
  <c r="E17" i="1"/>
  <c r="E18" i="1"/>
  <c r="E19" i="1"/>
  <c r="E20" i="1"/>
  <c r="I20" i="1" s="1"/>
  <c r="E21" i="1"/>
  <c r="I21" i="1" s="1"/>
  <c r="E22" i="1"/>
  <c r="P2" i="1"/>
  <c r="O2" i="1"/>
  <c r="M2" i="1"/>
  <c r="H2" i="1"/>
  <c r="G2" i="1"/>
  <c r="E2" i="1"/>
  <c r="Q22" i="1" l="1"/>
  <c r="I22" i="1"/>
  <c r="Q20" i="1"/>
  <c r="I19" i="1"/>
  <c r="I17" i="1"/>
  <c r="Q16" i="1"/>
  <c r="I16" i="1"/>
  <c r="Q15" i="1"/>
  <c r="I14" i="1"/>
  <c r="I13" i="1"/>
  <c r="Q12" i="1"/>
  <c r="I12" i="1"/>
  <c r="Q11" i="1"/>
  <c r="I11" i="1"/>
  <c r="I10" i="1"/>
  <c r="Q9" i="1"/>
  <c r="Q7" i="1"/>
  <c r="I7" i="1"/>
  <c r="Q6" i="1"/>
  <c r="I6" i="1"/>
  <c r="Q5" i="1"/>
  <c r="I5" i="1"/>
  <c r="Q3" i="1"/>
  <c r="I2" i="1"/>
  <c r="Q2" i="1"/>
</calcChain>
</file>

<file path=xl/sharedStrings.xml><?xml version="1.0" encoding="utf-8"?>
<sst xmlns="http://schemas.openxmlformats.org/spreadsheetml/2006/main" count="57" uniqueCount="28">
  <si>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</si>
  <si>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</si>
  <si>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</si>
  <si>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</si>
  <si>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</si>
  <si>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</si>
  <si>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</si>
  <si>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</si>
  <si>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</si>
  <si>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</si>
  <si>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</si>
  <si>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</si>
  <si>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&lt;0.001</t>
  </si>
  <si>
    <t>ci_range</t>
  </si>
  <si>
    <t>total_biomass</t>
  </si>
  <si>
    <t>aboveground_biomass</t>
  </si>
  <si>
    <t>aboveground_n_standing_stock</t>
  </si>
  <si>
    <t>aboveground_p_standing_stock</t>
  </si>
  <si>
    <t>belowground_biomass</t>
  </si>
  <si>
    <t>root_mass_fraction</t>
  </si>
  <si>
    <t>root_shoot_ratio</t>
  </si>
  <si>
    <t>estimate_se</t>
  </si>
  <si>
    <t>estimate_perc</t>
  </si>
  <si>
    <t>se_perc</t>
  </si>
  <si>
    <t>estimate_se_perc</t>
  </si>
  <si>
    <t>ci.lb_perc</t>
  </si>
  <si>
    <t>ci.ub_perc</t>
  </si>
  <si>
    <t>ci_range_perc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</si>
</sst>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Q22"/>
  <sheetViews>
    <sheetView tabSelected="1" topLeftCell="A9" zoomScale="268" zoomScaleNormal="268" workbookViewId="0">
      <selection activeCell="D23" sqref="D23"/>
    </sheetView>
  </sheetViews>
  <sheetFormatPr baseColWidth="10" defaultRowHeight="16" x14ac:dyDescent="0.2"/>
  <cols>
    <col min="1" max="1" width="26.6640625" bestFit="1" customWidth="1"/>
    <col min="2" max="2" width="5" bestFit="1" customWidth="1"/>
    <col min="3" max="3" width="4.1640625" bestFit="1" customWidth="1"/>
    <col min="4" max="4" width="8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11.33203125" bestFit="1" customWidth="1"/>
    <col min="9" max="9" width="15.5" bestFit="1" customWidth="1"/>
    <col min="10" max="11" width="6.6640625" bestFit="1" customWidth="1"/>
    <col min="12" max="12" width="6.33203125" bestFit="1" customWidth="1"/>
    <col min="13" max="13" width="9.1640625" bestFit="1" customWidth="1"/>
    <col min="14" max="14" width="6.1640625" bestFit="1" customWidth="1"/>
    <col min="15" max="15" width="9.6640625" bestFit="1" customWidth="1"/>
    <col min="16" max="16" width="12" bestFit="1" customWidth="1"/>
    <col min="17" max="17" width="15" bestFit="1" customWidth="1"/>
  </cols>
  <sheetData>
    <row r="1" spans="1:17" x14ac:dyDescent="0.2">
      <c r="A1" s="2" t="s">
        <v>0</v>
      </c>
      <c r="B1" t="s">
        <v>1</v>
      </c>
      <c r="C1" t="s">
        <v>11</v>
      </c>
      <c r="D1" t="s">
        <v>5</v>
      </c>
      <c r="E1" t="s">
        <v>22</v>
      </c>
      <c r="F1" t="s">
        <v>6</v>
      </c>
      <c r="G1" t="s">
        <v>23</v>
      </c>
      <c r="H1" t="s">
        <v>21</v>
      </c>
      <c r="I1" t="s">
        <v>24</v>
      </c>
      <c r="J1" t="s">
        <v>7</v>
      </c>
      <c r="K1" t="s">
        <v>8</v>
      </c>
      <c r="L1" t="s">
        <v>9</v>
      </c>
      <c r="M1" t="s">
        <v>25</v>
      </c>
      <c r="N1" t="s">
        <v>10</v>
      </c>
      <c r="O1" t="s">
        <v>26</v>
      </c>
      <c r="P1" t="s">
        <v>13</v>
      </c>
      <c r="Q1" t="s">
        <v>27</v>
      </c>
    </row>
    <row r="2" spans="1:17" x14ac:dyDescent="0.2">
      <c r="A2" s="6" t="s">
        <v>14</v>
      </c>
      <c r="B2" t="s">
        <v>3</v>
      </c>
      <c r="C2" s="7">
        <v>42</v>
      </c>
      <c r="D2" s="4">
        <v>3.4000000000000002E-2</v>
      </c>
      <c r="E2" s="4">
        <f>(EXP(D2)-1)*100</f>
        <v>3.4584606728117917</v>
      </c>
      <c r="F2" s="4">
        <v>5.2999999999999999E-2</v>
      </c>
      <c r="G2" s="4">
        <f>(EXP(F2)-1)*100</f>
        <v>5.4429645119355996</v>
      </c>
      <c r="H2" s="4" t="str">
        <f>CONCATENATE(D2, "±", F2)</f>
        <v>0.034±0.053</v>
      </c>
      <c r="I2" s="4" t="str">
        <f>CONCATENATE(ROUND(E2, 3), "±", ROUND(G2, 3))</f>
        <v>3.458±5.443</v>
      </c>
      <c r="J2" s="4">
        <v>0.64300000000000002</v>
      </c>
      <c r="K2" s="4">
        <v>0.52</v>
      </c>
      <c r="L2" s="4">
        <v>-7.0000000000000007E-2</v>
      </c>
      <c r="M2" s="4">
        <f>(EXP(L2)-1)*100</f>
        <v>-6.7606180094051727</v>
      </c>
      <c r="N2" s="4">
        <v>0.13900000000000001</v>
      </c>
      <c r="O2" s="4">
        <f>(EXP(N2)-1)*100</f>
        <v>14.91241000036052</v>
      </c>
      <c r="P2" s="1" t="str">
        <f>CONCATENATE("[",L2,", ",N2,"]")</f>
        <v>[-0.07, 0.139]</v>
      </c>
      <c r="Q2" s="4" t="str">
        <f>CONCATENATE("[", ROUND(M2, 3), ", ", ROUND(O2, 3), "]")</f>
        <v>[-6.761, 14.912]</v>
      </c>
    </row>
    <row r="3" spans="1:17" x14ac:dyDescent="0.2">
      <c r="A3" s="6"/>
      <c r="B3" t="s">
        <v>2</v>
      </c>
      <c r="C3" s="7"/>
      <c r="D3" s="4">
        <v>0.155</v>
      </c>
      <c r="E3" s="4">
        <f t="shared" ref="E3:E22" si="0">(EXP(D3)-1)*100</f>
        <v>16.765796110512497</v>
      </c>
      <c r="F3" s="4">
        <v>7.6999999999999999E-2</v>
      </c>
      <c r="G3" s="4">
        <f t="shared" ref="G3:G22" si="1">(EXP(F3)-1)*100</f>
        <v>8.0042076392600414</v>
      </c>
      <c r="H3" s="4" t="str">
        <f t="shared" ref="H3:H22" si="2">CONCATENATE(D3, "±", F3)</f>
        <v>0.155±0.077</v>
      </c>
      <c r="I3" s="4" t="str">
        <f t="shared" ref="I3:I22" si="3">CONCATENATE(ROUND(E3, 3), "±", ROUND(G3, 3))</f>
        <v>16.766±8.004</v>
      </c>
      <c r="J3" s="4">
        <v>2.0070000000000001</v>
      </c>
      <c r="K3" s="1">
        <v>4.4999999999999998E-2</v>
      </c>
      <c r="L3">
        <v>4.0000000000000001E-3</v>
      </c>
      <c r="M3" s="4">
        <f t="shared" ref="M3:M22" si="4">(EXP(L3)-1)*100</f>
        <v>0.40080106773419111</v>
      </c>
      <c r="N3" s="4">
        <v>0.307</v>
      </c>
      <c r="O3" s="4">
        <f t="shared" ref="O3:O22" si="5">(EXP(N3)-1)*100</f>
        <v>35.93409680719806</v>
      </c>
      <c r="P3" s="1" t="str">
        <f t="shared" ref="P3:P22" si="6">CONCATENATE("[",L3,", ",N3,"]")</f>
        <v>[0.004, 0.307]</v>
      </c>
      <c r="Q3" s="4" t="str">
        <f t="shared" ref="Q3:Q22" si="7">CONCATENATE("[", ROUND(M3, 3), ", ", ROUND(O3, 3), "]")</f>
        <v>[0.401, 35.934]</v>
      </c>
    </row>
    <row r="4" spans="1:17" x14ac:dyDescent="0.2">
      <c r="A4" s="6"/>
      <c r="B4" t="s">
        <v>4</v>
      </c>
      <c r="C4" s="7"/>
      <c r="D4" s="4">
        <v>0.379</v>
      </c>
      <c r="E4" s="4">
        <f t="shared" si="0"/>
        <v>46.082303574343172</v>
      </c>
      <c r="F4" s="4">
        <v>7.8E-2</v>
      </c>
      <c r="G4" s="4">
        <f t="shared" si="1"/>
        <v>8.1122658670083059</v>
      </c>
      <c r="H4" s="4" t="str">
        <f t="shared" si="2"/>
        <v>0.379±0.078</v>
      </c>
      <c r="I4" s="4" t="str">
        <f t="shared" si="3"/>
        <v>46.082±8.112</v>
      </c>
      <c r="J4" s="4">
        <v>4.8710000000000004</v>
      </c>
      <c r="K4" s="1" t="s">
        <v>12</v>
      </c>
      <c r="L4">
        <v>0.22600000000000001</v>
      </c>
      <c r="M4" s="4">
        <f t="shared" si="4"/>
        <v>25.357566527818687</v>
      </c>
      <c r="N4">
        <v>0.53100000000000003</v>
      </c>
      <c r="O4" s="4">
        <f t="shared" si="5"/>
        <v>70.063209067654981</v>
      </c>
      <c r="P4" s="1" t="str">
        <f t="shared" si="6"/>
        <v>[0.226, 0.531]</v>
      </c>
      <c r="Q4" s="4" t="str">
        <f t="shared" si="7"/>
        <v>[25.358, 70.063]</v>
      </c>
    </row>
    <row r="5" spans="1:17" x14ac:dyDescent="0.2">
      <c r="A5" s="6" t="s">
        <v>15</v>
      </c>
      <c r="B5" t="s">
        <v>3</v>
      </c>
      <c r="C5" s="7">
        <v>125</v>
      </c>
      <c r="D5" s="4">
        <v>0.32600000000000001</v>
      </c>
      <c r="E5" s="4">
        <f t="shared" si="0"/>
        <v>38.541536887278461</v>
      </c>
      <c r="F5" s="4">
        <v>3.6999999999999998E-2</v>
      </c>
      <c r="G5" s="4">
        <f t="shared" si="1"/>
        <v>3.7693020838157176</v>
      </c>
      <c r="H5" s="4" t="str">
        <f t="shared" si="2"/>
        <v>0.326±0.037</v>
      </c>
      <c r="I5" s="4" t="str">
        <f t="shared" si="3"/>
        <v>38.542±3.769</v>
      </c>
      <c r="J5" s="4">
        <v>8.7530000000000001</v>
      </c>
      <c r="K5" s="1" t="s">
        <v>12</v>
      </c>
      <c r="L5">
        <v>0.253</v>
      </c>
      <c r="M5" s="4">
        <f t="shared" si="4"/>
        <v>28.788327683463045</v>
      </c>
      <c r="N5">
        <v>0.39900000000000002</v>
      </c>
      <c r="O5" s="4">
        <f t="shared" si="5"/>
        <v>49.033361860740257</v>
      </c>
      <c r="P5" s="1" t="str">
        <f t="shared" si="6"/>
        <v>[0.253, 0.399]</v>
      </c>
      <c r="Q5" s="4" t="str">
        <f t="shared" si="7"/>
        <v>[28.788, 49.033]</v>
      </c>
    </row>
    <row r="6" spans="1:17" x14ac:dyDescent="0.2">
      <c r="A6" s="6"/>
      <c r="B6" t="s">
        <v>2</v>
      </c>
      <c r="C6" s="7"/>
      <c r="D6" s="4">
        <v>0.191</v>
      </c>
      <c r="E6" s="4">
        <f t="shared" si="0"/>
        <v>21.045945208129947</v>
      </c>
      <c r="F6" s="4">
        <v>3.3000000000000002E-2</v>
      </c>
      <c r="G6" s="4">
        <f t="shared" si="1"/>
        <v>3.3550539241305577</v>
      </c>
      <c r="H6" s="4" t="str">
        <f t="shared" si="2"/>
        <v>0.191±0.033</v>
      </c>
      <c r="I6" s="4" t="str">
        <f t="shared" si="3"/>
        <v>21.046±3.355</v>
      </c>
      <c r="J6" s="4">
        <v>5.7409999999999997</v>
      </c>
      <c r="K6" s="1" t="s">
        <v>12</v>
      </c>
      <c r="L6">
        <v>0.126</v>
      </c>
      <c r="M6" s="4">
        <f t="shared" si="4"/>
        <v>13.428216828302508</v>
      </c>
      <c r="N6">
        <v>0.25700000000000001</v>
      </c>
      <c r="O6" s="4">
        <f t="shared" si="5"/>
        <v>29.304512675935367</v>
      </c>
      <c r="P6" s="1" t="str">
        <f t="shared" si="6"/>
        <v>[0.126, 0.257]</v>
      </c>
      <c r="Q6" s="4" t="str">
        <f t="shared" si="7"/>
        <v>[13.428, 29.305]</v>
      </c>
    </row>
    <row r="7" spans="1:17" x14ac:dyDescent="0.2">
      <c r="A7" s="6"/>
      <c r="B7" t="s">
        <v>4</v>
      </c>
      <c r="C7" s="7"/>
      <c r="D7" s="4">
        <v>0.627</v>
      </c>
      <c r="E7" s="4">
        <f t="shared" si="0"/>
        <v>87.198618833124229</v>
      </c>
      <c r="F7" s="4">
        <v>4.8000000000000001E-2</v>
      </c>
      <c r="G7" s="4">
        <f t="shared" si="1"/>
        <v>4.9170655324470625</v>
      </c>
      <c r="H7" s="4" t="str">
        <f t="shared" si="2"/>
        <v>0.627±0.048</v>
      </c>
      <c r="I7" s="4" t="str">
        <f t="shared" si="3"/>
        <v>87.199±4.917</v>
      </c>
      <c r="J7" s="4">
        <v>13.106</v>
      </c>
      <c r="K7" s="1" t="s">
        <v>12</v>
      </c>
      <c r="L7">
        <v>0.53300000000000003</v>
      </c>
      <c r="M7" s="4">
        <f t="shared" si="4"/>
        <v>70.40367583907279</v>
      </c>
      <c r="N7">
        <v>0.72099999999999997</v>
      </c>
      <c r="O7" s="4">
        <f t="shared" si="5"/>
        <v>105.64886714136281</v>
      </c>
      <c r="P7" s="1" t="str">
        <f t="shared" si="6"/>
        <v>[0.533, 0.721]</v>
      </c>
      <c r="Q7" s="4" t="str">
        <f t="shared" si="7"/>
        <v>[70.404, 105.649]</v>
      </c>
    </row>
    <row r="8" spans="1:17" x14ac:dyDescent="0.2">
      <c r="A8" s="6" t="s">
        <v>16</v>
      </c>
      <c r="B8" t="s">
        <v>3</v>
      </c>
      <c r="C8" s="7">
        <v>18</v>
      </c>
      <c r="D8" s="4">
        <v>0.51200000000000001</v>
      </c>
      <c r="E8" s="4">
        <f t="shared" si="0"/>
        <v>66.862511013966696</v>
      </c>
      <c r="F8" s="4">
        <v>9.1999999999999998E-2</v>
      </c>
      <c r="G8" s="4">
        <f t="shared" si="1"/>
        <v>9.6364822080816879</v>
      </c>
      <c r="H8" s="4" t="str">
        <f t="shared" si="2"/>
        <v>0.512±0.092</v>
      </c>
      <c r="I8" s="4" t="str">
        <f t="shared" si="3"/>
        <v>66.863±9.636</v>
      </c>
      <c r="J8" s="4">
        <v>5.5410000000000004</v>
      </c>
      <c r="K8" s="1" t="s">
        <v>12</v>
      </c>
      <c r="L8">
        <v>0.33100000000000002</v>
      </c>
      <c r="M8" s="4">
        <f t="shared" si="4"/>
        <v>39.235979230819432</v>
      </c>
      <c r="N8">
        <v>0.69299999999999995</v>
      </c>
      <c r="O8" s="4">
        <f t="shared" si="5"/>
        <v>99.970566054116389</v>
      </c>
      <c r="P8" s="1" t="str">
        <f t="shared" si="6"/>
        <v>[0.331, 0.693]</v>
      </c>
      <c r="Q8" s="4" t="str">
        <f t="shared" si="7"/>
        <v>[39.236, 99.971]</v>
      </c>
    </row>
    <row r="9" spans="1:17" x14ac:dyDescent="0.2">
      <c r="A9" s="6"/>
      <c r="B9" t="s">
        <v>2</v>
      </c>
      <c r="C9" s="7"/>
      <c r="D9" s="4">
        <v>0.32100000000000001</v>
      </c>
      <c r="E9" s="4">
        <f t="shared" si="0"/>
        <v>37.850558089375383</v>
      </c>
      <c r="F9" s="4">
        <v>0.183</v>
      </c>
      <c r="G9" s="4">
        <f t="shared" si="1"/>
        <v>20.081440808083073</v>
      </c>
      <c r="H9" s="4" t="str">
        <f t="shared" si="2"/>
        <v>0.321±0.183</v>
      </c>
      <c r="I9" s="4" t="str">
        <f t="shared" si="3"/>
        <v>37.851±20.081</v>
      </c>
      <c r="J9" s="4">
        <v>1.752</v>
      </c>
      <c r="K9" s="1">
        <v>0.08</v>
      </c>
      <c r="L9">
        <v>-3.7999999999999999E-2</v>
      </c>
      <c r="M9" s="4">
        <f t="shared" si="4"/>
        <v>-3.728705910880048</v>
      </c>
      <c r="N9" s="4">
        <v>0.68</v>
      </c>
      <c r="O9" s="4">
        <f t="shared" si="5"/>
        <v>97.387773223044775</v>
      </c>
      <c r="P9" s="1" t="str">
        <f t="shared" si="6"/>
        <v>[-0.038, 0.68]</v>
      </c>
      <c r="Q9" s="4" t="str">
        <f t="shared" si="7"/>
        <v>[-3.729, 97.388]</v>
      </c>
    </row>
    <row r="10" spans="1:17" x14ac:dyDescent="0.2">
      <c r="A10" s="6"/>
      <c r="B10" t="s">
        <v>4</v>
      </c>
      <c r="C10" s="7"/>
      <c r="D10" s="4">
        <v>0.90300000000000002</v>
      </c>
      <c r="E10" s="4">
        <f t="shared" si="0"/>
        <v>146.6992999780941</v>
      </c>
      <c r="F10" s="4">
        <v>0.19700000000000001</v>
      </c>
      <c r="G10" s="4">
        <f t="shared" si="1"/>
        <v>21.774404070590837</v>
      </c>
      <c r="H10" s="4" t="str">
        <f t="shared" si="2"/>
        <v>0.903±0.197</v>
      </c>
      <c r="I10" s="4" t="str">
        <f t="shared" si="3"/>
        <v>146.699±21.774</v>
      </c>
      <c r="J10" s="4">
        <v>4.5830000000000002</v>
      </c>
      <c r="K10" s="1" t="s">
        <v>12</v>
      </c>
      <c r="L10">
        <v>0.51700000000000002</v>
      </c>
      <c r="M10" s="4">
        <f t="shared" si="4"/>
        <v>67.698912831076228</v>
      </c>
      <c r="N10">
        <v>1.2889999999999999</v>
      </c>
      <c r="O10" s="4">
        <f t="shared" si="5"/>
        <v>262.91555849850209</v>
      </c>
      <c r="P10" s="1" t="str">
        <f t="shared" si="6"/>
        <v>[0.517, 1.289]</v>
      </c>
      <c r="Q10" s="4" t="str">
        <f t="shared" si="7"/>
        <v>[67.699, 262.916]</v>
      </c>
    </row>
    <row r="11" spans="1:17" x14ac:dyDescent="0.2">
      <c r="A11" s="6" t="s">
        <v>17</v>
      </c>
      <c r="B11" t="s">
        <v>3</v>
      </c>
      <c r="C11" s="7">
        <v>12</v>
      </c>
      <c r="D11" s="4">
        <v>0.192</v>
      </c>
      <c r="E11" s="4">
        <f t="shared" si="0"/>
        <v>21.167051696490049</v>
      </c>
      <c r="F11" s="4">
        <v>5.6000000000000001E-2</v>
      </c>
      <c r="G11" s="4">
        <f t="shared" si="1"/>
        <v>5.7597683736611227</v>
      </c>
      <c r="H11" s="4" t="str">
        <f t="shared" si="2"/>
        <v>0.192±0.056</v>
      </c>
      <c r="I11" s="4" t="str">
        <f t="shared" si="3"/>
        <v>21.167±5.76</v>
      </c>
      <c r="J11" s="4">
        <v>3.423</v>
      </c>
      <c r="K11" s="1" t="s">
        <v>12</v>
      </c>
      <c r="L11">
        <v>8.2000000000000003E-2</v>
      </c>
      <c r="M11" s="4">
        <f t="shared" si="4"/>
        <v>8.5455809829549025</v>
      </c>
      <c r="N11">
        <v>0.30099999999999999</v>
      </c>
      <c r="O11" s="4">
        <f t="shared" si="5"/>
        <v>35.120934153801556</v>
      </c>
      <c r="P11" s="1" t="str">
        <f t="shared" si="6"/>
        <v>[0.082, 0.301]</v>
      </c>
      <c r="Q11" s="4" t="str">
        <f t="shared" si="7"/>
        <v>[8.546, 35.121]</v>
      </c>
    </row>
    <row r="12" spans="1:17" x14ac:dyDescent="0.2">
      <c r="A12" s="6"/>
      <c r="B12" t="s">
        <v>2</v>
      </c>
      <c r="C12" s="7"/>
      <c r="D12" s="4">
        <v>0.77600000000000002</v>
      </c>
      <c r="E12" s="4">
        <f t="shared" si="0"/>
        <v>117.27638049685454</v>
      </c>
      <c r="F12" s="4">
        <v>0.16700000000000001</v>
      </c>
      <c r="G12" s="4">
        <f t="shared" si="1"/>
        <v>18.175426530836148</v>
      </c>
      <c r="H12" s="4" t="str">
        <f t="shared" si="2"/>
        <v>0.776±0.167</v>
      </c>
      <c r="I12" s="4" t="str">
        <f t="shared" si="3"/>
        <v>117.276±18.175</v>
      </c>
      <c r="J12" s="4">
        <v>4.6470000000000002</v>
      </c>
      <c r="K12" s="1" t="s">
        <v>12</v>
      </c>
      <c r="L12">
        <v>0.44900000000000001</v>
      </c>
      <c r="M12" s="4">
        <f t="shared" si="4"/>
        <v>56.674465719945147</v>
      </c>
      <c r="N12">
        <v>1.103</v>
      </c>
      <c r="O12" s="4">
        <f t="shared" si="5"/>
        <v>201.31920542942723</v>
      </c>
      <c r="P12" s="1" t="str">
        <f t="shared" si="6"/>
        <v>[0.449, 1.103]</v>
      </c>
      <c r="Q12" s="4" t="str">
        <f t="shared" si="7"/>
        <v>[56.674, 201.319]</v>
      </c>
    </row>
    <row r="13" spans="1:17" x14ac:dyDescent="0.2">
      <c r="A13" s="6"/>
      <c r="B13" t="s">
        <v>4</v>
      </c>
      <c r="C13" s="7"/>
      <c r="D13" s="4">
        <v>1.004</v>
      </c>
      <c r="E13" s="4">
        <f t="shared" si="0"/>
        <v>172.91767310515334</v>
      </c>
      <c r="F13" s="4">
        <v>0.17499999999999999</v>
      </c>
      <c r="G13" s="4">
        <f t="shared" si="1"/>
        <v>19.124621661235807</v>
      </c>
      <c r="H13" s="4" t="str">
        <f t="shared" si="2"/>
        <v>1.004±0.175</v>
      </c>
      <c r="I13" s="4" t="str">
        <f t="shared" si="3"/>
        <v>172.918±19.125</v>
      </c>
      <c r="J13" s="4">
        <v>5.73</v>
      </c>
      <c r="K13" s="1" t="s">
        <v>12</v>
      </c>
      <c r="L13">
        <v>0.66100000000000003</v>
      </c>
      <c r="M13" s="4">
        <f t="shared" si="4"/>
        <v>93.672809445514687</v>
      </c>
      <c r="N13">
        <v>1.3480000000000001</v>
      </c>
      <c r="O13" s="4">
        <f t="shared" si="5"/>
        <v>284.97183893459788</v>
      </c>
      <c r="P13" s="1" t="str">
        <f t="shared" si="6"/>
        <v>[0.661, 1.348]</v>
      </c>
      <c r="Q13" s="4" t="str">
        <f t="shared" si="7"/>
        <v>[93.673, 284.972]</v>
      </c>
    </row>
    <row r="14" spans="1:17" x14ac:dyDescent="0.2">
      <c r="A14" s="6" t="s">
        <v>18</v>
      </c>
      <c r="B14" s="3" t="s">
        <v>3</v>
      </c>
      <c r="C14" s="7">
        <v>63</v>
      </c>
      <c r="D14" s="5">
        <v>-1.4999999999999999E-2</v>
      </c>
      <c r="E14" s="4">
        <f t="shared" si="0"/>
        <v>-1.4888060396937353</v>
      </c>
      <c r="F14" s="4">
        <v>7.0000000000000007E-2</v>
      </c>
      <c r="G14" s="4">
        <f t="shared" si="1"/>
        <v>7.2508181254216542</v>
      </c>
      <c r="H14" s="4" t="str">
        <f t="shared" si="2"/>
        <v>-0.015±0.07</v>
      </c>
      <c r="I14" s="4" t="str">
        <f t="shared" si="3"/>
        <v>-1.489±7.251</v>
      </c>
      <c r="J14" s="4">
        <v>-0.218</v>
      </c>
      <c r="K14" s="1">
        <v>0.82799999999999996</v>
      </c>
      <c r="L14">
        <v>-0.151</v>
      </c>
      <c r="M14" s="4">
        <f t="shared" si="4"/>
        <v>-14.015230134079449</v>
      </c>
      <c r="N14" s="4">
        <v>0.121</v>
      </c>
      <c r="O14" s="4">
        <f t="shared" si="5"/>
        <v>12.862491236734396</v>
      </c>
      <c r="P14" s="1" t="str">
        <f t="shared" si="6"/>
        <v>[-0.151, 0.121]</v>
      </c>
      <c r="Q14" s="4" t="str">
        <f t="shared" si="7"/>
        <v>[-14.015, 12.862]</v>
      </c>
    </row>
    <row r="15" spans="1:17" x14ac:dyDescent="0.2">
      <c r="A15" s="6"/>
      <c r="B15" s="3" t="s">
        <v>2</v>
      </c>
      <c r="C15" s="7"/>
      <c r="D15" s="5">
        <v>3.2000000000000001E-2</v>
      </c>
      <c r="E15" s="4">
        <f t="shared" si="0"/>
        <v>3.2517505305118322</v>
      </c>
      <c r="F15" s="4">
        <v>4.2999999999999997E-2</v>
      </c>
      <c r="G15" s="4">
        <f t="shared" si="1"/>
        <v>4.3937894850612613</v>
      </c>
      <c r="H15" s="4" t="str">
        <f t="shared" si="2"/>
        <v>0.032±0.043</v>
      </c>
      <c r="I15" s="4" t="str">
        <f t="shared" si="3"/>
        <v>3.252±4.394</v>
      </c>
      <c r="J15" s="4">
        <v>0.745</v>
      </c>
      <c r="K15" s="1">
        <v>0.45600000000000002</v>
      </c>
      <c r="L15">
        <v>-5.2999999999999999E-2</v>
      </c>
      <c r="M15" s="4">
        <f t="shared" si="4"/>
        <v>-5.1619987517701809</v>
      </c>
      <c r="N15" s="4">
        <v>0.11700000000000001</v>
      </c>
      <c r="O15" s="4">
        <f t="shared" si="5"/>
        <v>12.41194296905368</v>
      </c>
      <c r="P15" s="1" t="str">
        <f t="shared" si="6"/>
        <v>[-0.053, 0.117]</v>
      </c>
      <c r="Q15" s="4" t="str">
        <f t="shared" si="7"/>
        <v>[-5.162, 12.412]</v>
      </c>
    </row>
    <row r="16" spans="1:17" x14ac:dyDescent="0.2">
      <c r="A16" s="6"/>
      <c r="B16" s="3" t="s">
        <v>4</v>
      </c>
      <c r="C16" s="7"/>
      <c r="D16" s="5">
        <v>0.10100000000000001</v>
      </c>
      <c r="E16" s="4">
        <f t="shared" si="0"/>
        <v>10.627664176342355</v>
      </c>
      <c r="F16" s="4">
        <v>7.3999999999999996E-2</v>
      </c>
      <c r="G16" s="4">
        <f t="shared" si="1"/>
        <v>7.6806805496219877</v>
      </c>
      <c r="H16" s="4" t="str">
        <f t="shared" si="2"/>
        <v>0.101±0.074</v>
      </c>
      <c r="I16" s="4" t="str">
        <f t="shared" si="3"/>
        <v>10.628±7.681</v>
      </c>
      <c r="J16" s="4">
        <v>1.3580000000000001</v>
      </c>
      <c r="K16" s="1">
        <v>0.17399999999999999</v>
      </c>
      <c r="L16">
        <v>-4.4999999999999998E-2</v>
      </c>
      <c r="M16" s="4">
        <f t="shared" si="4"/>
        <v>-4.4002518166900035</v>
      </c>
      <c r="N16" s="4">
        <v>0.245</v>
      </c>
      <c r="O16" s="4">
        <f t="shared" si="5"/>
        <v>27.76213132048866</v>
      </c>
      <c r="P16" s="1" t="str">
        <f t="shared" si="6"/>
        <v>[-0.045, 0.245]</v>
      </c>
      <c r="Q16" s="4" t="str">
        <f t="shared" si="7"/>
        <v>[-4.4, 27.762]</v>
      </c>
    </row>
    <row r="17" spans="1:17" x14ac:dyDescent="0.2">
      <c r="A17" s="6" t="s">
        <v>19</v>
      </c>
      <c r="B17" s="3" t="s">
        <v>3</v>
      </c>
      <c r="C17" s="7">
        <v>37</v>
      </c>
      <c r="D17" s="5">
        <v>-0.158</v>
      </c>
      <c r="E17" s="4">
        <f t="shared" si="0"/>
        <v>-14.615021803151828</v>
      </c>
      <c r="F17" s="4">
        <v>4.7E-2</v>
      </c>
      <c r="G17" s="4">
        <f t="shared" si="1"/>
        <v>4.8122009079655692</v>
      </c>
      <c r="H17" s="4" t="str">
        <f t="shared" si="2"/>
        <v>-0.158±0.047</v>
      </c>
      <c r="I17" s="4" t="str">
        <f t="shared" si="3"/>
        <v>-14.615±4.812</v>
      </c>
      <c r="J17" s="4">
        <v>3.4</v>
      </c>
      <c r="K17" s="1" t="s">
        <v>12</v>
      </c>
      <c r="L17">
        <v>-0.25</v>
      </c>
      <c r="M17" s="4">
        <f t="shared" si="4"/>
        <v>-22.119921692859513</v>
      </c>
      <c r="N17" s="4">
        <v>-6.7000000000000004E-2</v>
      </c>
      <c r="O17" s="4">
        <f t="shared" si="5"/>
        <v>-6.4804798663223417</v>
      </c>
      <c r="P17" s="1" t="str">
        <f t="shared" si="6"/>
        <v>[-0.25, -0.067]</v>
      </c>
      <c r="Q17" s="4" t="str">
        <f t="shared" si="7"/>
        <v>[-22.12, -6.48]</v>
      </c>
    </row>
    <row r="18" spans="1:17" x14ac:dyDescent="0.2">
      <c r="A18" s="6"/>
      <c r="B18" s="3" t="s">
        <v>2</v>
      </c>
      <c r="C18" s="7"/>
      <c r="D18" s="5">
        <v>-7.0000000000000007E-2</v>
      </c>
      <c r="E18" s="4">
        <f t="shared" si="0"/>
        <v>-6.7606180094051727</v>
      </c>
      <c r="F18" s="4">
        <v>3.7999999999999999E-2</v>
      </c>
      <c r="G18" s="4">
        <f t="shared" si="1"/>
        <v>3.8731232878497668</v>
      </c>
      <c r="H18" s="4" t="str">
        <f t="shared" si="2"/>
        <v>-0.07±0.038</v>
      </c>
      <c r="I18" s="4" t="str">
        <f t="shared" si="3"/>
        <v>-6.761±3.873</v>
      </c>
      <c r="J18" s="4">
        <v>-1.8280000000000001</v>
      </c>
      <c r="K18" s="1">
        <v>6.8000000000000005E-2</v>
      </c>
      <c r="L18">
        <v>-0.14499999999999999</v>
      </c>
      <c r="M18" s="4">
        <f t="shared" si="4"/>
        <v>-13.49777068892587</v>
      </c>
      <c r="N18" s="4">
        <v>5.0000000000000001E-3</v>
      </c>
      <c r="O18" s="4">
        <f t="shared" si="5"/>
        <v>0.50125208594009596</v>
      </c>
      <c r="P18" s="1" t="str">
        <f t="shared" si="6"/>
        <v>[-0.145, 0.005]</v>
      </c>
      <c r="Q18" s="4" t="str">
        <f t="shared" si="7"/>
        <v>[-13.498, 0.501]</v>
      </c>
    </row>
    <row r="19" spans="1:17" x14ac:dyDescent="0.2">
      <c r="A19" s="6"/>
      <c r="B19" s="3" t="s">
        <v>4</v>
      </c>
      <c r="C19" s="7"/>
      <c r="D19" s="5">
        <v>-0.14799999999999999</v>
      </c>
      <c r="E19" s="4">
        <f t="shared" si="0"/>
        <v>-13.75688850579545</v>
      </c>
      <c r="F19" s="4">
        <v>4.5999999999999999E-2</v>
      </c>
      <c r="G19" s="4">
        <f t="shared" si="1"/>
        <v>4.7074410956937207</v>
      </c>
      <c r="H19" s="4" t="str">
        <f t="shared" si="2"/>
        <v>-0.148±0.046</v>
      </c>
      <c r="I19" s="4" t="str">
        <f t="shared" si="3"/>
        <v>-13.757±4.707</v>
      </c>
      <c r="J19" s="4">
        <v>-3.2519999999999998</v>
      </c>
      <c r="K19" s="1">
        <v>1E-3</v>
      </c>
      <c r="L19">
        <v>-0.23699999999999999</v>
      </c>
      <c r="M19" s="4">
        <f t="shared" si="4"/>
        <v>-21.100871198239023</v>
      </c>
      <c r="N19" s="4">
        <v>-5.8999999999999997E-2</v>
      </c>
      <c r="O19" s="4">
        <f t="shared" si="5"/>
        <v>-5.7293230842900282</v>
      </c>
      <c r="P19" s="1" t="str">
        <f t="shared" si="6"/>
        <v>[-0.237, -0.059]</v>
      </c>
      <c r="Q19" s="4" t="str">
        <f t="shared" si="7"/>
        <v>[-21.101, -5.729]</v>
      </c>
    </row>
    <row r="20" spans="1:17" x14ac:dyDescent="0.2">
      <c r="A20" s="6" t="s">
        <v>20</v>
      </c>
      <c r="B20" s="3" t="s">
        <v>3</v>
      </c>
      <c r="C20" s="7">
        <v>40</v>
      </c>
      <c r="D20" s="5">
        <v>-0.34100000000000003</v>
      </c>
      <c r="E20" s="4">
        <f t="shared" si="0"/>
        <v>-28.894109179359027</v>
      </c>
      <c r="F20" s="4">
        <v>0.09</v>
      </c>
      <c r="G20" s="4">
        <f t="shared" si="1"/>
        <v>9.4174283705210406</v>
      </c>
      <c r="H20" s="4" t="str">
        <f t="shared" si="2"/>
        <v>-0.341±0.09</v>
      </c>
      <c r="I20" s="4" t="str">
        <f t="shared" si="3"/>
        <v>-28.894±9.417</v>
      </c>
      <c r="J20" s="4">
        <v>-3.802</v>
      </c>
      <c r="K20" s="1" t="s">
        <v>12</v>
      </c>
      <c r="L20">
        <v>-0.51600000000000001</v>
      </c>
      <c r="M20" s="4">
        <f t="shared" si="4"/>
        <v>-40.309660732564204</v>
      </c>
      <c r="N20" s="4">
        <v>-0.16500000000000001</v>
      </c>
      <c r="O20" s="4">
        <f t="shared" si="5"/>
        <v>-15.210629591208413</v>
      </c>
      <c r="P20" s="1" t="str">
        <f t="shared" si="6"/>
        <v>[-0.516, -0.165]</v>
      </c>
      <c r="Q20" s="4" t="str">
        <f t="shared" si="7"/>
        <v>[-40.31, -15.211]</v>
      </c>
    </row>
    <row r="21" spans="1:17" x14ac:dyDescent="0.2">
      <c r="A21" s="6"/>
      <c r="B21" s="3" t="s">
        <v>2</v>
      </c>
      <c r="C21" s="7"/>
      <c r="D21" s="5">
        <v>-0.22700000000000001</v>
      </c>
      <c r="E21" s="4">
        <f t="shared" si="0"/>
        <v>-20.307921770986038</v>
      </c>
      <c r="F21" s="4">
        <v>0.10199999999999999</v>
      </c>
      <c r="G21" s="4">
        <f t="shared" si="1"/>
        <v>10.73834717279334</v>
      </c>
      <c r="H21" s="4" t="str">
        <f t="shared" si="2"/>
        <v>-0.227±0.102</v>
      </c>
      <c r="I21" s="4" t="str">
        <f t="shared" si="3"/>
        <v>-20.308±10.738</v>
      </c>
      <c r="J21" s="4">
        <v>-2.226</v>
      </c>
      <c r="K21" s="1">
        <v>2.5999999999999999E-2</v>
      </c>
      <c r="L21">
        <v>-0.42599999999999999</v>
      </c>
      <c r="M21" s="4">
        <f t="shared" si="4"/>
        <v>-34.68836578793244</v>
      </c>
      <c r="N21" s="4">
        <v>-2.7E-2</v>
      </c>
      <c r="O21" s="4">
        <f t="shared" si="5"/>
        <v>-2.6638758475663216</v>
      </c>
      <c r="P21" s="1" t="str">
        <f t="shared" si="6"/>
        <v>[-0.426, -0.027]</v>
      </c>
      <c r="Q21" s="4" t="str">
        <f t="shared" si="7"/>
        <v>[-34.688, -2.664]</v>
      </c>
    </row>
    <row r="22" spans="1:17" x14ac:dyDescent="0.2">
      <c r="A22" s="6"/>
      <c r="B22" s="3" t="s">
        <v>4</v>
      </c>
      <c r="C22" s="7"/>
      <c r="D22" s="5">
        <v>-0.40100000000000002</v>
      </c>
      <c r="E22" s="4">
        <f t="shared" si="0"/>
        <v>-33.034993896206544</v>
      </c>
      <c r="F22" s="4">
        <v>0.114</v>
      </c>
      <c r="G22" s="4">
        <f t="shared" si="1"/>
        <v>12.0752124884153</v>
      </c>
      <c r="H22" s="4" t="str">
        <f t="shared" si="2"/>
        <v>-0.401±0.114</v>
      </c>
      <c r="I22" s="4" t="str">
        <f t="shared" si="3"/>
        <v>-33.035±12.075</v>
      </c>
      <c r="J22" s="4">
        <v>-3.5169999999999999</v>
      </c>
      <c r="K22" s="1" t="s">
        <v>12</v>
      </c>
      <c r="L22">
        <v>-0.625</v>
      </c>
      <c r="M22" s="4">
        <f t="shared" si="4"/>
        <v>-46.473857148100976</v>
      </c>
      <c r="N22" s="4">
        <v>-0.17799999999999999</v>
      </c>
      <c r="O22" s="4">
        <f t="shared" si="5"/>
        <v>-16.305757651123187</v>
      </c>
      <c r="P22" s="1" t="str">
        <f t="shared" si="6"/>
        <v>[-0.625, -0.178]</v>
      </c>
      <c r="Q22" s="4" t="str">
        <f t="shared" si="7"/>
        <v>[-46.474, -16.306]</v>
      </c>
    </row>
  </sheetData>
  <mergeCells count="14">
    <mergeCell ref="A20:A22"/>
    <mergeCell ref="C20:C22"/>
    <mergeCell ref="C2:C4"/>
    <mergeCell ref="C5:C7"/>
    <mergeCell ref="C8:C10"/>
    <mergeCell ref="C11:C13"/>
    <mergeCell ref="C14:C16"/>
    <mergeCell ref="C17:C19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2025-09-23T19:03:07Z</dcterms:modified>
</cp:coreProperties>
</file>