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F19B2ABC-F75D-8849-AA05-96C0091B2EEC}" xr6:coauthVersionLast="47" xr6:coauthVersionMax="47" xr10:uidLastSave="{00000000-0000-0000-0000-000000000000}"/>
  <bookViews>
    <workbookView xWindow="70220" yWindow="660" windowWidth="25140" windowHeight="25020" xr2:uid="{8C0274CA-637A-D549-8DE8-7F2B3B672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O3" i="1"/>
  <c r="O4" i="1"/>
  <c r="O5" i="1"/>
  <c r="P5" i="1"/>
  <c r="O6" i="1"/>
  <c r="O7" i="1"/>
  <c r="O8" i="1"/>
  <c r="O9" i="1"/>
  <c r="O10" i="1"/>
  <c r="O11" i="1"/>
  <c r="O12" i="1"/>
  <c r="O13" i="1"/>
  <c r="O14" i="1"/>
  <c r="O15" i="1"/>
  <c r="O16" i="1"/>
  <c r="P16" i="1"/>
  <c r="O17" i="1"/>
  <c r="P17" i="1"/>
  <c r="O18" i="1"/>
  <c r="N3" i="1"/>
  <c r="N4" i="1"/>
  <c r="N5" i="1"/>
  <c r="N6" i="1"/>
  <c r="N7" i="1"/>
  <c r="N8" i="1"/>
  <c r="N9" i="1"/>
  <c r="N10" i="1"/>
  <c r="N11" i="1"/>
  <c r="N12" i="1"/>
  <c r="N13" i="1"/>
  <c r="N14" i="1"/>
  <c r="P14" i="1" s="1"/>
  <c r="N15" i="1"/>
  <c r="N16" i="1"/>
  <c r="N17" i="1"/>
  <c r="N18" i="1"/>
  <c r="L3" i="1"/>
  <c r="P3" i="1" s="1"/>
  <c r="L4" i="1"/>
  <c r="P4" i="1" s="1"/>
  <c r="L5" i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5" i="1"/>
  <c r="L16" i="1"/>
  <c r="L17" i="1"/>
  <c r="L18" i="1"/>
  <c r="D3" i="1"/>
  <c r="D4" i="1"/>
  <c r="D5" i="1"/>
  <c r="D6" i="1"/>
  <c r="D7" i="1"/>
  <c r="D8" i="1"/>
  <c r="D9" i="1"/>
  <c r="D10" i="1"/>
  <c r="D11" i="1"/>
  <c r="D12" i="1"/>
  <c r="H12" i="1" s="1"/>
  <c r="D13" i="1"/>
  <c r="D14" i="1"/>
  <c r="H14" i="1" s="1"/>
  <c r="D15" i="1"/>
  <c r="D16" i="1"/>
  <c r="D17" i="1"/>
  <c r="D18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O2" i="1"/>
  <c r="N2" i="1"/>
  <c r="L2" i="1"/>
  <c r="G2" i="1"/>
  <c r="F2" i="1"/>
  <c r="D2" i="1"/>
  <c r="P18" i="1" l="1"/>
  <c r="H17" i="1"/>
  <c r="H16" i="1"/>
  <c r="H15" i="1"/>
  <c r="H13" i="1"/>
  <c r="H11" i="1"/>
  <c r="H10" i="1"/>
  <c r="H9" i="1"/>
  <c r="H8" i="1"/>
  <c r="H7" i="1"/>
  <c r="H5" i="1"/>
  <c r="H4" i="1"/>
  <c r="H3" i="1"/>
  <c r="P2" i="1"/>
  <c r="H2" i="1"/>
  <c r="H18" i="1"/>
  <c r="H6" i="1"/>
</calcChain>
</file>

<file path=xl/sharedStrings.xml><?xml version="1.0" encoding="utf-8"?>
<sst xmlns="http://schemas.openxmlformats.org/spreadsheetml/2006/main" count="33" uniqueCount="33">
  <si>
    <t>variable</t>
  </si>
  <si>
    <t>estimate</t>
  </si>
  <si>
    <t>se</t>
  </si>
  <si>
    <t>zval</t>
  </si>
  <si>
    <t>pval</t>
  </si>
  <si>
    <t>ci.lb</t>
  </si>
  <si>
    <t>ci.ub</t>
  </si>
  <si>
    <t>k</t>
  </si>
  <si>
    <t>nmass</t>
  </si>
  <si>
    <t>narea</t>
  </si>
  <si>
    <t>pmass</t>
  </si>
  <si>
    <t>parea</t>
  </si>
  <si>
    <t>leaf_np</t>
  </si>
  <si>
    <t>marea</t>
  </si>
  <si>
    <t>ci_range</t>
  </si>
  <si>
    <t>estimate_se</t>
  </si>
  <si>
    <t>agb</t>
  </si>
  <si>
    <t>asat</t>
  </si>
  <si>
    <t>vcmax</t>
  </si>
  <si>
    <t>jmax</t>
  </si>
  <si>
    <t>jmax_vcmax</t>
  </si>
  <si>
    <t>pnue</t>
  </si>
  <si>
    <t>ppue</t>
  </si>
  <si>
    <t>total_biomass</t>
  </si>
  <si>
    <t>bgb</t>
  </si>
  <si>
    <t>rmf</t>
  </si>
  <si>
    <t>root_shoot</t>
  </si>
  <si>
    <t>estimate_perc</t>
  </si>
  <si>
    <t>se_perc</t>
  </si>
  <si>
    <t>estimate_se_perc</t>
  </si>
  <si>
    <t>ci.lb_perc</t>
  </si>
  <si>
    <t>ci.ub_perc</t>
  </si>
  <si>
    <t>ci_range_perc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</si>
</sst>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P18"/>
  <sheetViews>
    <sheetView tabSelected="1" topLeftCell="K1" zoomScale="210" zoomScaleNormal="210" workbookViewId="0">
      <selection activeCell="P2" sqref="P2:P18"/>
    </sheetView>
  </sheetViews>
  <sheetFormatPr baseColWidth="10" defaultRowHeight="16" x14ac:dyDescent="0.2"/>
  <cols>
    <col min="1" max="1" width="12.5" bestFit="1" customWidth="1"/>
    <col min="2" max="2" width="4.1640625" bestFit="1" customWidth="1"/>
    <col min="3" max="3" width="8.33203125" bestFit="1" customWidth="1"/>
    <col min="4" max="4" width="12.83203125" bestFit="1" customWidth="1"/>
    <col min="5" max="5" width="5.6640625" bestFit="1" customWidth="1"/>
    <col min="6" max="6" width="7.5" bestFit="1" customWidth="1"/>
    <col min="7" max="7" width="12" bestFit="1" customWidth="1"/>
    <col min="8" max="8" width="15.5" bestFit="1" customWidth="1"/>
    <col min="9" max="9" width="7.6640625" bestFit="1" customWidth="1"/>
    <col min="10" max="10" width="6.1640625" bestFit="1" customWidth="1"/>
    <col min="11" max="11" width="6.83203125" bestFit="1" customWidth="1"/>
    <col min="12" max="12" width="9.1640625" bestFit="1" customWidth="1"/>
    <col min="13" max="13" width="6.1640625" bestFit="1" customWidth="1"/>
    <col min="14" max="14" width="9.6640625" bestFit="1" customWidth="1"/>
    <col min="15" max="15" width="13" bestFit="1" customWidth="1"/>
    <col min="16" max="16" width="15.1640625" bestFit="1" customWidth="1"/>
  </cols>
  <sheetData>
    <row r="1" spans="1:16" x14ac:dyDescent="0.2">
      <c r="A1" t="s">
        <v>0</v>
      </c>
      <c r="B1" t="s">
        <v>7</v>
      </c>
      <c r="C1" t="s">
        <v>1</v>
      </c>
      <c r="D1" t="s">
        <v>27</v>
      </c>
      <c r="E1" t="s">
        <v>2</v>
      </c>
      <c r="F1" t="s">
        <v>28</v>
      </c>
      <c r="G1" t="s">
        <v>15</v>
      </c>
      <c r="H1" t="s">
        <v>29</v>
      </c>
      <c r="I1" t="s">
        <v>3</v>
      </c>
      <c r="J1" t="s">
        <v>4</v>
      </c>
      <c r="K1" t="s">
        <v>5</v>
      </c>
      <c r="L1" t="s">
        <v>30</v>
      </c>
      <c r="M1" t="s">
        <v>6</v>
      </c>
      <c r="N1" t="s">
        <v>31</v>
      </c>
      <c r="O1" t="s">
        <v>14</v>
      </c>
      <c r="P1" t="s">
        <v>32</v>
      </c>
    </row>
    <row r="2" spans="1:16" x14ac:dyDescent="0.2">
      <c r="A2" s="3" t="s">
        <v>13</v>
      </c>
      <c r="B2" s="3">
        <v>88</v>
      </c>
      <c r="C2" s="4">
        <v>-3.7999999999999999E-2</v>
      </c>
      <c r="D2" s="4">
        <f>(EXP(C2)-1)*100</f>
        <v>-3.728705910880048</v>
      </c>
      <c r="E2" s="4">
        <v>8.3000000000000004E-2</v>
      </c>
      <c r="F2" s="4">
        <f>(EXP(E2)-1)*100</f>
        <v>8.6541808548238119</v>
      </c>
      <c r="G2" s="4" t="str">
        <f>CONCATENATE(C2, "±", E2)</f>
        <v>-0.038±0.083</v>
      </c>
      <c r="H2" s="4" t="str">
        <f>CONCATENATE(ROUND(D2, 3), "±", ROUND(F2, 3))</f>
        <v>-3.729±8.654</v>
      </c>
      <c r="I2" s="4">
        <v>-0.45900000000000002</v>
      </c>
      <c r="J2" s="4">
        <v>0.64600000000000002</v>
      </c>
      <c r="K2" s="4">
        <v>-0.20100000000000001</v>
      </c>
      <c r="L2" s="4">
        <f>(EXP(K2)-1)*100</f>
        <v>-18.208756844614062</v>
      </c>
      <c r="M2" s="4">
        <v>0.125</v>
      </c>
      <c r="N2" s="4">
        <f>(EXP(M2)-1)*100</f>
        <v>13.314845306682631</v>
      </c>
      <c r="O2" s="2" t="str">
        <f>CONCATENATE("[",K2,", ",M2,"]")</f>
        <v>[-0.201, 0.125]</v>
      </c>
      <c r="P2" s="4" t="str">
        <f>CONCATENATE("[", ROUND(L2, 3), ", ", ROUND(N2, 3), "]")</f>
        <v>[-18.209, 13.315]</v>
      </c>
    </row>
    <row r="3" spans="1:16" x14ac:dyDescent="0.2">
      <c r="A3" s="3" t="s">
        <v>8</v>
      </c>
      <c r="B3" s="3">
        <v>139</v>
      </c>
      <c r="C3" s="1">
        <v>2.5999999999999999E-2</v>
      </c>
      <c r="D3" s="4">
        <f t="shared" ref="D3:D18" si="0">(EXP(C3)-1)*100</f>
        <v>2.6340948473442038</v>
      </c>
      <c r="E3" s="1">
        <v>6.2E-2</v>
      </c>
      <c r="F3" s="4">
        <f t="shared" ref="F3:F18" si="1">(EXP(E3)-1)*100</f>
        <v>6.3962344728033749</v>
      </c>
      <c r="G3" s="4" t="str">
        <f t="shared" ref="G3:G18" si="2">CONCATENATE(C3, "±", E3)</f>
        <v>0.026±0.062</v>
      </c>
      <c r="H3" s="4" t="str">
        <f t="shared" ref="H3:H18" si="3">CONCATENATE(ROUND(D3, 3), "±", ROUND(F3, 3))</f>
        <v>2.634±6.396</v>
      </c>
      <c r="I3" s="1">
        <v>0.42299999999999999</v>
      </c>
      <c r="J3" s="2">
        <v>0.67200000000000004</v>
      </c>
      <c r="K3">
        <v>-9.6000000000000002E-2</v>
      </c>
      <c r="L3" s="4">
        <f t="shared" ref="L3:L18" si="4">(EXP(K3)-1)*100</f>
        <v>-9.1535983931293803</v>
      </c>
      <c r="M3">
        <v>0.14899999999999999</v>
      </c>
      <c r="N3" s="4">
        <f t="shared" ref="N3:N18" si="5">(EXP(M3)-1)*100</f>
        <v>16.067298920908545</v>
      </c>
      <c r="O3" s="2" t="str">
        <f t="shared" ref="O3:O18" si="6">CONCATENATE("[",K3,", ",M3,"]")</f>
        <v>[-0.096, 0.149]</v>
      </c>
      <c r="P3" s="4" t="str">
        <f t="shared" ref="P3:P18" si="7">CONCATENATE("[", ROUND(L3, 3), ", ", ROUND(N3, 3), "]")</f>
        <v>[-9.154, 16.067]</v>
      </c>
    </row>
    <row r="4" spans="1:16" x14ac:dyDescent="0.2">
      <c r="A4" s="3" t="s">
        <v>9</v>
      </c>
      <c r="B4" s="3">
        <v>87</v>
      </c>
      <c r="C4" s="1">
        <v>-5.0999999999999997E-2</v>
      </c>
      <c r="D4" s="4">
        <f t="shared" si="0"/>
        <v>-4.9721329467573021</v>
      </c>
      <c r="E4" s="1">
        <v>0.17</v>
      </c>
      <c r="F4" s="4">
        <f t="shared" si="1"/>
        <v>18.530485132036546</v>
      </c>
      <c r="G4" s="4" t="str">
        <f t="shared" si="2"/>
        <v>-0.051±0.17</v>
      </c>
      <c r="H4" s="4" t="str">
        <f t="shared" si="3"/>
        <v>-4.972±18.53</v>
      </c>
      <c r="I4" s="1">
        <v>-0.29699999999999999</v>
      </c>
      <c r="J4" s="2">
        <v>0.76600000000000001</v>
      </c>
      <c r="K4">
        <v>-0.38400000000000001</v>
      </c>
      <c r="L4" s="4">
        <f t="shared" si="4"/>
        <v>-31.886857282045288</v>
      </c>
      <c r="M4">
        <v>0.28299999999999997</v>
      </c>
      <c r="N4" s="4">
        <f t="shared" si="5"/>
        <v>32.710516181715718</v>
      </c>
      <c r="O4" s="2" t="str">
        <f t="shared" si="6"/>
        <v>[-0.384, 0.283]</v>
      </c>
      <c r="P4" s="4" t="str">
        <f t="shared" si="7"/>
        <v>[-31.887, 32.711]</v>
      </c>
    </row>
    <row r="5" spans="1:16" x14ac:dyDescent="0.2">
      <c r="A5" s="3" t="s">
        <v>10</v>
      </c>
      <c r="B5" s="3">
        <v>133</v>
      </c>
      <c r="C5" s="1">
        <v>-0.11899999999999999</v>
      </c>
      <c r="D5" s="4">
        <f t="shared" si="0"/>
        <v>-11.219219923804991</v>
      </c>
      <c r="E5" s="1">
        <v>6.7000000000000004E-2</v>
      </c>
      <c r="F5" s="4">
        <f t="shared" si="1"/>
        <v>6.9295478174600245</v>
      </c>
      <c r="G5" s="4" t="str">
        <f t="shared" si="2"/>
        <v>-0.119±0.067</v>
      </c>
      <c r="H5" s="4" t="str">
        <f t="shared" si="3"/>
        <v>-11.219±6.93</v>
      </c>
      <c r="I5" s="1">
        <v>-1.7809999999999999</v>
      </c>
      <c r="J5" s="2">
        <v>7.4999999999999997E-2</v>
      </c>
      <c r="K5">
        <v>-0.249</v>
      </c>
      <c r="L5" s="4">
        <f t="shared" si="4"/>
        <v>-22.042002661529956</v>
      </c>
      <c r="M5">
        <v>1.2E-2</v>
      </c>
      <c r="N5" s="4">
        <f t="shared" si="5"/>
        <v>1.2072288866077807</v>
      </c>
      <c r="O5" s="2" t="str">
        <f t="shared" si="6"/>
        <v>[-0.249, 0.012]</v>
      </c>
      <c r="P5" s="4" t="str">
        <f t="shared" si="7"/>
        <v>[-22.042, 1.207]</v>
      </c>
    </row>
    <row r="6" spans="1:16" x14ac:dyDescent="0.2">
      <c r="A6" s="3" t="s">
        <v>11</v>
      </c>
      <c r="B6" s="3">
        <v>82</v>
      </c>
      <c r="C6" s="1">
        <v>-9.8000000000000004E-2</v>
      </c>
      <c r="D6" s="4">
        <f t="shared" si="0"/>
        <v>-9.3351096246079059</v>
      </c>
      <c r="E6" s="1">
        <v>0.18</v>
      </c>
      <c r="F6" s="4">
        <f t="shared" si="1"/>
        <v>19.721736312181015</v>
      </c>
      <c r="G6" s="4" t="str">
        <f t="shared" si="2"/>
        <v>-0.098±0.18</v>
      </c>
      <c r="H6" s="4" t="str">
        <f t="shared" si="3"/>
        <v>-9.335±19.722</v>
      </c>
      <c r="I6" s="1">
        <v>-0.54500000000000004</v>
      </c>
      <c r="J6" s="2">
        <v>0.58599999999999997</v>
      </c>
      <c r="K6">
        <v>-0.45</v>
      </c>
      <c r="L6" s="4">
        <f t="shared" si="4"/>
        <v>-36.237184837822667</v>
      </c>
      <c r="M6">
        <v>0.254</v>
      </c>
      <c r="N6" s="4">
        <f t="shared" si="5"/>
        <v>28.917180426780419</v>
      </c>
      <c r="O6" s="2" t="str">
        <f t="shared" si="6"/>
        <v>[-0.45, 0.254]</v>
      </c>
      <c r="P6" s="4" t="str">
        <f t="shared" si="7"/>
        <v>[-36.237, 28.917]</v>
      </c>
    </row>
    <row r="7" spans="1:16" x14ac:dyDescent="0.2">
      <c r="A7" s="3" t="s">
        <v>12</v>
      </c>
      <c r="B7" s="3">
        <v>118</v>
      </c>
      <c r="C7" s="1">
        <v>-0.51</v>
      </c>
      <c r="D7" s="4">
        <f t="shared" si="0"/>
        <v>-39.95044211877341</v>
      </c>
      <c r="E7" s="1">
        <v>0.185</v>
      </c>
      <c r="F7" s="4">
        <f t="shared" si="1"/>
        <v>20.321844012769532</v>
      </c>
      <c r="G7" s="4" t="str">
        <f t="shared" si="2"/>
        <v>-0.51±0.185</v>
      </c>
      <c r="H7" s="4" t="str">
        <f t="shared" si="3"/>
        <v>-39.95±20.322</v>
      </c>
      <c r="I7" s="1">
        <v>-2.7629999999999999</v>
      </c>
      <c r="J7" s="2">
        <v>6.0000000000000001E-3</v>
      </c>
      <c r="K7">
        <v>-0.872</v>
      </c>
      <c r="L7" s="4">
        <f t="shared" si="4"/>
        <v>-58.188551650608069</v>
      </c>
      <c r="M7">
        <v>-0.14799999999999999</v>
      </c>
      <c r="N7" s="4">
        <f t="shared" si="5"/>
        <v>-13.75688850579545</v>
      </c>
      <c r="O7" s="2" t="str">
        <f t="shared" si="6"/>
        <v>[-0.872, -0.148]</v>
      </c>
      <c r="P7" s="4" t="str">
        <f t="shared" si="7"/>
        <v>[-58.189, -13.757]</v>
      </c>
    </row>
    <row r="8" spans="1:16" x14ac:dyDescent="0.2">
      <c r="A8" s="3" t="s">
        <v>17</v>
      </c>
      <c r="B8" s="3">
        <v>85</v>
      </c>
      <c r="C8" s="1">
        <v>0.18</v>
      </c>
      <c r="D8" s="4">
        <f t="shared" si="0"/>
        <v>19.721736312181015</v>
      </c>
      <c r="E8" s="1">
        <v>0.248</v>
      </c>
      <c r="F8" s="4">
        <f t="shared" si="1"/>
        <v>28.145993219402122</v>
      </c>
      <c r="G8" s="4" t="str">
        <f t="shared" si="2"/>
        <v>0.18±0.248</v>
      </c>
      <c r="H8" s="4" t="str">
        <f t="shared" si="3"/>
        <v>19.722±28.146</v>
      </c>
      <c r="I8" s="1">
        <v>0.72699999999999998</v>
      </c>
      <c r="J8" s="2">
        <v>0.46700000000000003</v>
      </c>
      <c r="K8">
        <v>-0.30499999999999999</v>
      </c>
      <c r="L8" s="4">
        <f t="shared" si="4"/>
        <v>-26.287662560837223</v>
      </c>
      <c r="M8">
        <v>0.66500000000000004</v>
      </c>
      <c r="N8" s="4">
        <f t="shared" si="5"/>
        <v>94.449052133683111</v>
      </c>
      <c r="O8" s="2" t="str">
        <f t="shared" si="6"/>
        <v>[-0.305, 0.665]</v>
      </c>
      <c r="P8" s="4" t="str">
        <f t="shared" si="7"/>
        <v>[-26.288, 94.449]</v>
      </c>
    </row>
    <row r="9" spans="1:16" x14ac:dyDescent="0.2">
      <c r="A9" s="3" t="s">
        <v>18</v>
      </c>
      <c r="B9" s="3">
        <v>42</v>
      </c>
      <c r="C9" s="1">
        <v>0.155</v>
      </c>
      <c r="D9" s="4">
        <f t="shared" si="0"/>
        <v>16.765796110512497</v>
      </c>
      <c r="E9" s="1">
        <v>0.26600000000000001</v>
      </c>
      <c r="F9" s="4">
        <f t="shared" si="1"/>
        <v>30.473505868692797</v>
      </c>
      <c r="G9" s="4" t="str">
        <f t="shared" si="2"/>
        <v>0.155±0.266</v>
      </c>
      <c r="H9" s="4" t="str">
        <f t="shared" si="3"/>
        <v>16.766±30.474</v>
      </c>
      <c r="I9" s="1">
        <v>0.58399999999999996</v>
      </c>
      <c r="J9" s="2">
        <v>0.56000000000000005</v>
      </c>
      <c r="K9">
        <v>-0.36599999999999999</v>
      </c>
      <c r="L9" s="4">
        <f t="shared" si="4"/>
        <v>-30.649719879024417</v>
      </c>
      <c r="M9">
        <v>0.67600000000000005</v>
      </c>
      <c r="N9" s="4">
        <f t="shared" si="5"/>
        <v>96.599799128972592</v>
      </c>
      <c r="O9" s="2" t="str">
        <f t="shared" si="6"/>
        <v>[-0.366, 0.676]</v>
      </c>
      <c r="P9" s="4" t="str">
        <f t="shared" si="7"/>
        <v>[-30.65, 96.6]</v>
      </c>
    </row>
    <row r="10" spans="1:16" x14ac:dyDescent="0.2">
      <c r="A10" s="3" t="s">
        <v>19</v>
      </c>
      <c r="B10" s="3">
        <v>40</v>
      </c>
      <c r="C10" s="1">
        <v>0.14299999999999999</v>
      </c>
      <c r="D10" s="4">
        <f t="shared" si="0"/>
        <v>15.372980166601046</v>
      </c>
      <c r="E10" s="1">
        <v>0.29399999999999998</v>
      </c>
      <c r="F10" s="4">
        <f t="shared" si="1"/>
        <v>34.178390366697144</v>
      </c>
      <c r="G10" s="4" t="str">
        <f t="shared" si="2"/>
        <v>0.143±0.294</v>
      </c>
      <c r="H10" s="4" t="str">
        <f t="shared" si="3"/>
        <v>15.373±34.178</v>
      </c>
      <c r="I10" s="1">
        <v>0.48599999999999999</v>
      </c>
      <c r="J10" s="2">
        <v>0.627</v>
      </c>
      <c r="K10">
        <v>-0.433</v>
      </c>
      <c r="L10" s="4">
        <f t="shared" si="4"/>
        <v>-35.143950819502393</v>
      </c>
      <c r="M10">
        <v>0.71899999999999997</v>
      </c>
      <c r="N10" s="4">
        <f t="shared" si="5"/>
        <v>105.23798043075291</v>
      </c>
      <c r="O10" s="2" t="str">
        <f t="shared" si="6"/>
        <v>[-0.433, 0.719]</v>
      </c>
      <c r="P10" s="4" t="str">
        <f t="shared" si="7"/>
        <v>[-35.144, 105.238]</v>
      </c>
    </row>
    <row r="11" spans="1:16" x14ac:dyDescent="0.2">
      <c r="A11" s="3" t="s">
        <v>20</v>
      </c>
      <c r="B11" s="3">
        <v>32</v>
      </c>
      <c r="C11" s="1">
        <v>8.7999999999999995E-2</v>
      </c>
      <c r="D11" s="4">
        <f t="shared" si="0"/>
        <v>9.1988122028197505</v>
      </c>
      <c r="E11" s="1">
        <v>0.115</v>
      </c>
      <c r="F11" s="4">
        <f t="shared" si="1"/>
        <v>12.187343757193837</v>
      </c>
      <c r="G11" s="4" t="str">
        <f t="shared" si="2"/>
        <v>0.088±0.115</v>
      </c>
      <c r="H11" s="4" t="str">
        <f t="shared" si="3"/>
        <v>9.199±12.187</v>
      </c>
      <c r="I11" s="1">
        <v>0.76100000000000001</v>
      </c>
      <c r="J11" s="2">
        <v>0.44700000000000001</v>
      </c>
      <c r="K11">
        <v>-0.13800000000000001</v>
      </c>
      <c r="L11" s="4">
        <f t="shared" si="4"/>
        <v>-12.890130825420165</v>
      </c>
      <c r="M11">
        <v>0.313</v>
      </c>
      <c r="N11" s="4">
        <f t="shared" si="5"/>
        <v>36.752153102760523</v>
      </c>
      <c r="O11" s="2" t="str">
        <f t="shared" si="6"/>
        <v>[-0.138, 0.313]</v>
      </c>
      <c r="P11" s="4" t="str">
        <f t="shared" si="7"/>
        <v>[-12.89, 36.752]</v>
      </c>
    </row>
    <row r="12" spans="1:16" x14ac:dyDescent="0.2">
      <c r="A12" s="3" t="s">
        <v>21</v>
      </c>
      <c r="B12" s="3">
        <v>61</v>
      </c>
      <c r="C12" s="1">
        <v>0.14299999999999999</v>
      </c>
      <c r="D12" s="4">
        <f t="shared" si="0"/>
        <v>15.372980166601046</v>
      </c>
      <c r="E12" s="1">
        <v>0.40100000000000002</v>
      </c>
      <c r="F12" s="4">
        <f t="shared" si="1"/>
        <v>49.331726849996002</v>
      </c>
      <c r="G12" s="4" t="str">
        <f t="shared" si="2"/>
        <v>0.143±0.401</v>
      </c>
      <c r="H12" s="4" t="str">
        <f t="shared" si="3"/>
        <v>15.373±49.332</v>
      </c>
      <c r="I12" s="1">
        <v>0.35599999999999998</v>
      </c>
      <c r="J12" s="2">
        <v>0.72199999999999998</v>
      </c>
      <c r="K12">
        <v>-0.64300000000000002</v>
      </c>
      <c r="L12" s="4">
        <f t="shared" si="4"/>
        <v>-47.42870827842097</v>
      </c>
      <c r="M12">
        <v>0.92900000000000005</v>
      </c>
      <c r="N12" s="4">
        <f t="shared" si="5"/>
        <v>153.19759352725134</v>
      </c>
      <c r="O12" s="2" t="str">
        <f t="shared" si="6"/>
        <v>[-0.643, 0.929]</v>
      </c>
      <c r="P12" s="4" t="str">
        <f t="shared" si="7"/>
        <v>[-47.429, 153.198]</v>
      </c>
    </row>
    <row r="13" spans="1:16" x14ac:dyDescent="0.2">
      <c r="A13" s="3" t="s">
        <v>22</v>
      </c>
      <c r="B13" s="3">
        <v>62</v>
      </c>
      <c r="C13" s="1">
        <v>-0.11600000000000001</v>
      </c>
      <c r="D13" s="4">
        <f t="shared" si="0"/>
        <v>-10.952477670252737</v>
      </c>
      <c r="E13" s="1">
        <v>0.25800000000000001</v>
      </c>
      <c r="F13" s="4">
        <f t="shared" si="1"/>
        <v>29.433881862423771</v>
      </c>
      <c r="G13" s="4" t="str">
        <f t="shared" si="2"/>
        <v>-0.116±0.258</v>
      </c>
      <c r="H13" s="4" t="str">
        <f t="shared" si="3"/>
        <v>-10.952±29.434</v>
      </c>
      <c r="I13" s="1">
        <v>-0.44800000000000001</v>
      </c>
      <c r="J13" s="2">
        <v>0.65400000000000003</v>
      </c>
      <c r="K13">
        <v>-0.622</v>
      </c>
      <c r="L13" s="4">
        <f t="shared" si="4"/>
        <v>-46.313037610854046</v>
      </c>
      <c r="M13">
        <v>0.39100000000000001</v>
      </c>
      <c r="N13" s="4">
        <f t="shared" si="5"/>
        <v>47.845851341314713</v>
      </c>
      <c r="O13" s="2" t="str">
        <f t="shared" si="6"/>
        <v>[-0.622, 0.391]</v>
      </c>
      <c r="P13" s="4" t="str">
        <f t="shared" si="7"/>
        <v>[-46.313, 47.846]</v>
      </c>
    </row>
    <row r="14" spans="1:16" x14ac:dyDescent="0.2">
      <c r="A14" s="3" t="s">
        <v>23</v>
      </c>
      <c r="B14">
        <v>42</v>
      </c>
      <c r="C14" s="1">
        <v>0.13400000000000001</v>
      </c>
      <c r="D14" s="4">
        <f t="shared" si="0"/>
        <v>14.3392819644647</v>
      </c>
      <c r="E14" s="1">
        <v>0.104</v>
      </c>
      <c r="F14" s="4">
        <f t="shared" si="1"/>
        <v>10.960045491558246</v>
      </c>
      <c r="G14" s="4" t="str">
        <f t="shared" si="2"/>
        <v>0.134±0.104</v>
      </c>
      <c r="H14" s="4" t="str">
        <f t="shared" si="3"/>
        <v>14.339±10.96</v>
      </c>
      <c r="I14" s="1">
        <v>1.2889999999999999</v>
      </c>
      <c r="J14" s="2">
        <v>0.19700000000000001</v>
      </c>
      <c r="K14">
        <v>-7.0000000000000007E-2</v>
      </c>
      <c r="L14" s="4">
        <f t="shared" si="4"/>
        <v>-6.7606180094051727</v>
      </c>
      <c r="M14">
        <v>0.33700000000000002</v>
      </c>
      <c r="N14" s="4">
        <f t="shared" si="5"/>
        <v>40.073906373853532</v>
      </c>
      <c r="O14" s="2" t="str">
        <f t="shared" si="6"/>
        <v>[-0.07, 0.337]</v>
      </c>
      <c r="P14" s="4" t="str">
        <f t="shared" si="7"/>
        <v>[-6.761, 40.074]</v>
      </c>
    </row>
    <row r="15" spans="1:16" x14ac:dyDescent="0.2">
      <c r="A15" s="3" t="s">
        <v>16</v>
      </c>
      <c r="B15">
        <v>125</v>
      </c>
      <c r="C15" s="1">
        <v>0.182</v>
      </c>
      <c r="D15" s="4">
        <f t="shared" si="0"/>
        <v>19.961419387986833</v>
      </c>
      <c r="E15" s="1">
        <v>7.4999999999999997E-2</v>
      </c>
      <c r="F15" s="4">
        <f t="shared" si="1"/>
        <v>7.788415088463152</v>
      </c>
      <c r="G15" s="4" t="str">
        <f t="shared" si="2"/>
        <v>0.182±0.075</v>
      </c>
      <c r="H15" s="4" t="str">
        <f t="shared" si="3"/>
        <v>19.961±7.788</v>
      </c>
      <c r="I15" s="1">
        <v>2.4180000000000001</v>
      </c>
      <c r="J15" s="2">
        <v>1.6E-2</v>
      </c>
      <c r="K15">
        <v>3.5000000000000003E-2</v>
      </c>
      <c r="L15" s="4">
        <f>(EXP(K15)-1)*100</f>
        <v>3.5619708799623284</v>
      </c>
      <c r="M15">
        <v>0.33</v>
      </c>
      <c r="N15" s="4">
        <f t="shared" si="5"/>
        <v>39.096812846378029</v>
      </c>
      <c r="O15" s="2" t="str">
        <f t="shared" si="6"/>
        <v>[0.035, 0.33]</v>
      </c>
      <c r="P15" s="4" t="str">
        <f t="shared" si="7"/>
        <v>[3.562, 39.097]</v>
      </c>
    </row>
    <row r="16" spans="1:16" x14ac:dyDescent="0.2">
      <c r="A16" s="3" t="s">
        <v>24</v>
      </c>
      <c r="B16">
        <v>63</v>
      </c>
      <c r="C16" s="1">
        <v>3.9E-2</v>
      </c>
      <c r="D16" s="4">
        <f t="shared" si="0"/>
        <v>3.9770483650157784</v>
      </c>
      <c r="E16" s="1">
        <v>0.09</v>
      </c>
      <c r="F16" s="4">
        <f t="shared" si="1"/>
        <v>9.4174283705210406</v>
      </c>
      <c r="G16" s="4" t="str">
        <f t="shared" si="2"/>
        <v>0.039±0.09</v>
      </c>
      <c r="H16" s="4" t="str">
        <f t="shared" si="3"/>
        <v>3.977±9.417</v>
      </c>
      <c r="I16" s="1">
        <v>0.42899999999999999</v>
      </c>
      <c r="J16" s="2">
        <v>0.66800000000000004</v>
      </c>
      <c r="K16">
        <v>-0.13800000000000001</v>
      </c>
      <c r="L16" s="4">
        <f t="shared" si="4"/>
        <v>-12.890130825420165</v>
      </c>
      <c r="M16">
        <v>0.216</v>
      </c>
      <c r="N16" s="4">
        <f t="shared" si="5"/>
        <v>24.110237900067165</v>
      </c>
      <c r="O16" s="2" t="str">
        <f t="shared" si="6"/>
        <v>[-0.138, 0.216]</v>
      </c>
      <c r="P16" s="4" t="str">
        <f t="shared" si="7"/>
        <v>[-12.89, 24.11]</v>
      </c>
    </row>
    <row r="17" spans="1:16" x14ac:dyDescent="0.2">
      <c r="A17" s="3" t="s">
        <v>25</v>
      </c>
      <c r="B17">
        <v>40</v>
      </c>
      <c r="C17" s="1">
        <v>0.128</v>
      </c>
      <c r="D17" s="4">
        <f t="shared" si="0"/>
        <v>13.655300269706029</v>
      </c>
      <c r="E17" s="1">
        <v>0.13900000000000001</v>
      </c>
      <c r="F17" s="4">
        <f t="shared" si="1"/>
        <v>14.91241000036052</v>
      </c>
      <c r="G17" s="4" t="str">
        <f t="shared" si="2"/>
        <v>0.128±0.139</v>
      </c>
      <c r="H17" s="4" t="str">
        <f t="shared" si="3"/>
        <v>13.655±14.912</v>
      </c>
      <c r="I17" s="1">
        <v>0.92</v>
      </c>
      <c r="J17" s="2">
        <v>0.35799999999999998</v>
      </c>
      <c r="K17">
        <v>-0.14499999999999999</v>
      </c>
      <c r="L17" s="4">
        <f t="shared" si="4"/>
        <v>-13.49777068892587</v>
      </c>
      <c r="M17">
        <v>0.40100000000000002</v>
      </c>
      <c r="N17" s="4">
        <f t="shared" si="5"/>
        <v>49.331726849996002</v>
      </c>
      <c r="O17" s="2" t="str">
        <f t="shared" si="6"/>
        <v>[-0.145, 0.401]</v>
      </c>
      <c r="P17" s="4" t="str">
        <f t="shared" si="7"/>
        <v>[-13.498, 49.332]</v>
      </c>
    </row>
    <row r="18" spans="1:16" x14ac:dyDescent="0.2">
      <c r="A18" s="3" t="s">
        <v>26</v>
      </c>
      <c r="B18">
        <v>37</v>
      </c>
      <c r="C18" s="1">
        <v>0.122</v>
      </c>
      <c r="D18" s="4">
        <f t="shared" si="0"/>
        <v>12.975410178031876</v>
      </c>
      <c r="E18" s="1">
        <v>0.129</v>
      </c>
      <c r="F18" s="4">
        <f t="shared" si="1"/>
        <v>13.769012416573156</v>
      </c>
      <c r="G18" s="4" t="str">
        <f t="shared" si="2"/>
        <v>0.122±0.129</v>
      </c>
      <c r="H18" s="4" t="str">
        <f t="shared" si="3"/>
        <v>12.975±13.769</v>
      </c>
      <c r="I18" s="1">
        <v>0.94</v>
      </c>
      <c r="J18" s="2">
        <v>0.34699999999999998</v>
      </c>
      <c r="K18">
        <v>-0.13200000000000001</v>
      </c>
      <c r="L18" s="4">
        <f t="shared" si="4"/>
        <v>-12.365900492062675</v>
      </c>
      <c r="M18">
        <v>0.375</v>
      </c>
      <c r="N18" s="4">
        <f t="shared" si="5"/>
        <v>45.499141461820123</v>
      </c>
      <c r="O18" s="2" t="str">
        <f t="shared" si="6"/>
        <v>[-0.132, 0.375]</v>
      </c>
      <c r="P18" s="4" t="str">
        <f t="shared" si="7"/>
        <v>[-12.366, 45.499]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2025-09-23T19:32:58Z</dcterms:modified>
</cp:coreProperties>
</file>