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Ege\Documents\GitHub\Design-Optimisation\"/>
    </mc:Choice>
  </mc:AlternateContent>
  <xr:revisionPtr revIDLastSave="0" documentId="8_{E2B198A6-243E-48D7-8BE9-D4CE86A8B335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Triangular" sheetId="1" r:id="rId1"/>
  </sheets>
  <definedNames>
    <definedName name="solver_adj" localSheetId="0" hidden="1">Triangular!$C$6,Triangular!$C$8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Triangular!$C$10</definedName>
    <definedName name="solver_lhs2" localSheetId="0" hidden="1">Triangular!$C$11</definedName>
    <definedName name="solver_lhs3" localSheetId="0" hidden="1">Triangular!$C$4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Triangular!$C$2</definedName>
    <definedName name="solver_rhs2" localSheetId="0" hidden="1">Triangular!$C$3</definedName>
    <definedName name="solver_rhs3" localSheetId="0" hidden="1">Triangular!$C$12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s="1"/>
  <c r="C17" i="1"/>
  <c r="C10" i="1"/>
  <c r="C9" i="1"/>
  <c r="C11" i="1" s="1"/>
  <c r="C13" i="1" l="1"/>
  <c r="C1" i="1"/>
  <c r="C18" i="1" s="1"/>
  <c r="C14" i="1" l="1"/>
  <c r="C15" i="1" s="1"/>
  <c r="C16" i="1" s="1"/>
  <c r="C12" i="1"/>
</calcChain>
</file>

<file path=xl/sharedStrings.xml><?xml version="1.0" encoding="utf-8"?>
<sst xmlns="http://schemas.openxmlformats.org/spreadsheetml/2006/main" count="21" uniqueCount="21">
  <si>
    <t>Volume of Box (mm^3)</t>
  </si>
  <si>
    <t>Width of the Box (mm)</t>
  </si>
  <si>
    <t>Depth of the Box (mm)</t>
  </si>
  <si>
    <t>Height of the Box (mm)</t>
  </si>
  <si>
    <t>Height of Cylinder (mm)</t>
  </si>
  <si>
    <t>Volume of Cylinder (mm^3) (check)</t>
  </si>
  <si>
    <r>
      <t>Total Amount of Cylinders (</t>
    </r>
    <r>
      <rPr>
        <sz val="11"/>
        <color rgb="FFFF0000"/>
        <rFont val="Calibri"/>
        <family val="2"/>
        <scheme val="minor"/>
      </rPr>
      <t>m*n*p)</t>
    </r>
  </si>
  <si>
    <r>
      <t xml:space="preserve">Amount of Cylinders in Stack </t>
    </r>
    <r>
      <rPr>
        <sz val="11"/>
        <color rgb="FFFF0000"/>
        <rFont val="Calibri"/>
        <family val="2"/>
        <scheme val="minor"/>
      </rPr>
      <t>(p)</t>
    </r>
  </si>
  <si>
    <r>
      <t>Number of columns</t>
    </r>
    <r>
      <rPr>
        <sz val="11"/>
        <color rgb="FFFF0000"/>
        <rFont val="Calibri"/>
        <family val="2"/>
        <scheme val="minor"/>
      </rPr>
      <t>(n)</t>
    </r>
  </si>
  <si>
    <r>
      <t xml:space="preserve">No of circles in columns </t>
    </r>
    <r>
      <rPr>
        <sz val="11"/>
        <color rgb="FFFF0000"/>
        <rFont val="Calibri"/>
        <family val="2"/>
        <scheme val="minor"/>
      </rPr>
      <t>(m)</t>
    </r>
  </si>
  <si>
    <t>Allowable Dimension accord dimensions (for m)</t>
  </si>
  <si>
    <t>Allowable Dimensions accord dimensions (n)</t>
  </si>
  <si>
    <t>Allowable Dimensions accord dimensions (p)</t>
  </si>
  <si>
    <t>Total Volume of Cylinders (mm^3)</t>
  </si>
  <si>
    <t>Density Ratio</t>
  </si>
  <si>
    <r>
      <t xml:space="preserve">Radius of Cylinder (mm) </t>
    </r>
    <r>
      <rPr>
        <sz val="11"/>
        <color rgb="FFFF0000"/>
        <rFont val="Calibri"/>
        <family val="2"/>
        <scheme val="minor"/>
      </rPr>
      <t>(r)</t>
    </r>
  </si>
  <si>
    <t>Limit of Triangular Combination</t>
  </si>
  <si>
    <t>Limit of Box</t>
  </si>
  <si>
    <t>Optimal Radius of each can</t>
  </si>
  <si>
    <t>Optimal Height of each can</t>
  </si>
  <si>
    <t>Number of Cans that can be fitted within the Crate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</si>
</sst>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20">
    <xf numFmtId="0" fontId="0" fillId="0" borderId="0" xfId="0"/>
    <xf numFmtId="0" fontId="0" fillId="0" borderId="0" xfId="0" applyNumberFormat="1"/>
    <xf numFmtId="0" fontId="3" fillId="3" borderId="1" xfId="2"/>
    <xf numFmtId="0" fontId="4" fillId="2" borderId="1" xfId="1" applyFont="1" applyAlignment="1">
      <alignment horizontal="center"/>
    </xf>
    <xf numFmtId="0" fontId="0" fillId="5" borderId="0" xfId="0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64" fontId="0" fillId="10" borderId="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73479</xdr:colOff>
      <xdr:row>12</xdr:row>
      <xdr:rowOff>125186</xdr:rowOff>
    </xdr:from>
    <xdr:to>
      <xdr:col>25</xdr:col>
      <xdr:colOff>484962</xdr:colOff>
      <xdr:row>36</xdr:row>
      <xdr:rowOff>10329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19077-219D-463A-AC94-B714FE60C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79729" y="2411186"/>
          <a:ext cx="6534697" cy="44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7</xdr:row>
      <xdr:rowOff>180975</xdr:rowOff>
    </xdr:from>
    <xdr:to>
      <xdr:col>25</xdr:col>
      <xdr:colOff>516946</xdr:colOff>
      <xdr:row>11</xdr:row>
      <xdr:rowOff>95523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158472-AF4C-48C0-ADDB-90446963B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91950" y="1514475"/>
          <a:ext cx="6422446" cy="676548"/>
        </a:xfrm>
        <a:prstGeom prst="rect">
          <a:avLst/>
        </a:prstGeom>
      </xdr:spPr>
    </xdr:pic>
    <xdr:clientData/>
  </xdr:twoCellAnchor>
  <xdr:twoCellAnchor editAs="oneCell">
    <xdr:from>
      <xdr:col>23</xdr:col>
      <xdr:colOff>47224</xdr:colOff>
      <xdr:row>30</xdr:row>
      <xdr:rowOff>55230</xdr:rowOff>
    </xdr:from>
    <xdr:to>
      <xdr:col>29</xdr:col>
      <xdr:colOff>411335</xdr:colOff>
      <xdr:row>33</xdr:row>
      <xdr:rowOff>64755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22D30EE-E39C-49AA-B8FC-6714419DE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459" y="5770230"/>
          <a:ext cx="399481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224117</xdr:colOff>
          <xdr:row>11</xdr:row>
          <xdr:rowOff>67236</xdr:rowOff>
        </xdr:from>
        <xdr:to>
          <xdr:col>30</xdr:col>
          <xdr:colOff>201705</xdr:colOff>
          <xdr:row>29</xdr:row>
          <xdr:rowOff>67236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9339AB6F-0755-4AEB-9F25-4A34EDCF2C9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:$C$18" spid="_x0000_s103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7055352" y="2162736"/>
              <a:ext cx="4213412" cy="3429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18</xdr:col>
      <xdr:colOff>33618</xdr:colOff>
      <xdr:row>33</xdr:row>
      <xdr:rowOff>134470</xdr:rowOff>
    </xdr:from>
    <xdr:to>
      <xdr:col>24</xdr:col>
      <xdr:colOff>595593</xdr:colOff>
      <xdr:row>55</xdr:row>
      <xdr:rowOff>143995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81C2E0-EE80-474F-ADAF-1B1F28021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9265" y="6420970"/>
          <a:ext cx="4192681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2"/>
  <sheetViews>
    <sheetView tabSelected="1" zoomScale="85" zoomScaleNormal="85" workbookViewId="0">
      <selection activeCell="F27" sqref="F27"/>
    </sheetView>
  </sheetViews>
  <sheetFormatPr defaultRowHeight="15" x14ac:dyDescent="0.25"/>
  <cols>
    <col min="1" max="1" width="7.7109375" customWidth="1"/>
    <col min="2" max="2" width="48.5703125" bestFit="1" customWidth="1"/>
    <col min="3" max="3" width="14.5703125" bestFit="1" customWidth="1"/>
  </cols>
  <sheetData>
    <row r="1" spans="2:5" x14ac:dyDescent="0.25">
      <c r="B1" s="4" t="s">
        <v>0</v>
      </c>
      <c r="C1" s="5">
        <f>C2*C3*C4</f>
        <v>384555119.38424003</v>
      </c>
      <c r="E1" s="1"/>
    </row>
    <row r="2" spans="2:5" x14ac:dyDescent="0.25">
      <c r="B2" s="6" t="s">
        <v>1</v>
      </c>
      <c r="C2" s="7">
        <v>828.67700000000002</v>
      </c>
    </row>
    <row r="3" spans="2:5" x14ac:dyDescent="0.25">
      <c r="B3" s="6" t="s">
        <v>2</v>
      </c>
      <c r="C3" s="7">
        <v>828.67700000000002</v>
      </c>
    </row>
    <row r="4" spans="2:5" x14ac:dyDescent="0.25">
      <c r="B4" s="6" t="s">
        <v>3</v>
      </c>
      <c r="C4" s="7">
        <v>560</v>
      </c>
    </row>
    <row r="5" spans="2:5" x14ac:dyDescent="0.25">
      <c r="B5" s="8" t="s">
        <v>5</v>
      </c>
      <c r="C5" s="9">
        <f>PI()*((C6)^2)*C7</f>
        <v>500000</v>
      </c>
    </row>
    <row r="6" spans="2:5" x14ac:dyDescent="0.25">
      <c r="B6" s="10" t="s">
        <v>15</v>
      </c>
      <c r="C6" s="11">
        <v>33.1</v>
      </c>
    </row>
    <row r="7" spans="2:5" x14ac:dyDescent="0.25">
      <c r="B7" s="10" t="s">
        <v>4</v>
      </c>
      <c r="C7" s="11">
        <f>(500000)/(PI()*(C6)^2)</f>
        <v>145.26605552331151</v>
      </c>
    </row>
    <row r="8" spans="2:5" x14ac:dyDescent="0.25">
      <c r="B8" s="10" t="s">
        <v>9</v>
      </c>
      <c r="C8" s="11">
        <v>11</v>
      </c>
    </row>
    <row r="9" spans="2:5" x14ac:dyDescent="0.25">
      <c r="B9" s="10" t="s">
        <v>8</v>
      </c>
      <c r="C9" s="11">
        <f>(2*C8+1+SQRT(3))/SQRT(3)</f>
        <v>14.279056191361395</v>
      </c>
    </row>
    <row r="10" spans="2:5" x14ac:dyDescent="0.25">
      <c r="B10" s="12" t="s">
        <v>10</v>
      </c>
      <c r="C10" s="13">
        <f>(2*C8+1)*C6</f>
        <v>761.30000000000007</v>
      </c>
    </row>
    <row r="11" spans="2:5" x14ac:dyDescent="0.25">
      <c r="B11" s="12" t="s">
        <v>11</v>
      </c>
      <c r="C11" s="13">
        <f>(2+(C9-1)*SQRT(3))*C6</f>
        <v>827.50000000000011</v>
      </c>
    </row>
    <row r="12" spans="2:5" x14ac:dyDescent="0.25">
      <c r="B12" s="12" t="s">
        <v>12</v>
      </c>
      <c r="C12" s="13">
        <f>C13*C7</f>
        <v>560</v>
      </c>
    </row>
    <row r="13" spans="2:5" x14ac:dyDescent="0.25">
      <c r="B13" s="8" t="s">
        <v>7</v>
      </c>
      <c r="C13" s="9">
        <f>C4/C7</f>
        <v>3.8549955664634554</v>
      </c>
    </row>
    <row r="14" spans="2:5" x14ac:dyDescent="0.25">
      <c r="B14" s="8" t="s">
        <v>6</v>
      </c>
      <c r="C14" s="9">
        <f>C8*C9*C13</f>
        <v>605.50268142078801</v>
      </c>
    </row>
    <row r="15" spans="2:5" x14ac:dyDescent="0.25">
      <c r="B15" s="8" t="s">
        <v>13</v>
      </c>
      <c r="C15" s="9">
        <f>C14*C5</f>
        <v>302751340.71039402</v>
      </c>
    </row>
    <row r="16" spans="2:5" x14ac:dyDescent="0.25">
      <c r="B16" s="14" t="s">
        <v>14</v>
      </c>
      <c r="C16" s="15">
        <f>C15/C1</f>
        <v>0.78727684394155928</v>
      </c>
    </row>
    <row r="17" spans="2:3" x14ac:dyDescent="0.25">
      <c r="B17" s="16" t="s">
        <v>16</v>
      </c>
      <c r="C17" s="17">
        <f>PI()/(2*SQRT(3))</f>
        <v>0.90689968211710892</v>
      </c>
    </row>
    <row r="18" spans="2:3" x14ac:dyDescent="0.25">
      <c r="B18" s="18" t="s">
        <v>17</v>
      </c>
      <c r="C18" s="19">
        <f>C1*C17</f>
        <v>348752915.52607417</v>
      </c>
    </row>
    <row r="20" spans="2:3" x14ac:dyDescent="0.25">
      <c r="B20" s="3" t="s">
        <v>18</v>
      </c>
      <c r="C20" s="2">
        <v>33.1</v>
      </c>
    </row>
    <row r="21" spans="2:3" x14ac:dyDescent="0.25">
      <c r="B21" s="3" t="s">
        <v>19</v>
      </c>
      <c r="C21" s="2">
        <v>145.30000000000001</v>
      </c>
    </row>
    <row r="22" spans="2:3" x14ac:dyDescent="0.25">
      <c r="B22" s="3" t="s">
        <v>20</v>
      </c>
      <c r="C22" s="2">
        <v>605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</dc:creator>
  <cp:lastModifiedBy>Ege</cp:lastModifiedBy>
  <dcterms:created xsi:type="dcterms:W3CDTF">2015-06-05T18:17:20Z</dcterms:created>
  <dcterms:modified xsi:type="dcterms:W3CDTF">2020-10-09T12:26:40Z</dcterms:modified>
</cp:coreProperties>
</file>