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cuments\Earl Christian Yu\Data Science\Data Science Projects (GitHub)\psa-fies-report-makeover\"/>
    </mc:Choice>
  </mc:AlternateContent>
  <xr:revisionPtr revIDLastSave="0" documentId="13_ncr:1_{C067726E-4D3B-469E-8A88-671AA4CBE7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lide 1A" sheetId="12" r:id="rId1"/>
    <sheet name="Slide 1B" sheetId="13" r:id="rId2"/>
    <sheet name="Slide 2A" sheetId="11" r:id="rId3"/>
    <sheet name="Slide 2B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4" l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5" i="14"/>
  <c r="C10" i="13"/>
  <c r="E26" i="12"/>
  <c r="E25" i="12"/>
  <c r="E6" i="11"/>
  <c r="E7" i="11"/>
  <c r="E8" i="11"/>
  <c r="E9" i="11"/>
  <c r="E10" i="11"/>
  <c r="E11" i="11"/>
  <c r="E12" i="11"/>
  <c r="E13" i="11"/>
  <c r="E14" i="11"/>
  <c r="E5" i="11"/>
</calcChain>
</file>

<file path=xl/sharedStrings.xml><?xml version="1.0" encoding="utf-8"?>
<sst xmlns="http://schemas.openxmlformats.org/spreadsheetml/2006/main" count="59" uniqueCount="55">
  <si>
    <t>Income</t>
  </si>
  <si>
    <t>Expenditure</t>
  </si>
  <si>
    <t>Wage/Salaries</t>
  </si>
  <si>
    <t>Entrepreneurial Activities</t>
  </si>
  <si>
    <t>Net Share</t>
  </si>
  <si>
    <t>Cash Receipts from Abroad</t>
  </si>
  <si>
    <t>Cash Receipts from Domestic Source</t>
  </si>
  <si>
    <t>Rentals Received</t>
  </si>
  <si>
    <t>Interest</t>
  </si>
  <si>
    <t>Pension</t>
  </si>
  <si>
    <t>Dividends</t>
  </si>
  <si>
    <t>Other Sources</t>
  </si>
  <si>
    <t>Net Receipts</t>
  </si>
  <si>
    <t>Received as Gifts</t>
  </si>
  <si>
    <t>Imputed Rent</t>
  </si>
  <si>
    <t>At Current Prices</t>
  </si>
  <si>
    <t>At Constant 2018 Prices</t>
  </si>
  <si>
    <t>NCR</t>
  </si>
  <si>
    <t>CAR</t>
  </si>
  <si>
    <t>I - Ilocos</t>
  </si>
  <si>
    <t>III - Central Luzon</t>
  </si>
  <si>
    <t>IVA - CALABARZON</t>
  </si>
  <si>
    <t>IVB - MIMAROPA</t>
  </si>
  <si>
    <t>V - Bicol</t>
  </si>
  <si>
    <t>VI - Western Visayas</t>
  </si>
  <si>
    <t>VII - Central Visayas</t>
  </si>
  <si>
    <t>VIII - Eastern Visayas</t>
  </si>
  <si>
    <t>IX - Zamboanga</t>
  </si>
  <si>
    <t>X - Northern Mindanao</t>
  </si>
  <si>
    <t>XI - Davao</t>
  </si>
  <si>
    <t>XII - SOCCSKSARGEN</t>
  </si>
  <si>
    <t>BARMM</t>
  </si>
  <si>
    <t>Region</t>
  </si>
  <si>
    <t>% Change</t>
  </si>
  <si>
    <t>Decile Group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</si>
  <si>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</si>
  <si>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</si>
  <si>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</si>
  <si>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</si>
  <si>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</si>
  <si>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</si>
  <si>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</si>
  <si>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</si>
  <si>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</si>
  <si>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</si>
  <si>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Others</t>
  </si>
  <si>
    <t>Average Family Income and Expenditure at Current Prices: 2018 and 2021</t>
  </si>
  <si>
    <t>Total Family Income by Source of Income: 2021</t>
  </si>
  <si>
    <t>Source</t>
  </si>
  <si>
    <t>Percentage</t>
  </si>
  <si>
    <t>Average Family Income by Decile Group: 2018 and 2021</t>
  </si>
  <si>
    <t>Gini Coefficient by Region: 2018 and 2021</t>
  </si>
  <si>
    <t>PH</t>
  </si>
  <si>
    <t>II - Cagayan Valley</t>
  </si>
  <si>
    <t>XIII - CARAGA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</si>
</sst>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2"/>
      <scheme val="minor"/>
    </font>
    <font>
      <sz val="2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4" xfId="0" applyBorder="1"/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2" fillId="0" borderId="0" xfId="1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'Slide 1A'!$B$25</c:f>
              <c:strCache>
                <c:ptCount val="1"/>
                <c:pt idx="0">
                  <c:v>Income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'Slide 1A'!$C$24:$D$24</c:f>
              <c:numCache>
                <c:formatCode>General</c:formatCode>
                <c:ptCount val="2"/>
                <c:pt idx="0">
                  <c:v>2018</c:v>
                </c:pt>
                <c:pt idx="1">
                  <c:v>2021</c:v>
                </c:pt>
              </c:numCache>
            </c:numRef>
          </c:cat>
          <c:val>
            <c:numRef>
              <c:f>'Slide 1A'!$C$25:$D$25</c:f>
              <c:numCache>
                <c:formatCode>General</c:formatCode>
                <c:ptCount val="2"/>
                <c:pt idx="0">
                  <c:v>313.35000000000002</c:v>
                </c:pt>
                <c:pt idx="1">
                  <c:v>307.19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4849-A61B-42A45BE5A911}"/>
            </c:ext>
          </c:extLst>
        </c:ser>
        <c:ser>
          <c:idx val="1"/>
          <c:order val="1"/>
          <c:tx>
            <c:strRef>
              <c:f>'Slide 1A'!$B$26</c:f>
              <c:strCache>
                <c:ptCount val="1"/>
                <c:pt idx="0">
                  <c:v>Expenditure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'Slide 1A'!$C$24:$D$24</c:f>
              <c:numCache>
                <c:formatCode>General</c:formatCode>
                <c:ptCount val="2"/>
                <c:pt idx="0">
                  <c:v>2018</c:v>
                </c:pt>
                <c:pt idx="1">
                  <c:v>2021</c:v>
                </c:pt>
              </c:numCache>
            </c:numRef>
          </c:cat>
          <c:val>
            <c:numRef>
              <c:f>'Slide 1A'!$C$26:$D$26</c:f>
              <c:numCache>
                <c:formatCode>General</c:formatCode>
                <c:ptCount val="2"/>
                <c:pt idx="0">
                  <c:v>238.64</c:v>
                </c:pt>
                <c:pt idx="1">
                  <c:v>228.8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1-4849-A61B-42A45BE5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52192"/>
        <c:axId val="1217453152"/>
      </c:lineChart>
      <c:catAx>
        <c:axId val="12174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53152"/>
        <c:crosses val="autoZero"/>
        <c:auto val="1"/>
        <c:lblAlgn val="ctr"/>
        <c:lblOffset val="100"/>
        <c:noMultiLvlLbl val="0"/>
      </c:catAx>
      <c:valAx>
        <c:axId val="121745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5D-4A06-AFFA-2E4E993D7948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5D-4A06-AFFA-2E4E993D7948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5D-4A06-AFFA-2E4E993D794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5D-4A06-AFFA-2E4E993D7948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5D-4A06-AFFA-2E4E993D7948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5D-4A06-AFFA-2E4E993D79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25D-4A06-AFFA-2E4E993D79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11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25D-4A06-AFFA-2E4E993D79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11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25D-4A06-AFFA-2E4E993D794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11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25D-4A06-AFFA-2E4E993D794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1100" b="0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1702129131089"/>
                      <c:h val="0.1198945981554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25D-4A06-AFFA-2E4E993D794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25D-4A06-AFFA-2E4E993D7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'Slide 1B'!$B$5:$B$10</c:f>
              <c:strCache>
                <c:ptCount val="6"/>
                <c:pt idx="0">
                  <c:v>Wage/Salaries</c:v>
                </c:pt>
                <c:pt idx="1">
                  <c:v>Entrepreneurial Activities</c:v>
                </c:pt>
                <c:pt idx="2">
                  <c:v>Imputed Rent</c:v>
                </c:pt>
                <c:pt idx="3">
                  <c:v>Cash Receipts from Abroad</c:v>
                </c:pt>
                <c:pt idx="4">
                  <c:v>Cash Receipts from Domestic Source</c:v>
                </c:pt>
                <c:pt idx="5">
                  <c:v>Others</c:v>
                </c:pt>
              </c:strCache>
            </c:strRef>
          </c:cat>
          <c:val>
            <c:numRef>
              <c:f>'Slide 1B'!$C$5:$C$10</c:f>
              <c:numCache>
                <c:formatCode>0.0%</c:formatCode>
                <c:ptCount val="6"/>
                <c:pt idx="0">
                  <c:v>0.52600000000000002</c:v>
                </c:pt>
                <c:pt idx="1">
                  <c:v>0.17100000000000001</c:v>
                </c:pt>
                <c:pt idx="2">
                  <c:v>9.6000000000000002E-2</c:v>
                </c:pt>
                <c:pt idx="3">
                  <c:v>7.2000000000000008E-2</c:v>
                </c:pt>
                <c:pt idx="4">
                  <c:v>5.2999999999999999E-2</c:v>
                </c:pt>
                <c:pt idx="5">
                  <c:v>8.2000000000000017E-2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D-4A06-AFFA-2E4E993D79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'Slide 1B'!$B$5</c:f>
              <c:strCache>
                <c:ptCount val="1"/>
                <c:pt idx="0">
                  <c:v>Wage/Salaries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'Slide 1B'!$C$5</c:f>
              <c:numCache>
                <c:formatCode>0.0%</c:formatCode>
                <c:ptCount val="1"/>
                <c:pt idx="0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A44-B837-9723D5B9BC9D}"/>
            </c:ext>
          </c:extLst>
        </c:ser>
        <c:ser>
          <c:idx val="1"/>
          <c:order val="1"/>
          <c:tx>
            <c:strRef>
              <c:f>'Slide 1B'!$B$6</c:f>
              <c:strCache>
                <c:ptCount val="1"/>
                <c:pt idx="0">
                  <c:v>Entrepreneurial Activities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'Slide 1B'!$C$6</c:f>
              <c:numCache>
                <c:formatCode>0.0%</c:formatCode>
                <c:ptCount val="1"/>
                <c:pt idx="0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8-4A44-B837-9723D5B9BC9D}"/>
            </c:ext>
          </c:extLst>
        </c:ser>
        <c:ser>
          <c:idx val="2"/>
          <c:order val="2"/>
          <c:tx>
            <c:strRef>
              <c:f>'Slide 1B'!$B$7</c:f>
              <c:strCache>
                <c:ptCount val="1"/>
                <c:pt idx="0">
                  <c:v>Imputed Rent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'Slide 1B'!$C$7</c:f>
              <c:numCache>
                <c:formatCode>0.0%</c:formatCode>
                <c:ptCount val="1"/>
                <c:pt idx="0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8-4A44-B837-9723D5B9BC9D}"/>
            </c:ext>
          </c:extLst>
        </c:ser>
        <c:ser>
          <c:idx val="3"/>
          <c:order val="3"/>
          <c:tx>
            <c:strRef>
              <c:f>'Slide 1B'!$B$8</c:f>
              <c:strCache>
                <c:ptCount val="1"/>
                <c:pt idx="0">
                  <c:v>Cash Receipts from Abroad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'Slide 1B'!$C$8</c:f>
              <c:numCache>
                <c:formatCode>0.0%</c:formatCode>
                <c:ptCount val="1"/>
                <c:pt idx="0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8-4A44-B837-9723D5B9BC9D}"/>
            </c:ext>
          </c:extLst>
        </c:ser>
        <c:ser>
          <c:idx val="4"/>
          <c:order val="4"/>
          <c:tx>
            <c:strRef>
              <c:f>'Slide 1B'!$B$9</c:f>
              <c:strCache>
                <c:ptCount val="1"/>
                <c:pt idx="0">
                  <c:v>Cash Receipts from Domestic Source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'Slide 1B'!$C$9</c:f>
              <c:numCache>
                <c:formatCode>0.0%</c:formatCode>
                <c:ptCount val="1"/>
                <c:pt idx="0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D8-4A44-B837-9723D5B9BC9D}"/>
            </c:ext>
          </c:extLst>
        </c:ser>
        <c:ser>
          <c:idx val="5"/>
          <c:order val="5"/>
          <c:tx>
            <c:strRef>
              <c:f>'Slide 1B'!$B$10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'Slide 1B'!$C$4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'Slide 1B'!$C$10</c:f>
              <c:numCache>
                <c:formatCode>0.0%</c:formatCode>
                <c:ptCount val="1"/>
                <c:pt idx="0">
                  <c:v>8.2000000000000017E-2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D8-4A44-B837-9723D5B9B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1892144"/>
        <c:axId val="131878224"/>
      </c:barChart>
      <c:catAx>
        <c:axId val="13189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78224"/>
        <c:crosses val="autoZero"/>
        <c:auto val="1"/>
        <c:lblAlgn val="ctr"/>
        <c:lblOffset val="100"/>
        <c:noMultiLvlLbl val="0"/>
      </c:catAx>
      <c:valAx>
        <c:axId val="131878224"/>
        <c:scaling>
          <c:orientation val="minMax"/>
          <c:max val="1"/>
        </c:scaling>
        <c:delete val="1"/>
        <c:axPos val="l"/>
        <c:numFmt formatCode="0.0%" sourceLinked="1"/>
        <c:majorTickMark val="out"/>
        <c:minorTickMark val="none"/>
        <c:tickLblPos val="nextTo"/>
        <c:crossAx val="131892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2A'!$E$4</c:f>
              <c:strCache>
                <c:ptCount val="1"/>
                <c:pt idx="0">
                  <c:v>% Change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040-9AF6-C19F56EC75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13-4040-9AF6-C19F56EC75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040-9AF6-C19F56EC75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13-4040-9AF6-C19F56EC75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040-9AF6-C19F56EC754F}"/>
              </c:ext>
            </c:extLst>
          </c:dPt>
          <c:cat>
            <c:strRef>
              <c:f>'Slide 2A'!$B$5:$B$14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'Slide 2A'!$E$5:$E$14</c:f>
              <c:numCache>
                <c:formatCode>0%</c:formatCode>
                <c:ptCount val="10"/>
                <c:pt idx="0">
                  <c:v>2.2563017803631347E-2</c:v>
                </c:pt>
                <c:pt idx="1">
                  <c:v>5.4039074407648435E-2</c:v>
                </c:pt>
                <c:pt idx="2">
                  <c:v>4.5789724072312188E-2</c:v>
                </c:pt>
                <c:pt idx="3">
                  <c:v>2.716675114039524E-2</c:v>
                </c:pt>
                <c:pt idx="4">
                  <c:v>1.1776207616762235E-2</c:v>
                </c:pt>
                <c:pt idx="5">
                  <c:v>-3.0846566891351568E-3</c:v>
                </c:pt>
                <c:pt idx="6">
                  <c:v>-1.7608716801245317E-2</c:v>
                </c:pt>
                <c:pt idx="7">
                  <c:v>-2.4809880804703033E-2</c:v>
                </c:pt>
                <c:pt idx="8">
                  <c:v>-3.9519297434712275E-2</c:v>
                </c:pt>
                <c:pt idx="9">
                  <c:v>-6.1677868597318497E-2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3-4040-9AF6-C19F56EC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762100912"/>
        <c:axId val="1762101872"/>
      </c:barChart>
      <c:catAx>
        <c:axId val="1762100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01872"/>
        <c:crosses val="autoZero"/>
        <c:auto val="1"/>
        <c:lblAlgn val="ctr"/>
        <c:lblOffset val="100"/>
        <c:noMultiLvlLbl val="0"/>
      </c:catAx>
      <c:valAx>
        <c:axId val="176210187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'Slide 2B'!$B$5</c:f>
              <c:strCache>
                <c:ptCount val="1"/>
                <c:pt idx="0">
                  <c:v>PH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'Slide 2B'!$C$4:$D$4</c:f>
              <c:numCache>
                <c:formatCode>General</c:formatCode>
                <c:ptCount val="2"/>
                <c:pt idx="0">
                  <c:v>2018</c:v>
                </c:pt>
                <c:pt idx="1">
                  <c:v>2021</c:v>
                </c:pt>
              </c:numCache>
            </c:numRef>
          </c:cat>
          <c:val>
            <c:numRef>
              <c:f>'Slide 2B'!$C$5:$D$5</c:f>
              <c:numCache>
                <c:formatCode>General</c:formatCode>
                <c:ptCount val="2"/>
                <c:pt idx="0" formatCode="0.0000">
                  <c:v>0.42670000000000002</c:v>
                </c:pt>
                <c:pt idx="1">
                  <c:v>0.41189999999999999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62-481F-B923-D506B351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53264"/>
        <c:axId val="131861904"/>
      </c:lineChart>
      <c:catAx>
        <c:axId val="1318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904"/>
        <c:crosses val="autoZero"/>
        <c:auto val="1"/>
        <c:lblAlgn val="ctr"/>
        <c:lblOffset val="100"/>
        <c:noMultiLvlLbl val="0"/>
      </c:catAx>
      <c:valAx>
        <c:axId val="131861904"/>
        <c:scaling>
          <c:orientation val="minMax"/>
          <c:min val="0.4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238126</xdr:colOff>
      <xdr:row>3</xdr:row>
      <xdr:rowOff>85883</xdr:rowOff>
    </xdr:from>
    <xdr:to>
      <xdr:col>11</xdr:col>
      <xdr:colOff>314326</xdr:colOff>
      <xdr:row>21</xdr:row>
      <xdr:rowOff>94424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8C5CD-C475-65B0-13D0-40CE2832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6" y="790733"/>
          <a:ext cx="6743700" cy="326609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1176336</xdr:colOff>
      <xdr:row>22</xdr:row>
      <xdr:rowOff>133349</xdr:rowOff>
    </xdr:from>
    <xdr:to>
      <xdr:col>9</xdr:col>
      <xdr:colOff>619125</xdr:colOff>
      <xdr:row>45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E5F47-6DAE-3E51-7470-FCDE0D0A2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2</xdr:row>
      <xdr:rowOff>142875</xdr:rowOff>
    </xdr:from>
    <xdr:to>
      <xdr:col>14</xdr:col>
      <xdr:colOff>201526</xdr:colOff>
      <xdr:row>25</xdr:row>
      <xdr:rowOff>124805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20E4A-F099-D174-9ABD-20027AC4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666750"/>
          <a:ext cx="7288126" cy="4144355"/>
        </a:xfrm>
        <a:prstGeom prst="rect">
          <a:avLst/>
        </a:prstGeom>
      </xdr:spPr>
    </xdr:pic>
    <xdr:clientData/>
  </xdr:twoCellAnchor>
  <xdr:twoCellAnchor>
    <xdr:from>
      <xdr:col>6</xdr:col>
      <xdr:colOff>200024</xdr:colOff>
      <xdr:row>26</xdr:row>
      <xdr:rowOff>95249</xdr:rowOff>
    </xdr:from>
    <xdr:to>
      <xdr:col>13</xdr:col>
      <xdr:colOff>152400</xdr:colOff>
      <xdr:row>50</xdr:row>
      <xdr:rowOff>89534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0369F-5E08-BA31-3103-549910555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19</xdr:row>
      <xdr:rowOff>66674</xdr:rowOff>
    </xdr:from>
    <xdr:to>
      <xdr:col>1</xdr:col>
      <xdr:colOff>1352550</xdr:colOff>
      <xdr:row>45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3AB85-092D-8623-6929-2C8880FC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600074</xdr:colOff>
      <xdr:row>2</xdr:row>
      <xdr:rowOff>161925</xdr:rowOff>
    </xdr:from>
    <xdr:to>
      <xdr:col>13</xdr:col>
      <xdr:colOff>515593</xdr:colOff>
      <xdr:row>23</xdr:row>
      <xdr:rowOff>149987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EC934-91CA-62C4-DF96-808AA82C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4" y="685800"/>
          <a:ext cx="6925919" cy="3788537"/>
        </a:xfrm>
        <a:prstGeom prst="rect">
          <a:avLst/>
        </a:prstGeom>
      </xdr:spPr>
    </xdr:pic>
    <xdr:clientData/>
  </xdr:twoCellAnchor>
  <xdr:twoCellAnchor>
    <xdr:from>
      <xdr:col>5</xdr:col>
      <xdr:colOff>481012</xdr:colOff>
      <xdr:row>25</xdr:row>
      <xdr:rowOff>66674</xdr:rowOff>
    </xdr:from>
    <xdr:to>
      <xdr:col>12</xdr:col>
      <xdr:colOff>506412</xdr:colOff>
      <xdr:row>47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8D537-F738-DBE0-4162-DD1939AC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24</xdr:row>
      <xdr:rowOff>66674</xdr:rowOff>
    </xdr:from>
    <xdr:to>
      <xdr:col>5</xdr:col>
      <xdr:colOff>323851</xdr:colOff>
      <xdr:row>44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0D4DD4-3F89-7F11-AEA5-167A26811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47625</xdr:colOff>
      <xdr:row>2</xdr:row>
      <xdr:rowOff>76200</xdr:rowOff>
    </xdr:from>
    <xdr:to>
      <xdr:col>12</xdr:col>
      <xdr:colOff>99967</xdr:colOff>
      <xdr:row>22</xdr:row>
      <xdr:rowOff>85725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FF8237-0244-6818-E757-9F6903D97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600075"/>
          <a:ext cx="6453142" cy="362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D121-C6CF-4E2E-A8BA-1B4D09B63D62}">
  <dimension ref="B2:E26"/>
  <sheetViews>
    <sheetView showGridLines="0" tabSelected="1" zoomScaleNormal="100" workbookViewId="0"/>
  </sheetViews>
  <sheetFormatPr defaultColWidth="17.5" defaultRowHeight="14.25" x14ac:dyDescent="0.2"/>
  <sheetData>
    <row r="2" spans="2:5" ht="27" x14ac:dyDescent="0.35">
      <c r="B2" s="4" t="s">
        <v>46</v>
      </c>
    </row>
    <row r="4" spans="2:5" x14ac:dyDescent="0.2">
      <c r="B4" s="2"/>
      <c r="C4" s="2"/>
      <c r="D4" s="5" t="s">
        <v>0</v>
      </c>
      <c r="E4" s="5" t="s">
        <v>1</v>
      </c>
    </row>
    <row r="5" spans="2:5" x14ac:dyDescent="0.2">
      <c r="B5" t="s">
        <v>15</v>
      </c>
      <c r="C5" s="6">
        <v>2018</v>
      </c>
      <c r="D5">
        <v>313.35000000000002</v>
      </c>
      <c r="E5">
        <v>238.64</v>
      </c>
    </row>
    <row r="6" spans="2:5" x14ac:dyDescent="0.2">
      <c r="B6" s="2"/>
      <c r="C6" s="7">
        <v>2021</v>
      </c>
      <c r="D6" s="2">
        <v>307.19</v>
      </c>
      <c r="E6" s="2">
        <v>228.8</v>
      </c>
    </row>
    <row r="7" spans="2:5" x14ac:dyDescent="0.2">
      <c r="B7" t="s">
        <v>16</v>
      </c>
      <c r="C7" s="8">
        <v>2018</v>
      </c>
      <c r="D7">
        <v>313.35000000000002</v>
      </c>
      <c r="E7">
        <v>238.64</v>
      </c>
    </row>
    <row r="8" spans="2:5" x14ac:dyDescent="0.2">
      <c r="C8" s="8">
        <v>2021</v>
      </c>
      <c r="D8">
        <v>282.08</v>
      </c>
      <c r="E8">
        <v>210.1</v>
      </c>
    </row>
    <row r="24" spans="2:5" x14ac:dyDescent="0.2">
      <c r="B24" s="2"/>
      <c r="C24" s="5">
        <v>2018</v>
      </c>
      <c r="D24" s="5">
        <v>2021</v>
      </c>
      <c r="E24" s="5" t="s">
        <v>33</v>
      </c>
    </row>
    <row r="25" spans="2:5" x14ac:dyDescent="0.2">
      <c r="B25" s="3" t="s">
        <v>0</v>
      </c>
      <c r="C25">
        <v>313.35000000000002</v>
      </c>
      <c r="D25">
        <v>307.19</v>
      </c>
      <c r="E25" s="1">
        <f>D25/C25-1</f>
        <v>-1.9658528801659525E-2</v>
      </c>
    </row>
    <row r="26" spans="2:5" x14ac:dyDescent="0.2">
      <c r="B26" s="3" t="s">
        <v>1</v>
      </c>
      <c r="C26">
        <v>238.64</v>
      </c>
      <c r="D26">
        <v>228.8</v>
      </c>
      <c r="E26" s="1">
        <f>D26/C26-1</f>
        <v>-4.1233657391887224E-2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DBAC-F767-45F2-8BA8-5E1804655499}">
  <dimension ref="B2:C18"/>
  <sheetViews>
    <sheetView showGridLines="0" workbookViewId="0">
      <selection activeCell="C34" sqref="C34"/>
    </sheetView>
  </sheetViews>
  <sheetFormatPr defaultColWidth="11.875" defaultRowHeight="14.25" x14ac:dyDescent="0.2"/>
  <cols>
    <col min="2" max="2" width="33.125" customWidth="1"/>
  </cols>
  <sheetData>
    <row r="2" spans="2:3" ht="27" x14ac:dyDescent="0.35">
      <c r="B2" s="4" t="s">
        <v>47</v>
      </c>
    </row>
    <row r="4" spans="2:3" x14ac:dyDescent="0.2">
      <c r="B4" s="2" t="s">
        <v>48</v>
      </c>
      <c r="C4" s="5" t="s">
        <v>49</v>
      </c>
    </row>
    <row r="5" spans="2:3" x14ac:dyDescent="0.2">
      <c r="B5" t="s">
        <v>2</v>
      </c>
      <c r="C5" s="9">
        <v>0.52600000000000002</v>
      </c>
    </row>
    <row r="6" spans="2:3" x14ac:dyDescent="0.2">
      <c r="B6" t="s">
        <v>3</v>
      </c>
      <c r="C6" s="9">
        <v>0.17100000000000001</v>
      </c>
    </row>
    <row r="7" spans="2:3" x14ac:dyDescent="0.2">
      <c r="B7" t="s">
        <v>14</v>
      </c>
      <c r="C7" s="9">
        <v>9.6000000000000002E-2</v>
      </c>
    </row>
    <row r="8" spans="2:3" x14ac:dyDescent="0.2">
      <c r="B8" t="s">
        <v>5</v>
      </c>
      <c r="C8" s="9">
        <v>7.2000000000000008E-2</v>
      </c>
    </row>
    <row r="9" spans="2:3" x14ac:dyDescent="0.2">
      <c r="B9" t="s">
        <v>6</v>
      </c>
      <c r="C9" s="9">
        <v>5.2999999999999999E-2</v>
      </c>
    </row>
    <row r="10" spans="2:3" x14ac:dyDescent="0.2">
      <c r="B10" t="s">
        <v>45</v>
      </c>
      <c r="C10" s="10">
        <f>SUM(C11:C18)</f>
        <v>8.2000000000000017E-2</v>
      </c>
    </row>
    <row r="11" spans="2:3" x14ac:dyDescent="0.2">
      <c r="B11" t="s">
        <v>9</v>
      </c>
      <c r="C11" s="9">
        <v>3.1E-2</v>
      </c>
    </row>
    <row r="12" spans="2:3" x14ac:dyDescent="0.2">
      <c r="B12" t="s">
        <v>13</v>
      </c>
      <c r="C12" s="9">
        <v>2.4E-2</v>
      </c>
    </row>
    <row r="13" spans="2:3" x14ac:dyDescent="0.2">
      <c r="B13" t="s">
        <v>12</v>
      </c>
      <c r="C13" s="9">
        <v>1.1000000000000001E-2</v>
      </c>
    </row>
    <row r="14" spans="2:3" x14ac:dyDescent="0.2">
      <c r="B14" t="s">
        <v>7</v>
      </c>
      <c r="C14" s="9">
        <v>6.9999999999999993E-3</v>
      </c>
    </row>
    <row r="15" spans="2:3" x14ac:dyDescent="0.2">
      <c r="B15" t="s">
        <v>4</v>
      </c>
      <c r="C15" s="9">
        <v>5.0000000000000001E-3</v>
      </c>
    </row>
    <row r="16" spans="2:3" x14ac:dyDescent="0.2">
      <c r="B16" t="s">
        <v>10</v>
      </c>
      <c r="C16" s="9">
        <v>2E-3</v>
      </c>
    </row>
    <row r="17" spans="2:3" x14ac:dyDescent="0.2">
      <c r="B17" t="s">
        <v>8</v>
      </c>
      <c r="C17" s="9">
        <v>1E-3</v>
      </c>
    </row>
    <row r="18" spans="2:3" x14ac:dyDescent="0.2">
      <c r="B18" t="s">
        <v>11</v>
      </c>
      <c r="C18" s="9">
        <v>1E-3</v>
      </c>
    </row>
  </sheetData>
  <sortState xmlns:xlrd2="http://schemas.microsoft.com/office/spreadsheetml/2017/richdata2" ref="B5:C17">
    <sortCondition descending="1" ref="C5:C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77AA-FC71-4B4B-A9FF-5A52C86E1FF8}">
  <dimension ref="B2:E14"/>
  <sheetViews>
    <sheetView showGridLines="0" workbookViewId="0"/>
  </sheetViews>
  <sheetFormatPr defaultColWidth="11.5" defaultRowHeight="14.25" x14ac:dyDescent="0.2"/>
  <sheetData>
    <row r="2" spans="2:5" ht="27" x14ac:dyDescent="0.35">
      <c r="B2" s="4" t="s">
        <v>50</v>
      </c>
    </row>
    <row r="4" spans="2:5" x14ac:dyDescent="0.2">
      <c r="B4" s="2" t="s">
        <v>34</v>
      </c>
      <c r="C4" s="2">
        <v>2018</v>
      </c>
      <c r="D4" s="2">
        <v>2021</v>
      </c>
      <c r="E4" s="5" t="s">
        <v>33</v>
      </c>
    </row>
    <row r="5" spans="2:5" x14ac:dyDescent="0.2">
      <c r="B5" t="s">
        <v>35</v>
      </c>
      <c r="C5">
        <v>113.46</v>
      </c>
      <c r="D5">
        <v>116.02</v>
      </c>
      <c r="E5" s="1">
        <f t="shared" ref="E5:E14" si="0">D5/C5-1</f>
        <v>2.2563017803631347E-2</v>
      </c>
    </row>
    <row r="6" spans="2:5" x14ac:dyDescent="0.2">
      <c r="B6" t="s">
        <v>36</v>
      </c>
      <c r="C6">
        <v>144.34</v>
      </c>
      <c r="D6">
        <v>152.13999999999999</v>
      </c>
      <c r="E6" s="1">
        <f t="shared" si="0"/>
        <v>5.4039074407648435E-2</v>
      </c>
    </row>
    <row r="7" spans="2:5" x14ac:dyDescent="0.2">
      <c r="B7" t="s">
        <v>37</v>
      </c>
      <c r="C7">
        <v>168.16</v>
      </c>
      <c r="D7">
        <v>175.86</v>
      </c>
      <c r="E7" s="1">
        <f t="shared" si="0"/>
        <v>4.5789724072312188E-2</v>
      </c>
    </row>
    <row r="8" spans="2:5" x14ac:dyDescent="0.2">
      <c r="B8" t="s">
        <v>38</v>
      </c>
      <c r="C8">
        <v>197.3</v>
      </c>
      <c r="D8">
        <v>202.66</v>
      </c>
      <c r="E8" s="1">
        <f t="shared" si="0"/>
        <v>2.716675114039524E-2</v>
      </c>
    </row>
    <row r="9" spans="2:5" x14ac:dyDescent="0.2">
      <c r="B9" t="s">
        <v>39</v>
      </c>
      <c r="C9">
        <v>225.03</v>
      </c>
      <c r="D9">
        <v>227.68</v>
      </c>
      <c r="E9" s="1">
        <f t="shared" si="0"/>
        <v>1.1776207616762235E-2</v>
      </c>
    </row>
    <row r="10" spans="2:5" x14ac:dyDescent="0.2">
      <c r="B10" t="s">
        <v>40</v>
      </c>
      <c r="C10">
        <v>262.58999999999997</v>
      </c>
      <c r="D10">
        <v>261.77999999999997</v>
      </c>
      <c r="E10" s="1">
        <f t="shared" si="0"/>
        <v>-3.0846566891351568E-3</v>
      </c>
    </row>
    <row r="11" spans="2:5" x14ac:dyDescent="0.2">
      <c r="B11" t="s">
        <v>41</v>
      </c>
      <c r="C11">
        <v>308.37</v>
      </c>
      <c r="D11">
        <v>302.94</v>
      </c>
      <c r="E11" s="1">
        <f t="shared" si="0"/>
        <v>-1.7608716801245317E-2</v>
      </c>
    </row>
    <row r="12" spans="2:5" x14ac:dyDescent="0.2">
      <c r="B12" t="s">
        <v>42</v>
      </c>
      <c r="C12">
        <v>370.82</v>
      </c>
      <c r="D12">
        <v>361.62</v>
      </c>
      <c r="E12" s="1">
        <f t="shared" si="0"/>
        <v>-2.4809880804703033E-2</v>
      </c>
    </row>
    <row r="13" spans="2:5" x14ac:dyDescent="0.2">
      <c r="B13" t="s">
        <v>43</v>
      </c>
      <c r="C13">
        <v>475.97</v>
      </c>
      <c r="D13">
        <v>457.16</v>
      </c>
      <c r="E13" s="1">
        <f t="shared" si="0"/>
        <v>-3.9519297434712275E-2</v>
      </c>
    </row>
    <row r="14" spans="2:5" x14ac:dyDescent="0.2">
      <c r="B14" t="s">
        <v>44</v>
      </c>
      <c r="C14">
        <v>867.41</v>
      </c>
      <c r="D14">
        <v>813.91</v>
      </c>
      <c r="E14" s="1">
        <f t="shared" si="0"/>
        <v>-6.1677868597318497E-2</v>
      </c>
    </row>
  </sheetData>
  <phoneticPr fontId="3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16EA-4888-4813-8551-7CDA281639D1}">
  <dimension ref="B2:E22"/>
  <sheetViews>
    <sheetView showGridLines="0" workbookViewId="0">
      <selection activeCell="A2" sqref="A2"/>
    </sheetView>
  </sheetViews>
  <sheetFormatPr defaultColWidth="14" defaultRowHeight="14.25" x14ac:dyDescent="0.2"/>
  <sheetData>
    <row r="2" spans="2:5" ht="27" x14ac:dyDescent="0.35">
      <c r="B2" s="4" t="s">
        <v>51</v>
      </c>
    </row>
    <row r="4" spans="2:5" x14ac:dyDescent="0.2">
      <c r="B4" s="2" t="s">
        <v>32</v>
      </c>
      <c r="C4" s="2">
        <v>2018</v>
      </c>
      <c r="D4" s="2">
        <v>2021</v>
      </c>
      <c r="E4" s="2" t="s">
        <v>33</v>
      </c>
    </row>
    <row r="5" spans="2:5" x14ac:dyDescent="0.2">
      <c r="B5" t="s">
        <v>52</v>
      </c>
      <c r="C5" s="11">
        <v>0.42670000000000002</v>
      </c>
      <c r="D5">
        <v>0.41189999999999999</v>
      </c>
      <c r="E5" s="1">
        <f>IFERROR(D5/C5-1,"")</f>
        <v>-3.4684790250761766E-2</v>
      </c>
    </row>
    <row r="6" spans="2:5" x14ac:dyDescent="0.2">
      <c r="B6" t="s">
        <v>17</v>
      </c>
      <c r="C6" s="11">
        <v>0.35199999999999998</v>
      </c>
      <c r="E6" s="1">
        <f t="shared" ref="E6:E22" si="0">IFERROR(D6/C6-1,"")</f>
        <v>-1</v>
      </c>
    </row>
    <row r="7" spans="2:5" x14ac:dyDescent="0.2">
      <c r="B7" t="s">
        <v>18</v>
      </c>
      <c r="C7" s="11">
        <v>0.44369999999999998</v>
      </c>
      <c r="D7">
        <v>0.41909999999999997</v>
      </c>
      <c r="E7" s="1">
        <f t="shared" si="0"/>
        <v>-5.5442866801893143E-2</v>
      </c>
    </row>
    <row r="8" spans="2:5" x14ac:dyDescent="0.2">
      <c r="B8" t="s">
        <v>19</v>
      </c>
      <c r="C8" s="11">
        <v>0.38929999999999998</v>
      </c>
      <c r="E8" s="1">
        <f t="shared" si="0"/>
        <v>-1</v>
      </c>
    </row>
    <row r="9" spans="2:5" x14ac:dyDescent="0.2">
      <c r="B9" t="s">
        <v>53</v>
      </c>
      <c r="C9" s="11">
        <v>0.42780000000000001</v>
      </c>
      <c r="D9">
        <v>0.42009999999999997</v>
      </c>
      <c r="E9" s="1">
        <f t="shared" si="0"/>
        <v>-1.7999064983637347E-2</v>
      </c>
    </row>
    <row r="10" spans="2:5" x14ac:dyDescent="0.2">
      <c r="B10" t="s">
        <v>20</v>
      </c>
      <c r="C10" s="11">
        <v>0.37169999999999997</v>
      </c>
      <c r="E10" s="1">
        <f t="shared" si="0"/>
        <v>-1</v>
      </c>
    </row>
    <row r="11" spans="2:5" x14ac:dyDescent="0.2">
      <c r="B11" t="s">
        <v>21</v>
      </c>
      <c r="C11" s="11">
        <v>0.3952</v>
      </c>
      <c r="E11" s="1">
        <f t="shared" si="0"/>
        <v>-1</v>
      </c>
    </row>
    <row r="12" spans="2:5" x14ac:dyDescent="0.2">
      <c r="B12" t="s">
        <v>22</v>
      </c>
      <c r="C12" s="11">
        <v>0.42299999999999999</v>
      </c>
      <c r="D12">
        <v>0.41930000000000001</v>
      </c>
      <c r="E12" s="1">
        <f t="shared" si="0"/>
        <v>-8.7470449172576403E-3</v>
      </c>
    </row>
    <row r="13" spans="2:5" x14ac:dyDescent="0.2">
      <c r="B13" t="s">
        <v>23</v>
      </c>
      <c r="C13" s="11">
        <v>0.3967</v>
      </c>
      <c r="E13" s="1">
        <f t="shared" si="0"/>
        <v>-1</v>
      </c>
    </row>
    <row r="14" spans="2:5" x14ac:dyDescent="0.2">
      <c r="B14" t="s">
        <v>24</v>
      </c>
      <c r="C14" s="11">
        <v>0.42409999999999998</v>
      </c>
      <c r="D14">
        <v>0.42830000000000001</v>
      </c>
      <c r="E14" s="1">
        <f t="shared" si="0"/>
        <v>9.9033246875737113E-3</v>
      </c>
    </row>
    <row r="15" spans="2:5" x14ac:dyDescent="0.2">
      <c r="B15" t="s">
        <v>25</v>
      </c>
      <c r="C15" s="11">
        <v>0.4425</v>
      </c>
      <c r="D15">
        <v>0.43440000000000001</v>
      </c>
      <c r="E15" s="1">
        <f t="shared" si="0"/>
        <v>-1.8305084745762756E-2</v>
      </c>
    </row>
    <row r="16" spans="2:5" x14ac:dyDescent="0.2">
      <c r="B16" t="s">
        <v>26</v>
      </c>
      <c r="C16" s="11">
        <v>0.44569999999999999</v>
      </c>
      <c r="D16">
        <v>0.4531</v>
      </c>
      <c r="E16" s="1">
        <f t="shared" si="0"/>
        <v>1.6603096253084981E-2</v>
      </c>
    </row>
    <row r="17" spans="2:5" x14ac:dyDescent="0.2">
      <c r="B17" t="s">
        <v>27</v>
      </c>
      <c r="C17" s="11">
        <v>0.42309999999999998</v>
      </c>
      <c r="E17" s="1">
        <f t="shared" si="0"/>
        <v>-1</v>
      </c>
    </row>
    <row r="18" spans="2:5" x14ac:dyDescent="0.2">
      <c r="B18" t="s">
        <v>28</v>
      </c>
      <c r="C18" s="11">
        <v>0.40589999999999998</v>
      </c>
      <c r="D18">
        <v>0.4128</v>
      </c>
      <c r="E18" s="1">
        <f t="shared" si="0"/>
        <v>1.6999260901700008E-2</v>
      </c>
    </row>
    <row r="19" spans="2:5" x14ac:dyDescent="0.2">
      <c r="B19" t="s">
        <v>29</v>
      </c>
      <c r="C19" s="11">
        <v>0.4108</v>
      </c>
      <c r="E19" s="1">
        <f t="shared" si="0"/>
        <v>-1</v>
      </c>
    </row>
    <row r="20" spans="2:5" x14ac:dyDescent="0.2">
      <c r="B20" t="s">
        <v>30</v>
      </c>
      <c r="C20" s="11">
        <v>0.4304</v>
      </c>
      <c r="D20">
        <v>0.41810000000000003</v>
      </c>
      <c r="E20" s="1">
        <f t="shared" si="0"/>
        <v>-2.8578066914498046E-2</v>
      </c>
    </row>
    <row r="21" spans="2:5" x14ac:dyDescent="0.2">
      <c r="B21" t="s">
        <v>54</v>
      </c>
      <c r="C21" s="11">
        <v>0.43830000000000002</v>
      </c>
      <c r="D21">
        <v>0.44740000000000002</v>
      </c>
      <c r="E21" s="1">
        <f t="shared" si="0"/>
        <v>2.0762035135751811E-2</v>
      </c>
    </row>
    <row r="22" spans="2:5" x14ac:dyDescent="0.2">
      <c r="B22" t="s">
        <v>31</v>
      </c>
      <c r="C22" s="11">
        <v>0.28189999999999998</v>
      </c>
      <c r="D22">
        <v>0.27639999999999998</v>
      </c>
      <c r="E22" s="1">
        <f t="shared" si="0"/>
        <v>-1.9510464703795694E-2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Slide 1A</vt:lpstr>
      <vt:lpstr>Slide 1B</vt:lpstr>
      <vt:lpstr>Slide 2A</vt:lpstr>
      <vt:lpstr>Slide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earlcyu</cp:lastModifiedBy>
  <dcterms:created xsi:type="dcterms:W3CDTF">2015-06-05T18:17:20Z</dcterms:created>
  <dcterms:modified xsi:type="dcterms:W3CDTF">2023-07-29T11:27:13Z</dcterms:modified>
</cp:coreProperties>
</file>